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C:\Users\Pokal\Desktop\"/>
    </mc:Choice>
  </mc:AlternateContent>
  <bookViews>
    <workbookView xWindow="-15" yWindow="-15" windowWidth="20520" windowHeight="8145" tabRatio="915" firstSheet="1" activeTab="3"/>
  </bookViews>
  <sheets>
    <sheet name="info" sheetId="33" state="hidden" r:id="rId1"/>
    <sheet name="daten" sheetId="28" r:id="rId2"/>
    <sheet name="control" sheetId="34" r:id="rId3"/>
    <sheet name="BATT" sheetId="3" r:id="rId4"/>
    <sheet name="b_BAWÜ" sheetId="1" r:id="rId5"/>
    <sheet name="b_BAY" sheetId="2" r:id="rId6"/>
    <sheet name="b_BB" sheetId="4" r:id="rId7"/>
    <sheet name="b_STU" sheetId="5" r:id="rId8"/>
    <sheet name="b_NRW" sheetId="6" r:id="rId9"/>
    <sheet name="b_KIEL" sheetId="63" r:id="rId10"/>
    <sheet name="PITCH" sheetId="13" r:id="rId11"/>
    <sheet name="p_BAWÜ" sheetId="12" r:id="rId12"/>
    <sheet name="p_BAY" sheetId="19" r:id="rId13"/>
    <sheet name="p_BB" sheetId="18" r:id="rId14"/>
    <sheet name="p_STU" sheetId="17" r:id="rId15"/>
    <sheet name="p_NRW" sheetId="16" r:id="rId16"/>
    <sheet name="p_KIEL" sheetId="62" r:id="rId17"/>
    <sheet name="TEAMS" sheetId="60" r:id="rId18"/>
    <sheet name="ABK." sheetId="61" r:id="rId19"/>
  </sheets>
  <definedNames>
    <definedName name="_xlnm._FilterDatabase" localSheetId="4" hidden="1">b_BAWÜ!$B$1:$B$271</definedName>
    <definedName name="_xlnm._FilterDatabase" localSheetId="5" hidden="1">b_BAY!$B$1:$B$271</definedName>
    <definedName name="_xlnm._FilterDatabase" localSheetId="6" hidden="1">b_BB!$B$1:$B$271</definedName>
    <definedName name="_xlnm._FilterDatabase" localSheetId="9" hidden="1">b_KIEL!$B$1:$B$271</definedName>
    <definedName name="_xlnm._FilterDatabase" localSheetId="8" hidden="1">b_NRW!$B$1:$B$271</definedName>
    <definedName name="_xlnm._FilterDatabase" localSheetId="7" hidden="1">b_STU!$B$1:$B$271</definedName>
    <definedName name="_xlnm._FilterDatabase" localSheetId="3" hidden="1">BATT!$B$1:$Y$181</definedName>
    <definedName name="_xlnm._FilterDatabase" localSheetId="11" hidden="1">p_BAWÜ!$B$1:$B$271</definedName>
    <definedName name="_xlnm._FilterDatabase" localSheetId="12" hidden="1">p_BAY!$B$1:$B$271</definedName>
    <definedName name="_xlnm._FilterDatabase" localSheetId="13" hidden="1">p_BB!$B$1:$B$271</definedName>
    <definedName name="_xlnm._FilterDatabase" localSheetId="16" hidden="1">p_KIEL!$B$1:$B$271</definedName>
    <definedName name="_xlnm._FilterDatabase" localSheetId="15" hidden="1">p_NRW!$B$1:$B$271</definedName>
    <definedName name="_xlnm._FilterDatabase" localSheetId="14" hidden="1">p_STU!$B$1:$B$271</definedName>
    <definedName name="_xlnm._FilterDatabase" localSheetId="10" hidden="1">PITCH!$B$1:$Z$181</definedName>
    <definedName name="_xlnm.Print_Titles" localSheetId="4">b_BAWÜ!$1:$1</definedName>
    <definedName name="_xlnm.Print_Titles" localSheetId="5">b_BAY!$1:$1</definedName>
    <definedName name="_xlnm.Print_Titles" localSheetId="6">b_BB!$1:$1</definedName>
    <definedName name="_xlnm.Print_Titles" localSheetId="9">b_KIEL!$1:$1</definedName>
    <definedName name="_xlnm.Print_Titles" localSheetId="8">b_NRW!$1:$1</definedName>
    <definedName name="_xlnm.Print_Titles" localSheetId="7">b_STU!$1:$1</definedName>
    <definedName name="_xlnm.Print_Titles" localSheetId="3">BATT!$1:$1</definedName>
    <definedName name="_xlnm.Print_Titles" localSheetId="11">p_BAWÜ!$1:$1</definedName>
    <definedName name="_xlnm.Print_Titles" localSheetId="12">p_BAY!$1:$1</definedName>
    <definedName name="_xlnm.Print_Titles" localSheetId="13">p_BB!$1:$1</definedName>
    <definedName name="_xlnm.Print_Titles" localSheetId="16">p_KIEL!$1:$1</definedName>
    <definedName name="_xlnm.Print_Titles" localSheetId="15">p_NRW!$1:$1</definedName>
    <definedName name="_xlnm.Print_Titles" localSheetId="14">p_STU!$1:$1</definedName>
    <definedName name="_xlnm.Print_Titles" localSheetId="10">PITCH!$1:$1</definedName>
    <definedName name="Excel_BuiltIn_Print_Area_24" localSheetId="9">#REF!</definedName>
    <definedName name="Excel_BuiltIn_Print_Area_24" localSheetId="16">#REF!</definedName>
    <definedName name="Excel_BuiltIn_Print_Area_24">#REF!</definedName>
    <definedName name="Excel_BuiltIn_Print_Titles_24" localSheetId="9">#REF!</definedName>
    <definedName name="Excel_BuiltIn_Print_Titles_24" localSheetId="16">#REF!</definedName>
    <definedName name="Excel_BuiltIn_Print_Titles_24">#REF!</definedName>
    <definedName name="Excel_BuiltIn_Print_Titles_9" localSheetId="9">#REF!</definedName>
    <definedName name="Excel_BuiltIn_Print_Titles_9" localSheetId="16">#REF!</definedName>
    <definedName name="Excel_BuiltIn_Print_Titles_9">#REF!</definedName>
  </definedNames>
  <calcPr calcId="162913"/>
</workbook>
</file>

<file path=xl/calcChain.xml><?xml version="1.0" encoding="utf-8"?>
<calcChain xmlns="http://schemas.openxmlformats.org/spreadsheetml/2006/main">
  <c r="B24" i="6" l="1"/>
  <c r="L152" i="13"/>
  <c r="B14" i="2"/>
  <c r="X171" i="13" l="1"/>
  <c r="X170" i="13"/>
  <c r="X169" i="13"/>
  <c r="X168" i="13"/>
  <c r="X167" i="13"/>
  <c r="X166" i="13"/>
  <c r="X165" i="13"/>
  <c r="X164" i="13"/>
  <c r="X163" i="13"/>
  <c r="X162" i="13"/>
  <c r="X161" i="13"/>
  <c r="X19" i="13"/>
  <c r="X160" i="13"/>
  <c r="X23" i="13"/>
  <c r="X159" i="13"/>
  <c r="X22" i="13"/>
  <c r="X18" i="13"/>
  <c r="X13" i="13"/>
  <c r="X158" i="13"/>
  <c r="X12" i="13"/>
  <c r="W171" i="13"/>
  <c r="W170" i="13"/>
  <c r="W169" i="13"/>
  <c r="W168" i="13"/>
  <c r="W167" i="13"/>
  <c r="W166" i="13"/>
  <c r="W165" i="13"/>
  <c r="W164" i="13"/>
  <c r="W163" i="13"/>
  <c r="W162" i="13"/>
  <c r="W161" i="13"/>
  <c r="W19" i="13"/>
  <c r="W160" i="13"/>
  <c r="W23" i="13"/>
  <c r="W159" i="13"/>
  <c r="W22" i="13"/>
  <c r="W18" i="13"/>
  <c r="W13" i="13"/>
  <c r="W158" i="13"/>
  <c r="W12" i="13"/>
  <c r="V171" i="13"/>
  <c r="V170" i="13"/>
  <c r="V169" i="13"/>
  <c r="V168" i="13"/>
  <c r="V167" i="13"/>
  <c r="V166" i="13"/>
  <c r="V165" i="13"/>
  <c r="V164" i="13"/>
  <c r="V163" i="13"/>
  <c r="V162" i="13"/>
  <c r="V161" i="13"/>
  <c r="V19" i="13"/>
  <c r="V160" i="13"/>
  <c r="V23" i="13"/>
  <c r="V159" i="13"/>
  <c r="V22" i="13"/>
  <c r="V18" i="13"/>
  <c r="V13" i="13"/>
  <c r="V158" i="13"/>
  <c r="V12" i="13"/>
  <c r="U171" i="13"/>
  <c r="U170" i="13"/>
  <c r="U169" i="13"/>
  <c r="U168" i="13"/>
  <c r="U167" i="13"/>
  <c r="U166" i="13"/>
  <c r="U165" i="13"/>
  <c r="U164" i="13"/>
  <c r="U163" i="13"/>
  <c r="U162" i="13"/>
  <c r="U161" i="13"/>
  <c r="U19" i="13"/>
  <c r="U160" i="13"/>
  <c r="U23" i="13"/>
  <c r="U159" i="13"/>
  <c r="U22" i="13"/>
  <c r="U18" i="13"/>
  <c r="U13" i="13"/>
  <c r="U158" i="13"/>
  <c r="U12" i="13"/>
  <c r="T171" i="13"/>
  <c r="T170" i="13"/>
  <c r="T169" i="13"/>
  <c r="T168" i="13"/>
  <c r="T167" i="13"/>
  <c r="T166" i="13"/>
  <c r="T165" i="13"/>
  <c r="T164" i="13"/>
  <c r="T163" i="13"/>
  <c r="T162" i="13"/>
  <c r="T161" i="13"/>
  <c r="T19" i="13"/>
  <c r="T160" i="13"/>
  <c r="T23" i="13"/>
  <c r="T159" i="13"/>
  <c r="T22" i="13"/>
  <c r="T18" i="13"/>
  <c r="T13" i="13"/>
  <c r="T158" i="13"/>
  <c r="T12" i="13"/>
  <c r="S171" i="13"/>
  <c r="S170" i="13"/>
  <c r="S169" i="13"/>
  <c r="S168" i="13"/>
  <c r="S167" i="13"/>
  <c r="S166" i="13"/>
  <c r="S165" i="13"/>
  <c r="S164" i="13"/>
  <c r="S163" i="13"/>
  <c r="S162" i="13"/>
  <c r="S161" i="13"/>
  <c r="S19" i="13"/>
  <c r="S160" i="13"/>
  <c r="S23" i="13"/>
  <c r="S159" i="13"/>
  <c r="S22" i="13"/>
  <c r="S18" i="13"/>
  <c r="S13" i="13"/>
  <c r="S158" i="13"/>
  <c r="S12" i="13"/>
  <c r="R171" i="13"/>
  <c r="R170" i="13"/>
  <c r="R169" i="13"/>
  <c r="R168" i="13"/>
  <c r="R167" i="13"/>
  <c r="R166" i="13"/>
  <c r="R165" i="13"/>
  <c r="R164" i="13"/>
  <c r="R163" i="13"/>
  <c r="R162" i="13"/>
  <c r="R161" i="13"/>
  <c r="R19" i="13"/>
  <c r="R160" i="13"/>
  <c r="R23" i="13"/>
  <c r="R159" i="13"/>
  <c r="R22" i="13"/>
  <c r="R18" i="13"/>
  <c r="R13" i="13"/>
  <c r="R158" i="13"/>
  <c r="R12" i="13"/>
  <c r="Q171" i="13"/>
  <c r="Q170" i="13"/>
  <c r="Q169" i="13"/>
  <c r="Q168" i="13"/>
  <c r="Q167" i="13"/>
  <c r="Q166" i="13"/>
  <c r="Q165" i="13"/>
  <c r="Q164" i="13"/>
  <c r="Q163" i="13"/>
  <c r="Q162" i="13"/>
  <c r="Q161" i="13"/>
  <c r="Q19" i="13"/>
  <c r="Q160" i="13"/>
  <c r="Q23" i="13"/>
  <c r="Q159" i="13"/>
  <c r="Q22" i="13"/>
  <c r="Q18" i="13"/>
  <c r="Q13" i="13"/>
  <c r="Q158" i="13"/>
  <c r="Q12" i="13"/>
  <c r="P171" i="13"/>
  <c r="P170" i="13"/>
  <c r="P169" i="13"/>
  <c r="P168" i="13"/>
  <c r="P167" i="13"/>
  <c r="P166" i="13"/>
  <c r="P165" i="13"/>
  <c r="P164" i="13"/>
  <c r="P163" i="13"/>
  <c r="P162" i="13"/>
  <c r="P161" i="13"/>
  <c r="P19" i="13"/>
  <c r="P160" i="13"/>
  <c r="P23" i="13"/>
  <c r="P159" i="13"/>
  <c r="P22" i="13"/>
  <c r="P18" i="13"/>
  <c r="P13" i="13"/>
  <c r="P158" i="13"/>
  <c r="P12" i="13"/>
  <c r="O171" i="13"/>
  <c r="O170" i="13"/>
  <c r="O169" i="13"/>
  <c r="O168" i="13"/>
  <c r="O167" i="13"/>
  <c r="O166" i="13"/>
  <c r="O165" i="13"/>
  <c r="O164" i="13"/>
  <c r="O163" i="13"/>
  <c r="O162" i="13"/>
  <c r="O161" i="13"/>
  <c r="O19" i="13"/>
  <c r="O160" i="13"/>
  <c r="O23" i="13"/>
  <c r="O159" i="13"/>
  <c r="O22" i="13"/>
  <c r="O18" i="13"/>
  <c r="O13" i="13"/>
  <c r="O158" i="13"/>
  <c r="O12" i="13"/>
  <c r="N172" i="13"/>
  <c r="N171" i="13"/>
  <c r="N170" i="13"/>
  <c r="N169" i="13"/>
  <c r="N168" i="13"/>
  <c r="N167" i="13"/>
  <c r="N166" i="13"/>
  <c r="N165" i="13"/>
  <c r="N164" i="13"/>
  <c r="N163" i="13"/>
  <c r="N162" i="13"/>
  <c r="N161" i="13"/>
  <c r="N19" i="13"/>
  <c r="N160" i="13"/>
  <c r="N23" i="13"/>
  <c r="N159" i="13"/>
  <c r="N22" i="13"/>
  <c r="N18" i="13"/>
  <c r="N13" i="13"/>
  <c r="N158" i="13"/>
  <c r="N12" i="13"/>
  <c r="M171" i="13"/>
  <c r="M170" i="13"/>
  <c r="M169" i="13"/>
  <c r="M168" i="13"/>
  <c r="M167" i="13"/>
  <c r="M166" i="13"/>
  <c r="M165" i="13"/>
  <c r="M164" i="13"/>
  <c r="M163" i="13"/>
  <c r="M162" i="13"/>
  <c r="M161" i="13"/>
  <c r="M19" i="13"/>
  <c r="M160" i="13"/>
  <c r="M23" i="13"/>
  <c r="M159" i="13"/>
  <c r="M22" i="13"/>
  <c r="M18" i="13"/>
  <c r="M13" i="13"/>
  <c r="M158" i="13"/>
  <c r="M12" i="13"/>
  <c r="L171" i="13"/>
  <c r="L170" i="13"/>
  <c r="L169" i="13"/>
  <c r="L168" i="13"/>
  <c r="L167" i="13"/>
  <c r="L166" i="13"/>
  <c r="L165" i="13"/>
  <c r="L164" i="13"/>
  <c r="L163" i="13"/>
  <c r="L162" i="13"/>
  <c r="L161" i="13"/>
  <c r="L19" i="13"/>
  <c r="L160" i="13"/>
  <c r="L23" i="13"/>
  <c r="L159" i="13"/>
  <c r="L22" i="13"/>
  <c r="L18" i="13"/>
  <c r="L13" i="13"/>
  <c r="L158" i="13"/>
  <c r="L12" i="13"/>
  <c r="K171" i="13"/>
  <c r="K170" i="13"/>
  <c r="K169" i="13"/>
  <c r="K168" i="13"/>
  <c r="K167" i="13"/>
  <c r="K166" i="13"/>
  <c r="K165" i="13"/>
  <c r="K164" i="13"/>
  <c r="K163" i="13"/>
  <c r="K162" i="13"/>
  <c r="K161" i="13"/>
  <c r="K19" i="13"/>
  <c r="K160" i="13"/>
  <c r="K23" i="13"/>
  <c r="K159" i="13"/>
  <c r="K22" i="13"/>
  <c r="K18" i="13"/>
  <c r="K13" i="13"/>
  <c r="K158" i="13"/>
  <c r="K12" i="13"/>
  <c r="J171" i="13"/>
  <c r="J170" i="13"/>
  <c r="J169" i="13"/>
  <c r="J168" i="13"/>
  <c r="J167" i="13"/>
  <c r="J166" i="13"/>
  <c r="J165" i="13"/>
  <c r="J164" i="13"/>
  <c r="J163" i="13"/>
  <c r="J162" i="13"/>
  <c r="J161" i="13"/>
  <c r="J19" i="13"/>
  <c r="J160" i="13"/>
  <c r="J23" i="1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X172" i="3" s="1"/>
  <c r="W172" i="3"/>
  <c r="Y172" i="3"/>
  <c r="B173" i="3"/>
  <c r="C173" i="3"/>
  <c r="D173" i="3"/>
  <c r="E173" i="3"/>
  <c r="F173" i="3"/>
  <c r="U173" i="3" s="1"/>
  <c r="G173" i="3"/>
  <c r="H173" i="3"/>
  <c r="I173" i="3"/>
  <c r="J173" i="3"/>
  <c r="K173" i="3"/>
  <c r="L173" i="3"/>
  <c r="M173" i="3"/>
  <c r="N173" i="3"/>
  <c r="O173" i="3"/>
  <c r="W173" i="3" s="1"/>
  <c r="P173" i="3"/>
  <c r="Q173" i="3"/>
  <c r="R173" i="3"/>
  <c r="S173" i="3"/>
  <c r="T173" i="3"/>
  <c r="V173" i="3"/>
  <c r="Y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V174" i="3"/>
  <c r="Y174" i="3"/>
  <c r="B175" i="3"/>
  <c r="C175" i="3"/>
  <c r="D175" i="3"/>
  <c r="E175" i="3"/>
  <c r="F175" i="3"/>
  <c r="U175" i="3" s="1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V175" i="3"/>
  <c r="Y175" i="3"/>
  <c r="B176" i="3"/>
  <c r="C176" i="3"/>
  <c r="D176" i="3"/>
  <c r="E176" i="3"/>
  <c r="F176" i="3"/>
  <c r="U176" i="3" s="1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V176" i="3"/>
  <c r="Y176" i="3"/>
  <c r="B177" i="3"/>
  <c r="C177" i="3"/>
  <c r="D177" i="3"/>
  <c r="E177" i="3"/>
  <c r="F177" i="3"/>
  <c r="U177" i="3" s="1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Y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V178" i="3"/>
  <c r="Y178" i="3"/>
  <c r="B179" i="3"/>
  <c r="C179" i="3"/>
  <c r="D179" i="3"/>
  <c r="E179" i="3"/>
  <c r="F179" i="3"/>
  <c r="U179" i="3" s="1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V179" i="3"/>
  <c r="Y179" i="3"/>
  <c r="B180" i="3"/>
  <c r="C180" i="3"/>
  <c r="D180" i="3"/>
  <c r="E180" i="3"/>
  <c r="F180" i="3"/>
  <c r="U180" i="3" s="1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V180" i="3"/>
  <c r="Y180" i="3"/>
  <c r="B181" i="3"/>
  <c r="C181" i="3"/>
  <c r="D181" i="3"/>
  <c r="E181" i="3"/>
  <c r="F181" i="3"/>
  <c r="U181" i="3" s="1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Y181" i="3"/>
  <c r="J159" i="13"/>
  <c r="J22" i="13"/>
  <c r="J18" i="13"/>
  <c r="J13" i="13"/>
  <c r="J158" i="13"/>
  <c r="J12" i="13"/>
  <c r="I171" i="13"/>
  <c r="I170" i="13"/>
  <c r="I169" i="13"/>
  <c r="I168" i="13"/>
  <c r="I167" i="13"/>
  <c r="I166" i="13"/>
  <c r="I165" i="13"/>
  <c r="I164" i="13"/>
  <c r="I163" i="13"/>
  <c r="I162" i="13"/>
  <c r="I161" i="13"/>
  <c r="I19" i="13"/>
  <c r="I160" i="13"/>
  <c r="I23" i="13"/>
  <c r="I159" i="13"/>
  <c r="I22" i="13"/>
  <c r="I18" i="13"/>
  <c r="I13" i="13"/>
  <c r="I158" i="13"/>
  <c r="I12" i="13"/>
  <c r="H171" i="13"/>
  <c r="H170" i="13"/>
  <c r="H169" i="13"/>
  <c r="H168" i="13"/>
  <c r="H167" i="13"/>
  <c r="H166" i="13"/>
  <c r="H165" i="13"/>
  <c r="H164" i="13"/>
  <c r="H163" i="13"/>
  <c r="H162" i="13"/>
  <c r="H161" i="13"/>
  <c r="H19" i="13"/>
  <c r="H160" i="13"/>
  <c r="H23" i="13"/>
  <c r="H159" i="13"/>
  <c r="H22" i="13"/>
  <c r="H18" i="13"/>
  <c r="H13" i="13"/>
  <c r="H158" i="13"/>
  <c r="H12" i="13"/>
  <c r="G171" i="13"/>
  <c r="G170" i="13"/>
  <c r="G169" i="13"/>
  <c r="G168" i="13"/>
  <c r="G167" i="13"/>
  <c r="G166" i="13"/>
  <c r="G165" i="13"/>
  <c r="G164" i="13"/>
  <c r="G163" i="13"/>
  <c r="G162" i="13"/>
  <c r="G161" i="13"/>
  <c r="G19" i="13"/>
  <c r="G160" i="13"/>
  <c r="G23" i="13"/>
  <c r="G159" i="13"/>
  <c r="G22" i="13"/>
  <c r="G18" i="13"/>
  <c r="G13" i="13"/>
  <c r="G158" i="13"/>
  <c r="G12" i="13"/>
  <c r="F171" i="13"/>
  <c r="F170" i="13"/>
  <c r="F169" i="13"/>
  <c r="F168" i="13"/>
  <c r="F167" i="13"/>
  <c r="F166" i="13"/>
  <c r="F165" i="13"/>
  <c r="F164" i="13"/>
  <c r="F163" i="13"/>
  <c r="F162" i="13"/>
  <c r="F161" i="13"/>
  <c r="F19" i="13"/>
  <c r="F160" i="13"/>
  <c r="F23" i="13"/>
  <c r="F159" i="13"/>
  <c r="F22" i="13"/>
  <c r="F18" i="13"/>
  <c r="F13" i="13"/>
  <c r="F158" i="13"/>
  <c r="F12" i="13"/>
  <c r="E171" i="13"/>
  <c r="E170" i="13"/>
  <c r="E169" i="13"/>
  <c r="E168" i="13"/>
  <c r="E167" i="13"/>
  <c r="E166" i="13"/>
  <c r="E165" i="13"/>
  <c r="E164" i="13"/>
  <c r="E163" i="13"/>
  <c r="E162" i="13"/>
  <c r="E161" i="13"/>
  <c r="E19" i="13"/>
  <c r="E160" i="13"/>
  <c r="E23" i="13"/>
  <c r="E159" i="13"/>
  <c r="E22" i="13"/>
  <c r="E18" i="13"/>
  <c r="E13" i="13"/>
  <c r="E158" i="13"/>
  <c r="E12" i="13"/>
  <c r="D171" i="13"/>
  <c r="D170" i="13"/>
  <c r="D169" i="13"/>
  <c r="D168" i="13"/>
  <c r="D167" i="13"/>
  <c r="D166" i="13"/>
  <c r="D165" i="13"/>
  <c r="D164" i="13"/>
  <c r="D163" i="13"/>
  <c r="D162" i="13"/>
  <c r="D161" i="13"/>
  <c r="D19" i="13"/>
  <c r="D160" i="13"/>
  <c r="D23" i="13"/>
  <c r="D159" i="13"/>
  <c r="D22" i="13"/>
  <c r="D18" i="13"/>
  <c r="D13" i="13"/>
  <c r="D158" i="13"/>
  <c r="D12" i="13"/>
  <c r="T171" i="3"/>
  <c r="T170" i="3"/>
  <c r="T169" i="3"/>
  <c r="T43" i="3"/>
  <c r="T58" i="3"/>
  <c r="T67" i="3"/>
  <c r="T42" i="3"/>
  <c r="T66" i="3"/>
  <c r="T73" i="3"/>
  <c r="T65" i="3"/>
  <c r="T57" i="3"/>
  <c r="T72" i="3"/>
  <c r="T41" i="3"/>
  <c r="T56" i="3"/>
  <c r="T84" i="3"/>
  <c r="T55" i="3"/>
  <c r="T64" i="3"/>
  <c r="T54" i="3"/>
  <c r="T78" i="3"/>
  <c r="T35" i="3"/>
  <c r="S171" i="3"/>
  <c r="S170" i="3"/>
  <c r="S169" i="3"/>
  <c r="S43" i="3"/>
  <c r="S58" i="3"/>
  <c r="S67" i="3"/>
  <c r="S42" i="3"/>
  <c r="S66" i="3"/>
  <c r="S73" i="3"/>
  <c r="S65" i="3"/>
  <c r="S57" i="3"/>
  <c r="S72" i="3"/>
  <c r="S41" i="3"/>
  <c r="S56" i="3"/>
  <c r="S84" i="3"/>
  <c r="S55" i="3"/>
  <c r="S64" i="3"/>
  <c r="S54" i="3"/>
  <c r="S78" i="3"/>
  <c r="S35" i="3"/>
  <c r="R171" i="3"/>
  <c r="R170" i="3"/>
  <c r="R169" i="3"/>
  <c r="R43" i="3"/>
  <c r="R58" i="3"/>
  <c r="R67" i="3"/>
  <c r="R42" i="3"/>
  <c r="R66" i="3"/>
  <c r="R73" i="3"/>
  <c r="R65" i="3"/>
  <c r="R57" i="3"/>
  <c r="R72" i="3"/>
  <c r="R41" i="3"/>
  <c r="R56" i="3"/>
  <c r="R84" i="3"/>
  <c r="R55" i="3"/>
  <c r="R64" i="3"/>
  <c r="R54" i="3"/>
  <c r="R78" i="3"/>
  <c r="R35" i="3"/>
  <c r="Q171" i="3"/>
  <c r="Q170" i="3"/>
  <c r="Q169" i="3"/>
  <c r="Q43" i="3"/>
  <c r="Q58" i="3"/>
  <c r="Q67" i="3"/>
  <c r="Q42" i="3"/>
  <c r="Q66" i="3"/>
  <c r="Q73" i="3"/>
  <c r="Q65" i="3"/>
  <c r="Q57" i="3"/>
  <c r="Q72" i="3"/>
  <c r="Q41" i="3"/>
  <c r="Q56" i="3"/>
  <c r="Q84" i="3"/>
  <c r="Q55" i="3"/>
  <c r="Q64" i="3"/>
  <c r="Q54" i="3"/>
  <c r="Q78" i="3"/>
  <c r="Q35" i="3"/>
  <c r="P171" i="3"/>
  <c r="P170" i="3"/>
  <c r="P169" i="3"/>
  <c r="P43" i="3"/>
  <c r="P58" i="3"/>
  <c r="P67" i="3"/>
  <c r="P42" i="3"/>
  <c r="P66" i="3"/>
  <c r="P73" i="3"/>
  <c r="P65" i="3"/>
  <c r="P57" i="3"/>
  <c r="P72" i="3"/>
  <c r="P41" i="3"/>
  <c r="P56" i="3"/>
  <c r="P84" i="3"/>
  <c r="P55" i="3"/>
  <c r="P64" i="3"/>
  <c r="P54" i="3"/>
  <c r="P78" i="3"/>
  <c r="P35" i="3"/>
  <c r="O171" i="3"/>
  <c r="O170" i="3"/>
  <c r="O169" i="3"/>
  <c r="O43" i="3"/>
  <c r="O58" i="3"/>
  <c r="O67" i="3"/>
  <c r="O42" i="3"/>
  <c r="O66" i="3"/>
  <c r="O73" i="3"/>
  <c r="O65" i="3"/>
  <c r="O57" i="3"/>
  <c r="O72" i="3"/>
  <c r="O41" i="3"/>
  <c r="O56" i="3"/>
  <c r="O84" i="3"/>
  <c r="O55" i="3"/>
  <c r="O64" i="3"/>
  <c r="O54" i="3"/>
  <c r="O35" i="3"/>
  <c r="N35" i="3"/>
  <c r="M35" i="3"/>
  <c r="L35" i="3"/>
  <c r="K35" i="3"/>
  <c r="O78" i="3"/>
  <c r="N171" i="3"/>
  <c r="N170" i="3"/>
  <c r="N169" i="3"/>
  <c r="N43" i="3"/>
  <c r="N58" i="3"/>
  <c r="N67" i="3"/>
  <c r="N42" i="3"/>
  <c r="N66" i="3"/>
  <c r="N73" i="3"/>
  <c r="N65" i="3"/>
  <c r="N57" i="3"/>
  <c r="N72" i="3"/>
  <c r="N41" i="3"/>
  <c r="N56" i="3"/>
  <c r="N84" i="3"/>
  <c r="N55" i="3"/>
  <c r="N64" i="3"/>
  <c r="N54" i="3"/>
  <c r="N78" i="3"/>
  <c r="M171" i="3"/>
  <c r="M170" i="3"/>
  <c r="M169" i="3"/>
  <c r="M43" i="3"/>
  <c r="M58" i="3"/>
  <c r="M67" i="3"/>
  <c r="M42" i="3"/>
  <c r="M66" i="3"/>
  <c r="M73" i="3"/>
  <c r="M65" i="3"/>
  <c r="M57" i="3"/>
  <c r="M72" i="3"/>
  <c r="M41" i="3"/>
  <c r="M56" i="3"/>
  <c r="M84" i="3"/>
  <c r="M55" i="3"/>
  <c r="M64" i="3"/>
  <c r="M54" i="3"/>
  <c r="M78" i="3"/>
  <c r="L171" i="3"/>
  <c r="L170" i="3"/>
  <c r="L169" i="3"/>
  <c r="L43" i="3"/>
  <c r="L58" i="3"/>
  <c r="L67" i="3"/>
  <c r="L42" i="3"/>
  <c r="L66" i="3"/>
  <c r="L73" i="3"/>
  <c r="L65" i="3"/>
  <c r="L57" i="3"/>
  <c r="L72" i="3"/>
  <c r="L41" i="3"/>
  <c r="L56" i="3"/>
  <c r="L84" i="3"/>
  <c r="L55" i="3"/>
  <c r="L64" i="3"/>
  <c r="L54" i="3"/>
  <c r="L78" i="3"/>
  <c r="K171" i="3"/>
  <c r="K170" i="3"/>
  <c r="K169" i="3"/>
  <c r="K43" i="3"/>
  <c r="K58" i="3"/>
  <c r="K67" i="3"/>
  <c r="K42" i="3"/>
  <c r="K66" i="3"/>
  <c r="K73" i="3"/>
  <c r="K65" i="3"/>
  <c r="K57" i="3"/>
  <c r="K72" i="3"/>
  <c r="K41" i="3"/>
  <c r="K56" i="3"/>
  <c r="K84" i="3"/>
  <c r="K55" i="3"/>
  <c r="K64" i="3"/>
  <c r="K54" i="3"/>
  <c r="K78" i="3"/>
  <c r="J171" i="3"/>
  <c r="J170" i="3"/>
  <c r="J169" i="3"/>
  <c r="J43" i="3"/>
  <c r="J58" i="3"/>
  <c r="J67" i="3"/>
  <c r="J42" i="3"/>
  <c r="J66" i="3"/>
  <c r="J73" i="3"/>
  <c r="J65" i="3"/>
  <c r="J57" i="3"/>
  <c r="J72" i="3"/>
  <c r="J41" i="3"/>
  <c r="J56" i="3"/>
  <c r="J84" i="3"/>
  <c r="J55" i="3"/>
  <c r="J64" i="3"/>
  <c r="J54" i="3"/>
  <c r="J78" i="3"/>
  <c r="B181" i="62"/>
  <c r="B180" i="62"/>
  <c r="B179" i="62"/>
  <c r="B178" i="62"/>
  <c r="B177" i="62"/>
  <c r="B176" i="62"/>
  <c r="B175" i="62"/>
  <c r="B174" i="62"/>
  <c r="B172" i="62"/>
  <c r="B171" i="62"/>
  <c r="B170" i="62"/>
  <c r="B169" i="62"/>
  <c r="B168" i="62"/>
  <c r="B167" i="62"/>
  <c r="B166" i="62"/>
  <c r="B165" i="62"/>
  <c r="B163" i="62"/>
  <c r="B162" i="62"/>
  <c r="B161" i="62"/>
  <c r="B160" i="62"/>
  <c r="B159" i="62"/>
  <c r="B158" i="62"/>
  <c r="B157" i="62"/>
  <c r="B156" i="62"/>
  <c r="B154" i="62"/>
  <c r="B153" i="62"/>
  <c r="B152" i="62"/>
  <c r="B151" i="62"/>
  <c r="B150" i="62"/>
  <c r="B149" i="62"/>
  <c r="B148" i="62"/>
  <c r="B147" i="62"/>
  <c r="B145" i="62"/>
  <c r="B144" i="62"/>
  <c r="B143" i="62"/>
  <c r="B142" i="62"/>
  <c r="B141" i="62"/>
  <c r="B140" i="62"/>
  <c r="B139" i="62"/>
  <c r="B138" i="62"/>
  <c r="B136" i="62"/>
  <c r="B135" i="62"/>
  <c r="B134" i="62"/>
  <c r="B133" i="62"/>
  <c r="B132" i="62"/>
  <c r="B131" i="62"/>
  <c r="B130" i="62"/>
  <c r="B129" i="62"/>
  <c r="B127" i="62"/>
  <c r="B126" i="62"/>
  <c r="B125" i="62"/>
  <c r="B124" i="62"/>
  <c r="B123" i="62"/>
  <c r="B122" i="62"/>
  <c r="B121" i="62"/>
  <c r="B120" i="62"/>
  <c r="B118" i="62"/>
  <c r="B117" i="62"/>
  <c r="B116" i="62"/>
  <c r="B115" i="62"/>
  <c r="B114" i="62"/>
  <c r="B113" i="62"/>
  <c r="B112" i="62"/>
  <c r="B111" i="62"/>
  <c r="B109" i="62"/>
  <c r="B108" i="62"/>
  <c r="B107" i="62"/>
  <c r="B106" i="62"/>
  <c r="B105" i="62"/>
  <c r="B104" i="62"/>
  <c r="B103" i="62"/>
  <c r="B102" i="62"/>
  <c r="B100" i="62"/>
  <c r="B99" i="62"/>
  <c r="B98" i="62"/>
  <c r="B97" i="62"/>
  <c r="B96" i="62"/>
  <c r="B95" i="62"/>
  <c r="B94" i="62"/>
  <c r="B93" i="62"/>
  <c r="B91" i="62"/>
  <c r="B90" i="62"/>
  <c r="B89" i="62"/>
  <c r="B88" i="62"/>
  <c r="B87" i="62"/>
  <c r="B86" i="62"/>
  <c r="B85" i="62"/>
  <c r="B84" i="62"/>
  <c r="B82" i="62"/>
  <c r="B81" i="62"/>
  <c r="B80" i="62"/>
  <c r="B79" i="62"/>
  <c r="B78" i="62"/>
  <c r="B77" i="62"/>
  <c r="B76" i="62"/>
  <c r="B75" i="62"/>
  <c r="B73" i="62"/>
  <c r="B72" i="62"/>
  <c r="B71" i="62"/>
  <c r="B70" i="62"/>
  <c r="B69" i="62"/>
  <c r="B68" i="62"/>
  <c r="B67" i="62"/>
  <c r="B66" i="62"/>
  <c r="B64" i="62"/>
  <c r="B63" i="62"/>
  <c r="B62" i="62"/>
  <c r="B61" i="62"/>
  <c r="B60" i="62"/>
  <c r="B59" i="62"/>
  <c r="B58" i="62"/>
  <c r="B57" i="62"/>
  <c r="B55" i="62"/>
  <c r="B54" i="62"/>
  <c r="B53" i="62"/>
  <c r="B52" i="62"/>
  <c r="B51" i="62"/>
  <c r="B50" i="62"/>
  <c r="B49" i="62"/>
  <c r="B48" i="62"/>
  <c r="B46" i="62"/>
  <c r="B45" i="62"/>
  <c r="B44" i="62"/>
  <c r="B43" i="62"/>
  <c r="B42" i="62"/>
  <c r="B41" i="62"/>
  <c r="B40" i="62"/>
  <c r="B39" i="62"/>
  <c r="B37" i="62"/>
  <c r="B36" i="62"/>
  <c r="B35" i="62"/>
  <c r="B34" i="62"/>
  <c r="B33" i="62"/>
  <c r="B32" i="62"/>
  <c r="B31" i="62"/>
  <c r="B30" i="62"/>
  <c r="B28" i="62"/>
  <c r="B27" i="62"/>
  <c r="B26" i="62"/>
  <c r="B25" i="62"/>
  <c r="B24" i="62"/>
  <c r="B23" i="62"/>
  <c r="B22" i="62"/>
  <c r="B21" i="62"/>
  <c r="B19" i="62"/>
  <c r="B18" i="62"/>
  <c r="B17" i="62"/>
  <c r="B16" i="62"/>
  <c r="B15" i="62"/>
  <c r="B14" i="62"/>
  <c r="B13" i="62"/>
  <c r="B12" i="62"/>
  <c r="B10" i="62"/>
  <c r="B9" i="62"/>
  <c r="B8" i="62"/>
  <c r="B7" i="62"/>
  <c r="B6" i="62"/>
  <c r="B5" i="62"/>
  <c r="B4" i="62"/>
  <c r="B3" i="62"/>
  <c r="J35" i="3"/>
  <c r="I171" i="3"/>
  <c r="I170" i="3"/>
  <c r="I169" i="3"/>
  <c r="I43" i="3"/>
  <c r="I58" i="3"/>
  <c r="I67" i="3"/>
  <c r="I42" i="3"/>
  <c r="I66" i="3"/>
  <c r="I73" i="3"/>
  <c r="I65" i="3"/>
  <c r="I57" i="3"/>
  <c r="I72" i="3"/>
  <c r="I41" i="3"/>
  <c r="I56" i="3"/>
  <c r="I84" i="3"/>
  <c r="I55" i="3"/>
  <c r="I64" i="3"/>
  <c r="I54" i="3"/>
  <c r="I78" i="3"/>
  <c r="I35" i="3"/>
  <c r="H171" i="3"/>
  <c r="H170" i="3"/>
  <c r="H169" i="3"/>
  <c r="H43" i="3"/>
  <c r="H58" i="3"/>
  <c r="H67" i="3"/>
  <c r="H42" i="3"/>
  <c r="H66" i="3"/>
  <c r="H73" i="3"/>
  <c r="H65" i="3"/>
  <c r="H57" i="3"/>
  <c r="H72" i="3"/>
  <c r="H41" i="3"/>
  <c r="H56" i="3"/>
  <c r="H84" i="3"/>
  <c r="H55" i="3"/>
  <c r="H64" i="3"/>
  <c r="H54" i="3"/>
  <c r="H78" i="3"/>
  <c r="H35" i="3"/>
  <c r="G171" i="3"/>
  <c r="G170" i="3"/>
  <c r="G169" i="3"/>
  <c r="G43" i="3"/>
  <c r="G58" i="3"/>
  <c r="G67" i="3"/>
  <c r="G42" i="3"/>
  <c r="G66" i="3"/>
  <c r="G73" i="3"/>
  <c r="G65" i="3"/>
  <c r="G57" i="3"/>
  <c r="G72" i="3"/>
  <c r="G41" i="3"/>
  <c r="G56" i="3"/>
  <c r="G84" i="3"/>
  <c r="G55" i="3"/>
  <c r="G64" i="3"/>
  <c r="G54" i="3"/>
  <c r="G78" i="3"/>
  <c r="G35" i="3"/>
  <c r="F171" i="3"/>
  <c r="F170" i="3"/>
  <c r="F169" i="3"/>
  <c r="F43" i="3"/>
  <c r="F58" i="3"/>
  <c r="F67" i="3"/>
  <c r="F42" i="3"/>
  <c r="F66" i="3"/>
  <c r="F73" i="3"/>
  <c r="F65" i="3"/>
  <c r="F57" i="3"/>
  <c r="F72" i="3"/>
  <c r="F41" i="3"/>
  <c r="F56" i="3"/>
  <c r="F84" i="3"/>
  <c r="F55" i="3"/>
  <c r="F64" i="3"/>
  <c r="F54" i="3"/>
  <c r="E171" i="3"/>
  <c r="E170" i="3"/>
  <c r="E169" i="3"/>
  <c r="E43" i="3"/>
  <c r="E58" i="3"/>
  <c r="E67" i="3"/>
  <c r="E42" i="3"/>
  <c r="E66" i="3"/>
  <c r="E73" i="3"/>
  <c r="E65" i="3"/>
  <c r="E57" i="3"/>
  <c r="E72" i="3"/>
  <c r="E41" i="3"/>
  <c r="E56" i="3"/>
  <c r="E84" i="3"/>
  <c r="E55" i="3"/>
  <c r="E64" i="3"/>
  <c r="E54" i="3"/>
  <c r="F78" i="3"/>
  <c r="F35" i="3"/>
  <c r="E78" i="3"/>
  <c r="V181" i="3" l="1"/>
  <c r="W180" i="3"/>
  <c r="X180" i="3" s="1"/>
  <c r="W179" i="3"/>
  <c r="X179" i="3" s="1"/>
  <c r="V177" i="3"/>
  <c r="X177" i="3" s="1"/>
  <c r="W176" i="3"/>
  <c r="X176" i="3" s="1"/>
  <c r="W175" i="3"/>
  <c r="X175" i="3" s="1"/>
  <c r="X173" i="3"/>
  <c r="W181" i="3"/>
  <c r="X181" i="3" s="1"/>
  <c r="W178" i="3"/>
  <c r="X178" i="3" s="1"/>
  <c r="W177" i="3"/>
  <c r="W174" i="3"/>
  <c r="X174" i="3" s="1"/>
  <c r="U178" i="3"/>
  <c r="U174" i="3"/>
  <c r="E35" i="3"/>
  <c r="D171" i="3"/>
  <c r="D170" i="3"/>
  <c r="D169" i="3"/>
  <c r="D43" i="3"/>
  <c r="D58" i="3"/>
  <c r="D67" i="3"/>
  <c r="D42" i="3"/>
  <c r="D66" i="3"/>
  <c r="D73" i="3"/>
  <c r="D65" i="3"/>
  <c r="D57" i="3"/>
  <c r="D72" i="3"/>
  <c r="D41" i="3"/>
  <c r="D56" i="3"/>
  <c r="D84" i="3"/>
  <c r="D55" i="3"/>
  <c r="D64" i="3"/>
  <c r="D54" i="3"/>
  <c r="D78" i="3"/>
  <c r="D35" i="3"/>
  <c r="C181" i="13"/>
  <c r="U35" i="3"/>
  <c r="V35" i="3"/>
  <c r="W35" i="3"/>
  <c r="Y35" i="3"/>
  <c r="C180" i="13"/>
  <c r="C179" i="13"/>
  <c r="C178" i="13"/>
  <c r="C177" i="13"/>
  <c r="C176" i="13"/>
  <c r="C175" i="13"/>
  <c r="C174" i="13"/>
  <c r="C173" i="13"/>
  <c r="C172" i="13"/>
  <c r="C171" i="13"/>
  <c r="C170" i="13"/>
  <c r="C169" i="13"/>
  <c r="C168" i="13"/>
  <c r="C167" i="13"/>
  <c r="C166" i="13"/>
  <c r="C165" i="13"/>
  <c r="C164" i="13"/>
  <c r="C163" i="13"/>
  <c r="C162" i="13"/>
  <c r="C161" i="13"/>
  <c r="C19" i="13"/>
  <c r="C160" i="13"/>
  <c r="C23" i="13"/>
  <c r="C159" i="13"/>
  <c r="C22" i="13"/>
  <c r="C18" i="13"/>
  <c r="C13" i="13"/>
  <c r="C158" i="13"/>
  <c r="C12" i="13"/>
  <c r="C35" i="3"/>
  <c r="C78" i="3"/>
  <c r="C54" i="3"/>
  <c r="C64" i="3"/>
  <c r="C55" i="3"/>
  <c r="C84" i="3"/>
  <c r="C56" i="3"/>
  <c r="C41" i="3"/>
  <c r="C72" i="3"/>
  <c r="C57" i="3"/>
  <c r="C65" i="3"/>
  <c r="C73" i="3"/>
  <c r="C66" i="3"/>
  <c r="C42" i="3"/>
  <c r="C67" i="3"/>
  <c r="C58" i="3"/>
  <c r="C43" i="3"/>
  <c r="C169" i="3"/>
  <c r="C170" i="3"/>
  <c r="C171" i="3"/>
  <c r="B171" i="3"/>
  <c r="B170" i="3"/>
  <c r="B169" i="3"/>
  <c r="B43" i="3"/>
  <c r="B58" i="3"/>
  <c r="B67" i="3"/>
  <c r="B42" i="3"/>
  <c r="B66" i="3"/>
  <c r="B73" i="3"/>
  <c r="B65" i="3"/>
  <c r="B57" i="3"/>
  <c r="B72" i="3"/>
  <c r="B41" i="3"/>
  <c r="B56" i="3"/>
  <c r="B84" i="3"/>
  <c r="B55" i="3"/>
  <c r="B64" i="3"/>
  <c r="B54" i="3"/>
  <c r="B78" i="3"/>
  <c r="B35" i="3"/>
  <c r="Y171" i="3"/>
  <c r="U171" i="3"/>
  <c r="W171" i="3"/>
  <c r="Y170" i="3"/>
  <c r="U170" i="3"/>
  <c r="V170" i="3"/>
  <c r="Y169" i="3"/>
  <c r="U169" i="3"/>
  <c r="Y43" i="3"/>
  <c r="U43" i="3"/>
  <c r="W43" i="3"/>
  <c r="V43" i="3"/>
  <c r="Y58" i="3"/>
  <c r="U58" i="3"/>
  <c r="W58" i="3"/>
  <c r="Y67" i="3"/>
  <c r="U67" i="3"/>
  <c r="W67" i="3"/>
  <c r="Y42" i="3"/>
  <c r="U42" i="3"/>
  <c r="Y66" i="3"/>
  <c r="U66" i="3"/>
  <c r="W66" i="3"/>
  <c r="V66" i="3"/>
  <c r="Y73" i="3"/>
  <c r="U73" i="3"/>
  <c r="W73" i="3"/>
  <c r="Y65" i="3"/>
  <c r="U65" i="3"/>
  <c r="V65" i="3"/>
  <c r="Y57" i="3"/>
  <c r="U57" i="3"/>
  <c r="Y72" i="3"/>
  <c r="W72" i="3"/>
  <c r="V72" i="3"/>
  <c r="Y41" i="3"/>
  <c r="U41" i="3"/>
  <c r="W41" i="3"/>
  <c r="Y56" i="3"/>
  <c r="U56" i="3"/>
  <c r="W56" i="3"/>
  <c r="Y84" i="3"/>
  <c r="U84" i="3"/>
  <c r="Y55" i="3"/>
  <c r="W55" i="3"/>
  <c r="V55" i="3"/>
  <c r="Y64" i="3"/>
  <c r="U64" i="3"/>
  <c r="W64" i="3"/>
  <c r="Y54" i="3"/>
  <c r="U54" i="3"/>
  <c r="V54" i="3"/>
  <c r="Y78" i="3"/>
  <c r="U78" i="3"/>
  <c r="B181" i="13"/>
  <c r="B180" i="13"/>
  <c r="B179" i="13"/>
  <c r="B178" i="13"/>
  <c r="B177" i="13"/>
  <c r="B176" i="13"/>
  <c r="B175" i="13"/>
  <c r="B174" i="13"/>
  <c r="B173" i="13"/>
  <c r="B172" i="13"/>
  <c r="B171" i="13"/>
  <c r="B170" i="13"/>
  <c r="B169" i="13"/>
  <c r="B168" i="13"/>
  <c r="B167" i="13"/>
  <c r="B166" i="13"/>
  <c r="B165" i="13"/>
  <c r="B164" i="13"/>
  <c r="B163" i="13"/>
  <c r="B162" i="13"/>
  <c r="B161" i="13"/>
  <c r="B19" i="13"/>
  <c r="B160" i="13"/>
  <c r="B23" i="13"/>
  <c r="B159" i="13"/>
  <c r="B22" i="13"/>
  <c r="B18" i="13"/>
  <c r="B13" i="13"/>
  <c r="B158" i="13"/>
  <c r="B12" i="13"/>
  <c r="X181" i="13"/>
  <c r="W181" i="13"/>
  <c r="V181" i="13"/>
  <c r="U181" i="13"/>
  <c r="T181" i="13"/>
  <c r="S181" i="13"/>
  <c r="R181" i="13"/>
  <c r="Q181" i="13"/>
  <c r="P181" i="13"/>
  <c r="O181" i="13"/>
  <c r="N181" i="13"/>
  <c r="M181" i="13"/>
  <c r="L181" i="13"/>
  <c r="K181" i="13"/>
  <c r="J181" i="13"/>
  <c r="I181" i="13"/>
  <c r="H181" i="13"/>
  <c r="G181" i="13"/>
  <c r="F181" i="13"/>
  <c r="E181" i="13"/>
  <c r="Y181" i="13" s="1"/>
  <c r="D181" i="13"/>
  <c r="X180" i="13"/>
  <c r="W180" i="13"/>
  <c r="V180" i="13"/>
  <c r="U180" i="13"/>
  <c r="T180" i="13"/>
  <c r="S180" i="13"/>
  <c r="R180" i="13"/>
  <c r="Q180" i="13"/>
  <c r="P180" i="13"/>
  <c r="O180" i="13"/>
  <c r="N180" i="13"/>
  <c r="M180" i="13"/>
  <c r="L180" i="13"/>
  <c r="K180" i="13"/>
  <c r="J180" i="13"/>
  <c r="I180" i="13"/>
  <c r="H180" i="13"/>
  <c r="G180" i="13"/>
  <c r="F180" i="13"/>
  <c r="E180" i="13"/>
  <c r="Y180" i="13" s="1"/>
  <c r="D180" i="13"/>
  <c r="X179" i="13"/>
  <c r="W179" i="13"/>
  <c r="V179" i="13"/>
  <c r="U179" i="13"/>
  <c r="T179" i="13"/>
  <c r="S179" i="13"/>
  <c r="R179" i="13"/>
  <c r="Q179" i="13"/>
  <c r="P179" i="13"/>
  <c r="O179" i="13"/>
  <c r="N179" i="13"/>
  <c r="M179" i="13"/>
  <c r="L179" i="13"/>
  <c r="K179" i="13"/>
  <c r="J179" i="13"/>
  <c r="I179" i="13"/>
  <c r="H179" i="13"/>
  <c r="G179" i="13"/>
  <c r="F179" i="13"/>
  <c r="E179" i="13"/>
  <c r="Y179" i="13" s="1"/>
  <c r="D179" i="13"/>
  <c r="X178" i="13"/>
  <c r="W178" i="13"/>
  <c r="V178" i="13"/>
  <c r="U178" i="13"/>
  <c r="T178" i="13"/>
  <c r="S178" i="13"/>
  <c r="R178" i="13"/>
  <c r="Q178" i="13"/>
  <c r="P178" i="13"/>
  <c r="O178" i="13"/>
  <c r="N178" i="13"/>
  <c r="M178" i="13"/>
  <c r="L178" i="13"/>
  <c r="K178" i="13"/>
  <c r="J178" i="13"/>
  <c r="I178" i="13"/>
  <c r="H178" i="13"/>
  <c r="G178" i="13"/>
  <c r="F178" i="13"/>
  <c r="E178" i="13"/>
  <c r="Y178" i="13" s="1"/>
  <c r="D178" i="13"/>
  <c r="X177" i="13"/>
  <c r="W177" i="13"/>
  <c r="V177" i="13"/>
  <c r="U177" i="13"/>
  <c r="T177" i="13"/>
  <c r="S177" i="13"/>
  <c r="R177" i="13"/>
  <c r="Q177" i="13"/>
  <c r="P177" i="13"/>
  <c r="O177" i="13"/>
  <c r="N177" i="13"/>
  <c r="M177" i="13"/>
  <c r="L177" i="13"/>
  <c r="K177" i="13"/>
  <c r="J177" i="13"/>
  <c r="I177" i="13"/>
  <c r="H177" i="13"/>
  <c r="G177" i="13"/>
  <c r="F177" i="13"/>
  <c r="E177" i="13"/>
  <c r="Y177" i="13" s="1"/>
  <c r="D177" i="13"/>
  <c r="X176" i="13"/>
  <c r="W176" i="13"/>
  <c r="V176" i="13"/>
  <c r="U176" i="13"/>
  <c r="T176" i="13"/>
  <c r="S176" i="13"/>
  <c r="R176" i="13"/>
  <c r="Q176" i="13"/>
  <c r="P176" i="13"/>
  <c r="O176" i="13"/>
  <c r="N176" i="13"/>
  <c r="M176" i="13"/>
  <c r="L176" i="13"/>
  <c r="K176" i="13"/>
  <c r="J176" i="13"/>
  <c r="I176" i="13"/>
  <c r="H176" i="13"/>
  <c r="G176" i="13"/>
  <c r="F176" i="13"/>
  <c r="E176" i="13"/>
  <c r="Y176" i="13" s="1"/>
  <c r="D176" i="13"/>
  <c r="X175" i="13"/>
  <c r="W175" i="13"/>
  <c r="V175" i="13"/>
  <c r="U175" i="13"/>
  <c r="T175" i="13"/>
  <c r="S175" i="13"/>
  <c r="R175" i="13"/>
  <c r="Q175" i="13"/>
  <c r="P175" i="13"/>
  <c r="O175" i="13"/>
  <c r="N175" i="13"/>
  <c r="M175" i="13"/>
  <c r="L175" i="13"/>
  <c r="K175" i="13"/>
  <c r="J175" i="13"/>
  <c r="I175" i="13"/>
  <c r="H175" i="13"/>
  <c r="G175" i="13"/>
  <c r="F175" i="13"/>
  <c r="E175" i="13"/>
  <c r="Y175" i="13" s="1"/>
  <c r="D175" i="13"/>
  <c r="X174" i="13"/>
  <c r="W174" i="13"/>
  <c r="V174" i="13"/>
  <c r="U174" i="13"/>
  <c r="T174" i="13"/>
  <c r="S174" i="13"/>
  <c r="R174" i="13"/>
  <c r="Q174" i="13"/>
  <c r="P174" i="13"/>
  <c r="O174" i="13"/>
  <c r="N174" i="13"/>
  <c r="M174" i="13"/>
  <c r="L174" i="13"/>
  <c r="K174" i="13"/>
  <c r="J174" i="13"/>
  <c r="I174" i="13"/>
  <c r="H174" i="13"/>
  <c r="G174" i="13"/>
  <c r="F174" i="13"/>
  <c r="E174" i="13"/>
  <c r="Y174" i="13" s="1"/>
  <c r="D174" i="13"/>
  <c r="X173" i="13"/>
  <c r="W173" i="13"/>
  <c r="V173" i="13"/>
  <c r="U173" i="13"/>
  <c r="T173" i="13"/>
  <c r="S173" i="13"/>
  <c r="R173" i="13"/>
  <c r="Q173" i="13"/>
  <c r="P173" i="13"/>
  <c r="O173" i="13"/>
  <c r="N173" i="13"/>
  <c r="M173" i="13"/>
  <c r="L173" i="13"/>
  <c r="K173" i="13"/>
  <c r="J173" i="13"/>
  <c r="I173" i="13"/>
  <c r="H173" i="13"/>
  <c r="G173" i="13"/>
  <c r="F173" i="13"/>
  <c r="E173" i="13"/>
  <c r="Y173" i="13" s="1"/>
  <c r="D173" i="13"/>
  <c r="X172" i="13"/>
  <c r="W172" i="13"/>
  <c r="V172" i="13"/>
  <c r="U172" i="13"/>
  <c r="T172" i="13"/>
  <c r="S172" i="13"/>
  <c r="R172" i="13"/>
  <c r="Q172" i="13"/>
  <c r="P172" i="13"/>
  <c r="O172" i="13"/>
  <c r="M172" i="13"/>
  <c r="L172" i="13"/>
  <c r="K172" i="13"/>
  <c r="J172" i="13"/>
  <c r="I172" i="13"/>
  <c r="H172" i="13"/>
  <c r="G172" i="13"/>
  <c r="F172" i="13"/>
  <c r="E172" i="13"/>
  <c r="Y172" i="13" s="1"/>
  <c r="D172" i="13"/>
  <c r="Y171" i="13"/>
  <c r="Y170" i="13"/>
  <c r="Y169" i="13"/>
  <c r="Y168" i="13"/>
  <c r="Y167" i="13"/>
  <c r="Y166" i="13"/>
  <c r="Y165" i="13"/>
  <c r="Y164" i="13"/>
  <c r="Y163" i="13"/>
  <c r="Y162" i="13"/>
  <c r="Y161" i="13"/>
  <c r="Y19" i="13"/>
  <c r="Y160" i="13"/>
  <c r="Y23" i="13"/>
  <c r="Y159" i="13"/>
  <c r="Y22" i="13"/>
  <c r="Y18" i="13"/>
  <c r="Y13" i="13"/>
  <c r="Y158" i="13"/>
  <c r="Y12" i="13"/>
  <c r="X72" i="3" l="1"/>
  <c r="X43" i="3"/>
  <c r="X35" i="3"/>
  <c r="X66" i="3"/>
  <c r="X55" i="3"/>
  <c r="V57" i="3"/>
  <c r="W84" i="3"/>
  <c r="V56" i="3"/>
  <c r="X56" i="3" s="1"/>
  <c r="W57" i="3"/>
  <c r="W42" i="3"/>
  <c r="V67" i="3"/>
  <c r="X67" i="3" s="1"/>
  <c r="W54" i="3"/>
  <c r="X54" i="3" s="1"/>
  <c r="V64" i="3"/>
  <c r="X64" i="3" s="1"/>
  <c r="U55" i="3"/>
  <c r="V41" i="3"/>
  <c r="X41" i="3" s="1"/>
  <c r="U72" i="3"/>
  <c r="W65" i="3"/>
  <c r="X65" i="3" s="1"/>
  <c r="V73" i="3"/>
  <c r="X73" i="3" s="1"/>
  <c r="V58" i="3"/>
  <c r="X58" i="3" s="1"/>
  <c r="W170" i="3"/>
  <c r="X170" i="3" s="1"/>
  <c r="V171" i="3"/>
  <c r="X171" i="3" s="1"/>
  <c r="V78" i="3"/>
  <c r="V84" i="3"/>
  <c r="V42" i="3"/>
  <c r="V169" i="3"/>
  <c r="W78" i="3"/>
  <c r="W169" i="3"/>
  <c r="A263" i="62"/>
  <c r="A270" i="62" s="1"/>
  <c r="A254" i="62"/>
  <c r="A245" i="62"/>
  <c r="A247" i="62" s="1"/>
  <c r="A236" i="62"/>
  <c r="A227" i="62"/>
  <c r="A234" i="62" s="1"/>
  <c r="A218" i="62"/>
  <c r="A209" i="62"/>
  <c r="A211" i="62" s="1"/>
  <c r="A200" i="62"/>
  <c r="A191" i="62"/>
  <c r="A182" i="62"/>
  <c r="A173" i="62"/>
  <c r="A175" i="62" s="1"/>
  <c r="A164" i="62"/>
  <c r="A155" i="62"/>
  <c r="A146" i="62"/>
  <c r="A148" i="62" s="1"/>
  <c r="A137" i="62"/>
  <c r="A128" i="62"/>
  <c r="A119" i="62"/>
  <c r="A126" i="62" s="1"/>
  <c r="A110" i="62"/>
  <c r="A101" i="62"/>
  <c r="A92" i="62"/>
  <c r="A83" i="62"/>
  <c r="A74" i="62"/>
  <c r="A78" i="62" s="1"/>
  <c r="A65" i="62"/>
  <c r="A56" i="62"/>
  <c r="A47" i="62"/>
  <c r="A38" i="62"/>
  <c r="A40" i="62" s="1"/>
  <c r="A29" i="62"/>
  <c r="A31" i="62" s="1"/>
  <c r="A20" i="62"/>
  <c r="A11" i="62"/>
  <c r="A2" i="62"/>
  <c r="A1" i="62"/>
  <c r="A1" i="16"/>
  <c r="A263" i="63"/>
  <c r="A254" i="63"/>
  <c r="A245" i="63"/>
  <c r="A236" i="63"/>
  <c r="A244" i="63" s="1"/>
  <c r="A227" i="63"/>
  <c r="A235" i="63" s="1"/>
  <c r="A218" i="63"/>
  <c r="A225" i="63" s="1"/>
  <c r="A209" i="63"/>
  <c r="A200" i="63"/>
  <c r="A208" i="63" s="1"/>
  <c r="A191" i="63"/>
  <c r="A199" i="63" s="1"/>
  <c r="A182" i="63"/>
  <c r="A189" i="63" s="1"/>
  <c r="A173" i="63"/>
  <c r="A164" i="63"/>
  <c r="A155" i="63"/>
  <c r="A163" i="63" s="1"/>
  <c r="A146" i="63"/>
  <c r="A153" i="63" s="1"/>
  <c r="A137" i="63"/>
  <c r="A128" i="63"/>
  <c r="A136" i="63" s="1"/>
  <c r="A119" i="63"/>
  <c r="A124" i="63" s="1"/>
  <c r="A110" i="63"/>
  <c r="A101" i="63"/>
  <c r="A109" i="63" s="1"/>
  <c r="A92" i="63"/>
  <c r="A100" i="63" s="1"/>
  <c r="A83" i="63"/>
  <c r="A74" i="63"/>
  <c r="A65" i="63"/>
  <c r="A71" i="63" s="1"/>
  <c r="A56" i="63"/>
  <c r="A47" i="63"/>
  <c r="A53" i="63" s="1"/>
  <c r="A38" i="63"/>
  <c r="A29" i="63"/>
  <c r="A20" i="63"/>
  <c r="A11" i="63"/>
  <c r="A19" i="63" s="1"/>
  <c r="A2" i="63"/>
  <c r="A3" i="63" s="1"/>
  <c r="A4" i="63"/>
  <c r="A5" i="63"/>
  <c r="A6" i="63"/>
  <c r="A7" i="63"/>
  <c r="A8" i="63"/>
  <c r="A9" i="63"/>
  <c r="A10" i="63"/>
  <c r="A1" i="63"/>
  <c r="A10" i="34"/>
  <c r="S273" i="63"/>
  <c r="R273" i="63"/>
  <c r="Q273" i="63"/>
  <c r="P273" i="63"/>
  <c r="O273" i="63"/>
  <c r="N273" i="63"/>
  <c r="M273" i="63"/>
  <c r="L273" i="63"/>
  <c r="K273" i="63"/>
  <c r="J273" i="63"/>
  <c r="I273" i="63"/>
  <c r="H273" i="63"/>
  <c r="G273" i="63"/>
  <c r="F273" i="63"/>
  <c r="E273" i="63"/>
  <c r="D273" i="63"/>
  <c r="B271" i="63"/>
  <c r="B270" i="63"/>
  <c r="A270" i="63"/>
  <c r="B269" i="63"/>
  <c r="B268" i="63"/>
  <c r="A268" i="63"/>
  <c r="B267" i="63"/>
  <c r="B266" i="63"/>
  <c r="A266" i="63"/>
  <c r="B265" i="63"/>
  <c r="B264" i="63"/>
  <c r="A264" i="63"/>
  <c r="A271" i="63"/>
  <c r="B262" i="63"/>
  <c r="B261" i="63"/>
  <c r="B260" i="63"/>
  <c r="B259" i="63"/>
  <c r="B258" i="63"/>
  <c r="B257" i="63"/>
  <c r="B256" i="63"/>
  <c r="B255" i="63"/>
  <c r="A261" i="63"/>
  <c r="B253" i="63"/>
  <c r="A253" i="63"/>
  <c r="B252" i="63"/>
  <c r="A252" i="63"/>
  <c r="B251" i="63"/>
  <c r="A251" i="63"/>
  <c r="B250" i="63"/>
  <c r="A250" i="63"/>
  <c r="B249" i="63"/>
  <c r="A249" i="63"/>
  <c r="B248" i="63"/>
  <c r="A248" i="63"/>
  <c r="B247" i="63"/>
  <c r="A247" i="63"/>
  <c r="B246" i="63"/>
  <c r="A246" i="63"/>
  <c r="B244" i="63"/>
  <c r="B243" i="63"/>
  <c r="B242" i="63"/>
  <c r="B241" i="63"/>
  <c r="B240" i="63"/>
  <c r="B239" i="63"/>
  <c r="B238" i="63"/>
  <c r="B237" i="63"/>
  <c r="B235" i="63"/>
  <c r="B234" i="63"/>
  <c r="A234" i="63"/>
  <c r="B233" i="63"/>
  <c r="B232" i="63"/>
  <c r="A232" i="63"/>
  <c r="B231" i="63"/>
  <c r="B230" i="63"/>
  <c r="A230" i="63"/>
  <c r="B229" i="63"/>
  <c r="B228" i="63"/>
  <c r="A228" i="63"/>
  <c r="B226" i="63"/>
  <c r="B225" i="63"/>
  <c r="B224" i="63"/>
  <c r="B223" i="63"/>
  <c r="B222" i="63"/>
  <c r="B221" i="63"/>
  <c r="B220" i="63"/>
  <c r="B219" i="63"/>
  <c r="B217" i="63"/>
  <c r="A217" i="63"/>
  <c r="B216" i="63"/>
  <c r="A216" i="63"/>
  <c r="B215" i="63"/>
  <c r="A215" i="63"/>
  <c r="B214" i="63"/>
  <c r="A214" i="63"/>
  <c r="B213" i="63"/>
  <c r="A213" i="63"/>
  <c r="B212" i="63"/>
  <c r="A212" i="63"/>
  <c r="B211" i="63"/>
  <c r="A211" i="63"/>
  <c r="B210" i="63"/>
  <c r="A210" i="63"/>
  <c r="B208" i="63"/>
  <c r="B207" i="63"/>
  <c r="B206" i="63"/>
  <c r="B205" i="63"/>
  <c r="B204" i="63"/>
  <c r="B203" i="63"/>
  <c r="B202" i="63"/>
  <c r="B201" i="63"/>
  <c r="B199" i="63"/>
  <c r="B198" i="63"/>
  <c r="A198" i="63"/>
  <c r="B197" i="63"/>
  <c r="B196" i="63"/>
  <c r="A196" i="63"/>
  <c r="B195" i="63"/>
  <c r="B194" i="63"/>
  <c r="A194" i="63"/>
  <c r="B193" i="63"/>
  <c r="B192" i="63"/>
  <c r="A192" i="63"/>
  <c r="B190" i="63"/>
  <c r="B189" i="63"/>
  <c r="B188" i="63"/>
  <c r="B187" i="63"/>
  <c r="B186" i="63"/>
  <c r="B185" i="63"/>
  <c r="B184" i="63"/>
  <c r="B183" i="63"/>
  <c r="B181" i="63"/>
  <c r="A181" i="63"/>
  <c r="B180" i="63"/>
  <c r="A180" i="63"/>
  <c r="B179" i="63"/>
  <c r="A179" i="63"/>
  <c r="B178" i="63"/>
  <c r="A178" i="63"/>
  <c r="B177" i="63"/>
  <c r="A177" i="63"/>
  <c r="B176" i="63"/>
  <c r="A176" i="63"/>
  <c r="B175" i="63"/>
  <c r="A175" i="63"/>
  <c r="B174" i="63"/>
  <c r="A174" i="63"/>
  <c r="B172" i="63"/>
  <c r="B171" i="63"/>
  <c r="B170" i="63"/>
  <c r="B169" i="63"/>
  <c r="B168" i="63"/>
  <c r="B167" i="63"/>
  <c r="B166" i="63"/>
  <c r="B165" i="63"/>
  <c r="A172" i="63"/>
  <c r="B163" i="63"/>
  <c r="B162" i="63"/>
  <c r="A162" i="63"/>
  <c r="B161" i="63"/>
  <c r="B160" i="63"/>
  <c r="A160" i="63"/>
  <c r="B159" i="63"/>
  <c r="B158" i="63"/>
  <c r="A158" i="63"/>
  <c r="B157" i="63"/>
  <c r="B156" i="63"/>
  <c r="A156" i="63"/>
  <c r="B154" i="63"/>
  <c r="B153" i="63"/>
  <c r="B152" i="63"/>
  <c r="B151" i="63"/>
  <c r="B150" i="63"/>
  <c r="B149" i="63"/>
  <c r="B148" i="63"/>
  <c r="B147" i="63"/>
  <c r="B145" i="63"/>
  <c r="A145" i="63"/>
  <c r="B144" i="63"/>
  <c r="A144" i="63"/>
  <c r="B143" i="63"/>
  <c r="A143" i="63"/>
  <c r="B142" i="63"/>
  <c r="A142" i="63"/>
  <c r="B141" i="63"/>
  <c r="A141" i="63"/>
  <c r="B140" i="63"/>
  <c r="A140" i="63"/>
  <c r="B139" i="63"/>
  <c r="A139" i="63"/>
  <c r="B138" i="63"/>
  <c r="A138" i="63"/>
  <c r="B136" i="63"/>
  <c r="B135" i="63"/>
  <c r="B134" i="63"/>
  <c r="B133" i="63"/>
  <c r="B132" i="63"/>
  <c r="B131" i="63"/>
  <c r="B130" i="63"/>
  <c r="B129" i="63"/>
  <c r="B127" i="63"/>
  <c r="B126" i="63"/>
  <c r="B125" i="63"/>
  <c r="B124" i="63"/>
  <c r="B123" i="63"/>
  <c r="B122" i="63"/>
  <c r="B121" i="63"/>
  <c r="B120" i="63"/>
  <c r="B118" i="63"/>
  <c r="B117" i="63"/>
  <c r="B116" i="63"/>
  <c r="B115" i="63"/>
  <c r="B114" i="63"/>
  <c r="B113" i="63"/>
  <c r="B112" i="63"/>
  <c r="B111" i="63"/>
  <c r="A117" i="63"/>
  <c r="B109" i="63"/>
  <c r="B108" i="63"/>
  <c r="A108" i="63"/>
  <c r="B107" i="63"/>
  <c r="B106" i="63"/>
  <c r="A106" i="63"/>
  <c r="B105" i="63"/>
  <c r="B104" i="63"/>
  <c r="A104" i="63"/>
  <c r="B103" i="63"/>
  <c r="B102" i="63"/>
  <c r="A102" i="63"/>
  <c r="B100" i="63"/>
  <c r="B99" i="63"/>
  <c r="B98" i="63"/>
  <c r="B97" i="63"/>
  <c r="B96" i="63"/>
  <c r="B95" i="63"/>
  <c r="B94" i="63"/>
  <c r="B93" i="63"/>
  <c r="B91" i="63"/>
  <c r="A91" i="63"/>
  <c r="B90" i="63"/>
  <c r="A90" i="63"/>
  <c r="B89" i="63"/>
  <c r="A89" i="63"/>
  <c r="B88" i="63"/>
  <c r="A88" i="63"/>
  <c r="B87" i="63"/>
  <c r="A87" i="63"/>
  <c r="B86" i="63"/>
  <c r="A86" i="63"/>
  <c r="B85" i="63"/>
  <c r="A85" i="63"/>
  <c r="B84" i="63"/>
  <c r="A84" i="63"/>
  <c r="B82" i="63"/>
  <c r="B81" i="63"/>
  <c r="B80" i="63"/>
  <c r="B79" i="63"/>
  <c r="B78" i="63"/>
  <c r="B77" i="63"/>
  <c r="B76" i="63"/>
  <c r="B75" i="63"/>
  <c r="A81" i="63"/>
  <c r="B73" i="63"/>
  <c r="B72" i="63"/>
  <c r="A72" i="63"/>
  <c r="B71" i="63"/>
  <c r="B70" i="63"/>
  <c r="A70" i="63"/>
  <c r="B69" i="63"/>
  <c r="B68" i="63"/>
  <c r="A68" i="63"/>
  <c r="B67" i="63"/>
  <c r="B66" i="63"/>
  <c r="A66" i="63"/>
  <c r="B64" i="63"/>
  <c r="B63" i="63"/>
  <c r="B62" i="63"/>
  <c r="B61" i="63"/>
  <c r="B60" i="63"/>
  <c r="B59" i="63"/>
  <c r="B58" i="63"/>
  <c r="B57" i="63"/>
  <c r="A64" i="63"/>
  <c r="B55" i="63"/>
  <c r="B54" i="63"/>
  <c r="B53" i="63"/>
  <c r="B52" i="63"/>
  <c r="B51" i="63"/>
  <c r="B50" i="63"/>
  <c r="B49" i="63"/>
  <c r="B48" i="63"/>
  <c r="B46" i="63"/>
  <c r="B45" i="63"/>
  <c r="B44" i="63"/>
  <c r="B43" i="63"/>
  <c r="B42" i="63"/>
  <c r="B41" i="63"/>
  <c r="B40" i="63"/>
  <c r="B39" i="63"/>
  <c r="A45" i="63"/>
  <c r="B37" i="63"/>
  <c r="A37" i="63"/>
  <c r="B36" i="63"/>
  <c r="A36" i="63"/>
  <c r="B35" i="63"/>
  <c r="A35" i="63"/>
  <c r="B34" i="63"/>
  <c r="A34" i="63"/>
  <c r="B33" i="63"/>
  <c r="A33" i="63"/>
  <c r="B32" i="63"/>
  <c r="A32" i="63"/>
  <c r="B31" i="63"/>
  <c r="A31" i="63"/>
  <c r="B30" i="63"/>
  <c r="A30" i="63"/>
  <c r="B28" i="63"/>
  <c r="B27" i="63"/>
  <c r="B26" i="63"/>
  <c r="B25" i="63"/>
  <c r="B24" i="63"/>
  <c r="B23" i="63"/>
  <c r="B22" i="63"/>
  <c r="B21" i="63"/>
  <c r="A28" i="63"/>
  <c r="B19" i="63"/>
  <c r="B18" i="63"/>
  <c r="A18" i="63"/>
  <c r="B17" i="63"/>
  <c r="B16" i="63"/>
  <c r="B15" i="63"/>
  <c r="B14" i="63"/>
  <c r="B13" i="63"/>
  <c r="B12" i="63"/>
  <c r="A12" i="63"/>
  <c r="W273" i="62"/>
  <c r="V273" i="62"/>
  <c r="U273" i="62"/>
  <c r="T273" i="62"/>
  <c r="S273" i="62"/>
  <c r="R273" i="62"/>
  <c r="Q273" i="62"/>
  <c r="P273" i="62"/>
  <c r="O273" i="62"/>
  <c r="N273" i="62"/>
  <c r="M273" i="62"/>
  <c r="L273" i="62"/>
  <c r="K273" i="62"/>
  <c r="J273" i="62"/>
  <c r="I273" i="62"/>
  <c r="H273" i="62"/>
  <c r="G273" i="62"/>
  <c r="F273" i="62"/>
  <c r="E273" i="62"/>
  <c r="D273" i="62"/>
  <c r="B271" i="62"/>
  <c r="A271" i="62"/>
  <c r="B270" i="62"/>
  <c r="B269" i="62"/>
  <c r="A269" i="62"/>
  <c r="B268" i="62"/>
  <c r="B267" i="62"/>
  <c r="A267" i="62"/>
  <c r="B266" i="62"/>
  <c r="B265" i="62"/>
  <c r="A265" i="62"/>
  <c r="B264" i="62"/>
  <c r="B262" i="62"/>
  <c r="A262" i="62"/>
  <c r="B261" i="62"/>
  <c r="B260" i="62"/>
  <c r="A260" i="62"/>
  <c r="B259" i="62"/>
  <c r="B258" i="62"/>
  <c r="A258" i="62"/>
  <c r="B257" i="62"/>
  <c r="B256" i="62"/>
  <c r="A256" i="62"/>
  <c r="B255" i="62"/>
  <c r="A261" i="62"/>
  <c r="B253" i="62"/>
  <c r="A253" i="62"/>
  <c r="B252" i="62"/>
  <c r="B251" i="62"/>
  <c r="B250" i="62"/>
  <c r="B249" i="62"/>
  <c r="B248" i="62"/>
  <c r="B247" i="62"/>
  <c r="B246" i="62"/>
  <c r="B244" i="62"/>
  <c r="B243" i="62"/>
  <c r="B242" i="62"/>
  <c r="B241" i="62"/>
  <c r="B240" i="62"/>
  <c r="B239" i="62"/>
  <c r="B238" i="62"/>
  <c r="B237" i="62"/>
  <c r="A244" i="62"/>
  <c r="B235" i="62"/>
  <c r="A235" i="62"/>
  <c r="B234" i="62"/>
  <c r="B233" i="62"/>
  <c r="A233" i="62"/>
  <c r="B232" i="62"/>
  <c r="B231" i="62"/>
  <c r="A231" i="62"/>
  <c r="B230" i="62"/>
  <c r="B229" i="62"/>
  <c r="A229" i="62"/>
  <c r="B228" i="62"/>
  <c r="B226" i="62"/>
  <c r="A226" i="62"/>
  <c r="B225" i="62"/>
  <c r="B224" i="62"/>
  <c r="A224" i="62"/>
  <c r="B223" i="62"/>
  <c r="B222" i="62"/>
  <c r="A222" i="62"/>
  <c r="B221" i="62"/>
  <c r="B220" i="62"/>
  <c r="A220" i="62"/>
  <c r="B219" i="62"/>
  <c r="A225" i="62"/>
  <c r="B217" i="62"/>
  <c r="A217" i="62"/>
  <c r="B216" i="62"/>
  <c r="B215" i="62"/>
  <c r="A215" i="62"/>
  <c r="B214" i="62"/>
  <c r="B213" i="62"/>
  <c r="B212" i="62"/>
  <c r="B211" i="62"/>
  <c r="B210" i="62"/>
  <c r="A216" i="62"/>
  <c r="B208" i="62"/>
  <c r="B207" i="62"/>
  <c r="B206" i="62"/>
  <c r="B205" i="62"/>
  <c r="B204" i="62"/>
  <c r="B203" i="62"/>
  <c r="B202" i="62"/>
  <c r="B201" i="62"/>
  <c r="A208" i="62"/>
  <c r="B199" i="62"/>
  <c r="A199" i="62"/>
  <c r="B198" i="62"/>
  <c r="A198" i="62"/>
  <c r="B197" i="62"/>
  <c r="A197" i="62"/>
  <c r="B196" i="62"/>
  <c r="A196" i="62"/>
  <c r="B195" i="62"/>
  <c r="A195" i="62"/>
  <c r="B194" i="62"/>
  <c r="A194" i="62"/>
  <c r="B193" i="62"/>
  <c r="A193" i="62"/>
  <c r="B192" i="62"/>
  <c r="A192" i="62"/>
  <c r="B190" i="62"/>
  <c r="A190" i="62"/>
  <c r="B189" i="62"/>
  <c r="B188" i="62"/>
  <c r="A188" i="62"/>
  <c r="B187" i="62"/>
  <c r="B186" i="62"/>
  <c r="A186" i="62"/>
  <c r="B185" i="62"/>
  <c r="B184" i="62"/>
  <c r="A184" i="62"/>
  <c r="B183" i="62"/>
  <c r="A189" i="62"/>
  <c r="A181" i="62"/>
  <c r="A172" i="62"/>
  <c r="A163" i="62"/>
  <c r="A162" i="62"/>
  <c r="A161" i="62"/>
  <c r="A160" i="62"/>
  <c r="A159" i="62"/>
  <c r="A158" i="62"/>
  <c r="A157" i="62"/>
  <c r="A156" i="62"/>
  <c r="A154" i="62"/>
  <c r="A152" i="62"/>
  <c r="A150" i="62"/>
  <c r="A153" i="62"/>
  <c r="A145" i="62"/>
  <c r="A143" i="62"/>
  <c r="A141" i="62"/>
  <c r="A139" i="62"/>
  <c r="A144" i="62"/>
  <c r="A136" i="62"/>
  <c r="A127" i="62"/>
  <c r="A125" i="62"/>
  <c r="A123" i="62"/>
  <c r="A121" i="62"/>
  <c r="A118" i="62"/>
  <c r="A116" i="62"/>
  <c r="A114" i="62"/>
  <c r="A112" i="62"/>
  <c r="A117" i="62"/>
  <c r="A109" i="62"/>
  <c r="A107" i="62"/>
  <c r="A105" i="62"/>
  <c r="A103" i="62"/>
  <c r="A108" i="62"/>
  <c r="A100" i="62"/>
  <c r="A91" i="62"/>
  <c r="A90" i="62"/>
  <c r="A89" i="62"/>
  <c r="A88" i="62"/>
  <c r="A87" i="62"/>
  <c r="A86" i="62"/>
  <c r="A85" i="62"/>
  <c r="A84" i="62"/>
  <c r="A82" i="62"/>
  <c r="A76" i="62"/>
  <c r="A73" i="62"/>
  <c r="A71" i="62"/>
  <c r="A69" i="62"/>
  <c r="A67" i="62"/>
  <c r="A72" i="62"/>
  <c r="A64" i="62"/>
  <c r="A55" i="62"/>
  <c r="A54" i="62"/>
  <c r="A53" i="62"/>
  <c r="A52" i="62"/>
  <c r="A51" i="62"/>
  <c r="A50" i="62"/>
  <c r="A49" i="62"/>
  <c r="A48" i="62"/>
  <c r="A46" i="62"/>
  <c r="A44" i="62"/>
  <c r="A45" i="62"/>
  <c r="A37" i="62"/>
  <c r="A28" i="62"/>
  <c r="A19" i="62"/>
  <c r="A18" i="62"/>
  <c r="A17" i="62"/>
  <c r="A16" i="62"/>
  <c r="A15" i="62"/>
  <c r="A14" i="62"/>
  <c r="A13" i="62"/>
  <c r="A12" i="62"/>
  <c r="A10" i="62"/>
  <c r="A8" i="62"/>
  <c r="A6" i="62"/>
  <c r="A4" i="62"/>
  <c r="A9" i="62"/>
  <c r="X78" i="3" l="1"/>
  <c r="X169" i="3"/>
  <c r="X42" i="3"/>
  <c r="X57" i="3"/>
  <c r="X84" i="3"/>
  <c r="A266" i="62"/>
  <c r="A268" i="62"/>
  <c r="A264" i="62"/>
  <c r="A252" i="62"/>
  <c r="A251" i="62"/>
  <c r="A249" i="62"/>
  <c r="A232" i="62"/>
  <c r="A228" i="62"/>
  <c r="A230" i="62"/>
  <c r="A213" i="62"/>
  <c r="A180" i="62"/>
  <c r="A179" i="62"/>
  <c r="A177" i="62"/>
  <c r="A120" i="62"/>
  <c r="A122" i="62"/>
  <c r="A124" i="62"/>
  <c r="A81" i="62"/>
  <c r="A80" i="62"/>
  <c r="A42" i="62"/>
  <c r="A35" i="62"/>
  <c r="A34" i="62"/>
  <c r="A33" i="62"/>
  <c r="A229" i="63"/>
  <c r="A231" i="63"/>
  <c r="A233" i="63"/>
  <c r="A193" i="63"/>
  <c r="A195" i="63"/>
  <c r="A197" i="63"/>
  <c r="A157" i="63"/>
  <c r="A159" i="63"/>
  <c r="A161" i="63"/>
  <c r="A120" i="63"/>
  <c r="A122" i="63"/>
  <c r="A126" i="63"/>
  <c r="A121" i="63"/>
  <c r="A123" i="63"/>
  <c r="A125" i="63"/>
  <c r="A127" i="63"/>
  <c r="A103" i="63"/>
  <c r="A105" i="63"/>
  <c r="A107" i="63"/>
  <c r="A67" i="63"/>
  <c r="A69" i="63"/>
  <c r="A73" i="63"/>
  <c r="A49" i="63"/>
  <c r="A51" i="63"/>
  <c r="A55" i="63"/>
  <c r="A48" i="63"/>
  <c r="A50" i="63"/>
  <c r="A52" i="63"/>
  <c r="A54" i="63"/>
  <c r="A14" i="63"/>
  <c r="A16" i="63"/>
  <c r="A13" i="63"/>
  <c r="A15" i="63"/>
  <c r="A17" i="63"/>
  <c r="A21" i="63"/>
  <c r="A23" i="63"/>
  <c r="A25" i="63"/>
  <c r="A27" i="63"/>
  <c r="A40" i="63"/>
  <c r="A42" i="63"/>
  <c r="A44" i="63"/>
  <c r="A46" i="63"/>
  <c r="A57" i="63"/>
  <c r="A59" i="63"/>
  <c r="A61" i="63"/>
  <c r="A63" i="63"/>
  <c r="A76" i="63"/>
  <c r="A78" i="63"/>
  <c r="A80" i="63"/>
  <c r="A82" i="63"/>
  <c r="A93" i="63"/>
  <c r="A95" i="63"/>
  <c r="A97" i="63"/>
  <c r="A99" i="63"/>
  <c r="A112" i="63"/>
  <c r="A114" i="63"/>
  <c r="A116" i="63"/>
  <c r="A118" i="63"/>
  <c r="A129" i="63"/>
  <c r="A131" i="63"/>
  <c r="A133" i="63"/>
  <c r="A135" i="63"/>
  <c r="A148" i="63"/>
  <c r="A150" i="63"/>
  <c r="A152" i="63"/>
  <c r="A154" i="63"/>
  <c r="A165" i="63"/>
  <c r="A167" i="63"/>
  <c r="A169" i="63"/>
  <c r="A171" i="63"/>
  <c r="A184" i="63"/>
  <c r="A186" i="63"/>
  <c r="A188" i="63"/>
  <c r="A190" i="63"/>
  <c r="A201" i="63"/>
  <c r="A203" i="63"/>
  <c r="A205" i="63"/>
  <c r="A207" i="63"/>
  <c r="A220" i="63"/>
  <c r="A222" i="63"/>
  <c r="A224" i="63"/>
  <c r="A226" i="63"/>
  <c r="A237" i="63"/>
  <c r="A239" i="63"/>
  <c r="A241" i="63"/>
  <c r="A243" i="63"/>
  <c r="A256" i="63"/>
  <c r="A258" i="63"/>
  <c r="A260" i="63"/>
  <c r="A262" i="63"/>
  <c r="A265" i="63"/>
  <c r="A267" i="63"/>
  <c r="A269" i="63"/>
  <c r="A22" i="63"/>
  <c r="A24" i="63"/>
  <c r="A26" i="63"/>
  <c r="A39" i="63"/>
  <c r="A41" i="63"/>
  <c r="A43" i="63"/>
  <c r="A58" i="63"/>
  <c r="A60" i="63"/>
  <c r="A62" i="63"/>
  <c r="A75" i="63"/>
  <c r="A77" i="63"/>
  <c r="A79" i="63"/>
  <c r="A94" i="63"/>
  <c r="A96" i="63"/>
  <c r="A98" i="63"/>
  <c r="A111" i="63"/>
  <c r="A113" i="63"/>
  <c r="A115" i="63"/>
  <c r="A130" i="63"/>
  <c r="A132" i="63"/>
  <c r="A134" i="63"/>
  <c r="A147" i="63"/>
  <c r="A149" i="63"/>
  <c r="A151" i="63"/>
  <c r="A166" i="63"/>
  <c r="A168" i="63"/>
  <c r="A170" i="63"/>
  <c r="A183" i="63"/>
  <c r="A185" i="63"/>
  <c r="A187" i="63"/>
  <c r="A202" i="63"/>
  <c r="A204" i="63"/>
  <c r="A206" i="63"/>
  <c r="A219" i="63"/>
  <c r="A221" i="63"/>
  <c r="A223" i="63"/>
  <c r="A238" i="63"/>
  <c r="A240" i="63"/>
  <c r="A242" i="63"/>
  <c r="A255" i="63"/>
  <c r="A257" i="63"/>
  <c r="A259" i="63"/>
  <c r="A21" i="62"/>
  <c r="A23" i="62"/>
  <c r="A25" i="62"/>
  <c r="A27" i="62"/>
  <c r="A59" i="62"/>
  <c r="A61" i="62"/>
  <c r="A63" i="62"/>
  <c r="A93" i="62"/>
  <c r="A95" i="62"/>
  <c r="A97" i="62"/>
  <c r="A99" i="62"/>
  <c r="A129" i="62"/>
  <c r="A131" i="62"/>
  <c r="A133" i="62"/>
  <c r="A135" i="62"/>
  <c r="A165" i="62"/>
  <c r="A167" i="62"/>
  <c r="A169" i="62"/>
  <c r="A171" i="62"/>
  <c r="A201" i="62"/>
  <c r="A203" i="62"/>
  <c r="A205" i="62"/>
  <c r="A207" i="62"/>
  <c r="A237" i="62"/>
  <c r="A32" i="62"/>
  <c r="A36" i="62"/>
  <c r="A104" i="62"/>
  <c r="A174" i="62"/>
  <c r="A176" i="62"/>
  <c r="A178" i="62"/>
  <c r="A210" i="62"/>
  <c r="A212" i="62"/>
  <c r="A214" i="62"/>
  <c r="A246" i="62"/>
  <c r="A248" i="62"/>
  <c r="A250" i="62"/>
  <c r="A57" i="62"/>
  <c r="A239" i="62"/>
  <c r="A241" i="62"/>
  <c r="A243" i="62"/>
  <c r="A30" i="62"/>
  <c r="A66" i="62"/>
  <c r="A68" i="62"/>
  <c r="A70" i="62"/>
  <c r="A102" i="62"/>
  <c r="A106" i="62"/>
  <c r="A138" i="62"/>
  <c r="A140" i="62"/>
  <c r="A142" i="62"/>
  <c r="A3" i="62"/>
  <c r="A5" i="62"/>
  <c r="A7" i="62"/>
  <c r="A22" i="62"/>
  <c r="A24" i="62"/>
  <c r="A26" i="62"/>
  <c r="A39" i="62"/>
  <c r="A41" i="62"/>
  <c r="A43" i="62"/>
  <c r="A58" i="62"/>
  <c r="A60" i="62"/>
  <c r="A62" i="62"/>
  <c r="A75" i="62"/>
  <c r="A77" i="62"/>
  <c r="A79" i="62"/>
  <c r="A94" i="62"/>
  <c r="A96" i="62"/>
  <c r="A98" i="62"/>
  <c r="A111" i="62"/>
  <c r="A113" i="62"/>
  <c r="A115" i="62"/>
  <c r="A130" i="62"/>
  <c r="A132" i="62"/>
  <c r="A134" i="62"/>
  <c r="A147" i="62"/>
  <c r="A149" i="62"/>
  <c r="A151" i="62"/>
  <c r="A166" i="62"/>
  <c r="A168" i="62"/>
  <c r="A170" i="62"/>
  <c r="A183" i="62"/>
  <c r="A185" i="62"/>
  <c r="A187" i="62"/>
  <c r="A202" i="62"/>
  <c r="A204" i="62"/>
  <c r="A206" i="62"/>
  <c r="A219" i="62"/>
  <c r="A221" i="62"/>
  <c r="A223" i="62"/>
  <c r="A238" i="62"/>
  <c r="A240" i="62"/>
  <c r="A242" i="62"/>
  <c r="A255" i="62"/>
  <c r="A257" i="62"/>
  <c r="A259" i="62"/>
  <c r="S157" i="13"/>
  <c r="S156" i="13"/>
  <c r="S155" i="13"/>
  <c r="S154" i="13"/>
  <c r="S153" i="13"/>
  <c r="S152" i="13"/>
  <c r="S151" i="13"/>
  <c r="S150" i="13"/>
  <c r="S149" i="13"/>
  <c r="S148" i="13"/>
  <c r="S147" i="13"/>
  <c r="S146" i="13"/>
  <c r="S145" i="13"/>
  <c r="S144" i="13"/>
  <c r="S143" i="13"/>
  <c r="S142" i="13"/>
  <c r="S141" i="13"/>
  <c r="S140" i="13"/>
  <c r="S2" i="13"/>
  <c r="S139" i="13"/>
  <c r="S138" i="13"/>
  <c r="S137" i="13"/>
  <c r="S136" i="13"/>
  <c r="S135" i="13"/>
  <c r="S134" i="13"/>
  <c r="S3" i="13"/>
  <c r="S133" i="13"/>
  <c r="S132" i="13"/>
  <c r="S131" i="13"/>
  <c r="S130" i="13"/>
  <c r="S129" i="13"/>
  <c r="S128" i="13"/>
  <c r="S127" i="13"/>
  <c r="S126" i="13"/>
  <c r="S125" i="13"/>
  <c r="S124" i="13"/>
  <c r="S123" i="13"/>
  <c r="S122" i="13"/>
  <c r="S121" i="13"/>
  <c r="S120" i="13"/>
  <c r="S119" i="13"/>
  <c r="S118" i="13"/>
  <c r="S117" i="13"/>
  <c r="S116" i="13"/>
  <c r="S115" i="13"/>
  <c r="S114" i="13"/>
  <c r="S113" i="13"/>
  <c r="S112" i="13"/>
  <c r="S111" i="13"/>
  <c r="S110" i="13"/>
  <c r="S109" i="13"/>
  <c r="S108" i="13"/>
  <c r="S107" i="13"/>
  <c r="S16" i="13"/>
  <c r="S6" i="13"/>
  <c r="S11" i="13"/>
  <c r="S106" i="13"/>
  <c r="S105" i="13"/>
  <c r="S104" i="13"/>
  <c r="S15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90" i="13"/>
  <c r="S89" i="13"/>
  <c r="S10" i="13"/>
  <c r="S88" i="13"/>
  <c r="S87" i="13"/>
  <c r="S86" i="13"/>
  <c r="S85" i="13"/>
  <c r="S84" i="13"/>
  <c r="S83" i="13"/>
  <c r="S82" i="13"/>
  <c r="S81" i="13"/>
  <c r="S8" i="13"/>
  <c r="S80" i="13"/>
  <c r="S79" i="13"/>
  <c r="S78" i="13"/>
  <c r="S21" i="13"/>
  <c r="S77" i="13"/>
  <c r="S76" i="13"/>
  <c r="S75" i="13"/>
  <c r="S74" i="13"/>
  <c r="S73" i="13"/>
  <c r="S72" i="13"/>
  <c r="S71" i="13"/>
  <c r="S70" i="13"/>
  <c r="S69" i="13"/>
  <c r="S68" i="13"/>
  <c r="S67" i="13"/>
  <c r="S66" i="13"/>
  <c r="S65" i="13"/>
  <c r="S64" i="13"/>
  <c r="S63" i="13"/>
  <c r="S62" i="13"/>
  <c r="S61" i="13"/>
  <c r="S60" i="13"/>
  <c r="S17" i="13"/>
  <c r="S59" i="13"/>
  <c r="S9" i="13"/>
  <c r="S58" i="13"/>
  <c r="S57" i="13"/>
  <c r="S56" i="13"/>
  <c r="S14" i="13"/>
  <c r="S55" i="13"/>
  <c r="S54" i="13"/>
  <c r="S4" i="13"/>
  <c r="S53" i="13"/>
  <c r="S52" i="13"/>
  <c r="S51" i="13"/>
  <c r="S50" i="13"/>
  <c r="S49" i="13"/>
  <c r="S48" i="13"/>
  <c r="S47" i="13"/>
  <c r="S46" i="13"/>
  <c r="S45" i="13"/>
  <c r="S44" i="13"/>
  <c r="S43" i="13"/>
  <c r="S42" i="13"/>
  <c r="S41" i="13"/>
  <c r="S40" i="13"/>
  <c r="S39" i="13"/>
  <c r="S38" i="13"/>
  <c r="S37" i="13"/>
  <c r="S36" i="13"/>
  <c r="S35" i="13"/>
  <c r="S34" i="13"/>
  <c r="S33" i="13"/>
  <c r="S5" i="13"/>
  <c r="S32" i="13"/>
  <c r="S31" i="13"/>
  <c r="S30" i="13"/>
  <c r="S29" i="13"/>
  <c r="S20" i="13"/>
  <c r="S28" i="13"/>
  <c r="S27" i="13"/>
  <c r="S7" i="13"/>
  <c r="S26" i="13"/>
  <c r="S25" i="13"/>
  <c r="S24" i="1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7" i="3"/>
  <c r="T53" i="3"/>
  <c r="T16" i="3"/>
  <c r="T63" i="3"/>
  <c r="T8" i="3"/>
  <c r="T2" i="3"/>
  <c r="T71" i="3"/>
  <c r="T70" i="3"/>
  <c r="T62" i="3"/>
  <c r="T40" i="3"/>
  <c r="T34" i="3"/>
  <c r="T24" i="3"/>
  <c r="T69" i="3"/>
  <c r="T77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33" i="3"/>
  <c r="T52" i="3"/>
  <c r="T51" i="3"/>
  <c r="T83" i="3"/>
  <c r="T30" i="3"/>
  <c r="T50" i="3"/>
  <c r="T28" i="3"/>
  <c r="T21" i="3"/>
  <c r="T134" i="3"/>
  <c r="T29" i="3"/>
  <c r="T15" i="3"/>
  <c r="T32" i="3"/>
  <c r="T133" i="3"/>
  <c r="T132" i="3"/>
  <c r="T131" i="3"/>
  <c r="T130" i="3"/>
  <c r="T129" i="3"/>
  <c r="T128" i="3"/>
  <c r="T127" i="3"/>
  <c r="T126" i="3"/>
  <c r="T125" i="3"/>
  <c r="T124" i="3"/>
  <c r="T123" i="3"/>
  <c r="T122" i="3"/>
  <c r="T121" i="3"/>
  <c r="T76" i="3"/>
  <c r="T61" i="3"/>
  <c r="T49" i="3"/>
  <c r="T48" i="3"/>
  <c r="T39" i="3"/>
  <c r="T25" i="3"/>
  <c r="T60" i="3"/>
  <c r="T38" i="3"/>
  <c r="T20" i="3"/>
  <c r="T47" i="3"/>
  <c r="T82" i="3"/>
  <c r="T13" i="3"/>
  <c r="T37" i="3"/>
  <c r="T120" i="3"/>
  <c r="T46" i="3"/>
  <c r="T19" i="3"/>
  <c r="T75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81" i="3"/>
  <c r="T12" i="3"/>
  <c r="T5" i="3"/>
  <c r="T104" i="3"/>
  <c r="T14" i="3"/>
  <c r="T36" i="3"/>
  <c r="T17" i="3"/>
  <c r="T68" i="3"/>
  <c r="T4" i="3"/>
  <c r="T74" i="3"/>
  <c r="T27" i="3"/>
  <c r="T22" i="3"/>
  <c r="T11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9" i="3"/>
  <c r="T3" i="3"/>
  <c r="T80" i="3"/>
  <c r="T79" i="3"/>
  <c r="T6" i="3"/>
  <c r="T59" i="3"/>
  <c r="T26" i="3"/>
  <c r="T45" i="3"/>
  <c r="T18" i="3"/>
  <c r="T31" i="3"/>
  <c r="T44" i="3"/>
  <c r="T10" i="3"/>
  <c r="T23" i="3"/>
  <c r="B19" i="34" l="1"/>
  <c r="R273" i="16"/>
  <c r="R273" i="17"/>
  <c r="R273" i="18"/>
  <c r="R273" i="19"/>
  <c r="R273" i="12"/>
  <c r="S273" i="6"/>
  <c r="S273" i="5"/>
  <c r="S273" i="4"/>
  <c r="S273" i="1"/>
  <c r="S273" i="2"/>
  <c r="B244" i="6" l="1"/>
  <c r="B243" i="6"/>
  <c r="B242" i="6"/>
  <c r="B241" i="6"/>
  <c r="B240" i="6"/>
  <c r="B239" i="6"/>
  <c r="B238" i="6"/>
  <c r="B237" i="6"/>
  <c r="B244" i="5"/>
  <c r="B243" i="5"/>
  <c r="B242" i="5"/>
  <c r="B241" i="5"/>
  <c r="B240" i="5"/>
  <c r="B239" i="5"/>
  <c r="B238" i="5"/>
  <c r="B237" i="5"/>
  <c r="B244" i="4"/>
  <c r="B243" i="4"/>
  <c r="B242" i="4"/>
  <c r="B241" i="4"/>
  <c r="B240" i="4"/>
  <c r="B239" i="4"/>
  <c r="B238" i="4"/>
  <c r="B237" i="4"/>
  <c r="B244" i="2"/>
  <c r="B243" i="2"/>
  <c r="B242" i="2"/>
  <c r="B241" i="2"/>
  <c r="B240" i="2"/>
  <c r="B239" i="2"/>
  <c r="B238" i="2"/>
  <c r="B237" i="2"/>
  <c r="B244" i="1"/>
  <c r="B243" i="1"/>
  <c r="B242" i="1"/>
  <c r="B241" i="1"/>
  <c r="B240" i="1"/>
  <c r="B239" i="1"/>
  <c r="B238" i="1"/>
  <c r="B237" i="1"/>
  <c r="B271" i="16" l="1"/>
  <c r="B270" i="16"/>
  <c r="B269" i="16"/>
  <c r="B268" i="16"/>
  <c r="B267" i="16"/>
  <c r="B266" i="16"/>
  <c r="B265" i="16"/>
  <c r="B264" i="16"/>
  <c r="B262" i="16"/>
  <c r="B261" i="16"/>
  <c r="B260" i="16"/>
  <c r="B259" i="16"/>
  <c r="B258" i="16"/>
  <c r="B257" i="16"/>
  <c r="B256" i="16"/>
  <c r="B255" i="16"/>
  <c r="B253" i="16"/>
  <c r="B252" i="16"/>
  <c r="B251" i="16"/>
  <c r="B250" i="16"/>
  <c r="B249" i="16"/>
  <c r="B248" i="16"/>
  <c r="B247" i="16"/>
  <c r="B246" i="16"/>
  <c r="B244" i="16"/>
  <c r="B243" i="16"/>
  <c r="B242" i="16"/>
  <c r="B241" i="16"/>
  <c r="B240" i="16"/>
  <c r="B239" i="16"/>
  <c r="B238" i="16"/>
  <c r="B237" i="16"/>
  <c r="B235" i="16"/>
  <c r="B234" i="16"/>
  <c r="B233" i="16"/>
  <c r="B232" i="16"/>
  <c r="B231" i="16"/>
  <c r="B230" i="16"/>
  <c r="B229" i="16"/>
  <c r="B228" i="16"/>
  <c r="B226" i="16"/>
  <c r="B225" i="16"/>
  <c r="B224" i="16"/>
  <c r="B223" i="16"/>
  <c r="B222" i="16"/>
  <c r="B221" i="16"/>
  <c r="B220" i="16"/>
  <c r="B219" i="16"/>
  <c r="B217" i="16"/>
  <c r="B216" i="16"/>
  <c r="B215" i="16"/>
  <c r="B214" i="16"/>
  <c r="B213" i="16"/>
  <c r="B212" i="16"/>
  <c r="B211" i="16"/>
  <c r="B210" i="16"/>
  <c r="B208" i="16"/>
  <c r="B207" i="16"/>
  <c r="B206" i="16"/>
  <c r="B205" i="16"/>
  <c r="B204" i="16"/>
  <c r="B203" i="16"/>
  <c r="B202" i="16"/>
  <c r="B201" i="16"/>
  <c r="B199" i="16"/>
  <c r="B198" i="16"/>
  <c r="B197" i="16"/>
  <c r="B196" i="16"/>
  <c r="B195" i="16"/>
  <c r="B194" i="16"/>
  <c r="B193" i="16"/>
  <c r="B192" i="16"/>
  <c r="B190" i="16"/>
  <c r="B189" i="16"/>
  <c r="B188" i="16"/>
  <c r="B187" i="16"/>
  <c r="B186" i="16"/>
  <c r="B185" i="16"/>
  <c r="B184" i="16"/>
  <c r="B183" i="16"/>
  <c r="B181" i="16"/>
  <c r="B180" i="16"/>
  <c r="B179" i="16"/>
  <c r="B178" i="16"/>
  <c r="B177" i="16"/>
  <c r="B176" i="16"/>
  <c r="B175" i="16"/>
  <c r="B174" i="16"/>
  <c r="B172" i="16"/>
  <c r="B171" i="16"/>
  <c r="B170" i="16"/>
  <c r="B169" i="16"/>
  <c r="B168" i="16"/>
  <c r="B167" i="16"/>
  <c r="B166" i="16"/>
  <c r="B165" i="16"/>
  <c r="B163" i="16"/>
  <c r="B162" i="16"/>
  <c r="B161" i="16"/>
  <c r="B160" i="16"/>
  <c r="B159" i="16"/>
  <c r="B158" i="16"/>
  <c r="B157" i="16"/>
  <c r="B156" i="16"/>
  <c r="B154" i="16"/>
  <c r="B153" i="16"/>
  <c r="B152" i="16"/>
  <c r="B151" i="16"/>
  <c r="B150" i="16"/>
  <c r="B149" i="16"/>
  <c r="B148" i="16"/>
  <c r="B147" i="16"/>
  <c r="B145" i="16"/>
  <c r="B144" i="16"/>
  <c r="B143" i="16"/>
  <c r="B142" i="16"/>
  <c r="B141" i="16"/>
  <c r="B140" i="16"/>
  <c r="B139" i="16"/>
  <c r="B138" i="16"/>
  <c r="B136" i="16"/>
  <c r="B135" i="16"/>
  <c r="B134" i="16"/>
  <c r="B133" i="16"/>
  <c r="B132" i="16"/>
  <c r="B131" i="16"/>
  <c r="B130" i="16"/>
  <c r="B129" i="16"/>
  <c r="B127" i="16"/>
  <c r="B126" i="16"/>
  <c r="B125" i="16"/>
  <c r="B124" i="16"/>
  <c r="B123" i="16"/>
  <c r="B122" i="16"/>
  <c r="B121" i="16"/>
  <c r="B120" i="16"/>
  <c r="B118" i="16"/>
  <c r="B117" i="16"/>
  <c r="B116" i="16"/>
  <c r="B115" i="16"/>
  <c r="B114" i="16"/>
  <c r="B113" i="16"/>
  <c r="B112" i="16"/>
  <c r="B111" i="16"/>
  <c r="B109" i="16"/>
  <c r="B108" i="16"/>
  <c r="B107" i="16"/>
  <c r="B106" i="16"/>
  <c r="B105" i="16"/>
  <c r="B104" i="16"/>
  <c r="B103" i="16"/>
  <c r="B102" i="16"/>
  <c r="B100" i="16"/>
  <c r="B99" i="16"/>
  <c r="B98" i="16"/>
  <c r="B97" i="16"/>
  <c r="B96" i="16"/>
  <c r="B95" i="16"/>
  <c r="B94" i="16"/>
  <c r="B93" i="16"/>
  <c r="B91" i="16"/>
  <c r="B90" i="16"/>
  <c r="B89" i="16"/>
  <c r="B88" i="16"/>
  <c r="B87" i="16"/>
  <c r="B86" i="16"/>
  <c r="B85" i="16"/>
  <c r="B84" i="16"/>
  <c r="B82" i="16"/>
  <c r="B81" i="16"/>
  <c r="B80" i="16"/>
  <c r="B79" i="16"/>
  <c r="B78" i="16"/>
  <c r="B77" i="16"/>
  <c r="B76" i="16"/>
  <c r="B75" i="16"/>
  <c r="B73" i="16"/>
  <c r="B72" i="16"/>
  <c r="B71" i="16"/>
  <c r="B70" i="16"/>
  <c r="B69" i="16"/>
  <c r="B68" i="16"/>
  <c r="B67" i="16"/>
  <c r="B66" i="16"/>
  <c r="B64" i="16"/>
  <c r="B63" i="16"/>
  <c r="B62" i="16"/>
  <c r="B61" i="16"/>
  <c r="B60" i="16"/>
  <c r="B59" i="16"/>
  <c r="B58" i="16"/>
  <c r="B57" i="16"/>
  <c r="B55" i="16"/>
  <c r="B54" i="16"/>
  <c r="B53" i="16"/>
  <c r="B52" i="16"/>
  <c r="B51" i="16"/>
  <c r="B50" i="16"/>
  <c r="B49" i="16"/>
  <c r="B48" i="16"/>
  <c r="B46" i="16"/>
  <c r="B45" i="16"/>
  <c r="B44" i="16"/>
  <c r="B43" i="16"/>
  <c r="B42" i="16"/>
  <c r="B41" i="16"/>
  <c r="B40" i="16"/>
  <c r="B39" i="16"/>
  <c r="B37" i="16"/>
  <c r="B36" i="16"/>
  <c r="B35" i="16"/>
  <c r="B34" i="16"/>
  <c r="B33" i="16"/>
  <c r="B32" i="16"/>
  <c r="B31" i="16"/>
  <c r="B30" i="16"/>
  <c r="B28" i="16"/>
  <c r="B27" i="16"/>
  <c r="B26" i="16"/>
  <c r="B25" i="16"/>
  <c r="B24" i="16"/>
  <c r="B23" i="16"/>
  <c r="B22" i="16"/>
  <c r="B21" i="16"/>
  <c r="B19" i="16"/>
  <c r="B18" i="16"/>
  <c r="B17" i="16"/>
  <c r="B16" i="16"/>
  <c r="B15" i="16"/>
  <c r="B14" i="16"/>
  <c r="B13" i="16"/>
  <c r="B12" i="16"/>
  <c r="B10" i="16"/>
  <c r="B9" i="16"/>
  <c r="B8" i="16"/>
  <c r="B7" i="16"/>
  <c r="B6" i="16"/>
  <c r="B5" i="16"/>
  <c r="B4" i="16"/>
  <c r="B3" i="16"/>
  <c r="B271" i="17"/>
  <c r="B270" i="17"/>
  <c r="B269" i="17"/>
  <c r="B268" i="17"/>
  <c r="B267" i="17"/>
  <c r="B266" i="17"/>
  <c r="B265" i="17"/>
  <c r="B264" i="17"/>
  <c r="B262" i="17"/>
  <c r="B261" i="17"/>
  <c r="B260" i="17"/>
  <c r="B259" i="17"/>
  <c r="B258" i="17"/>
  <c r="B257" i="17"/>
  <c r="B256" i="17"/>
  <c r="B255" i="17"/>
  <c r="B253" i="17"/>
  <c r="B252" i="17"/>
  <c r="B251" i="17"/>
  <c r="B250" i="17"/>
  <c r="B249" i="17"/>
  <c r="B248" i="17"/>
  <c r="B247" i="17"/>
  <c r="B246" i="17"/>
  <c r="B244" i="17"/>
  <c r="B243" i="17"/>
  <c r="B242" i="17"/>
  <c r="B241" i="17"/>
  <c r="B240" i="17"/>
  <c r="B239" i="17"/>
  <c r="B238" i="17"/>
  <c r="B237" i="17"/>
  <c r="B235" i="17"/>
  <c r="B234" i="17"/>
  <c r="B233" i="17"/>
  <c r="B232" i="17"/>
  <c r="B231" i="17"/>
  <c r="B230" i="17"/>
  <c r="B229" i="17"/>
  <c r="B228" i="17"/>
  <c r="B226" i="17"/>
  <c r="B225" i="17"/>
  <c r="B224" i="17"/>
  <c r="B223" i="17"/>
  <c r="B222" i="17"/>
  <c r="B221" i="17"/>
  <c r="B220" i="17"/>
  <c r="B219" i="17"/>
  <c r="B217" i="17"/>
  <c r="B216" i="17"/>
  <c r="B215" i="17"/>
  <c r="B214" i="17"/>
  <c r="B213" i="17"/>
  <c r="B212" i="17"/>
  <c r="B211" i="17"/>
  <c r="B210" i="17"/>
  <c r="B208" i="17"/>
  <c r="B207" i="17"/>
  <c r="B206" i="17"/>
  <c r="B205" i="17"/>
  <c r="B204" i="17"/>
  <c r="B203" i="17"/>
  <c r="B202" i="17"/>
  <c r="B201" i="17"/>
  <c r="B199" i="17"/>
  <c r="B198" i="17"/>
  <c r="B197" i="17"/>
  <c r="B196" i="17"/>
  <c r="B195" i="17"/>
  <c r="B194" i="17"/>
  <c r="B193" i="17"/>
  <c r="B192" i="17"/>
  <c r="B190" i="17"/>
  <c r="B189" i="17"/>
  <c r="B188" i="17"/>
  <c r="B187" i="17"/>
  <c r="B186" i="17"/>
  <c r="B185" i="17"/>
  <c r="B184" i="17"/>
  <c r="B183" i="17"/>
  <c r="B181" i="17"/>
  <c r="B180" i="17"/>
  <c r="B179" i="17"/>
  <c r="B178" i="17"/>
  <c r="B177" i="17"/>
  <c r="B176" i="17"/>
  <c r="B175" i="17"/>
  <c r="B174" i="17"/>
  <c r="B172" i="17"/>
  <c r="B171" i="17"/>
  <c r="B170" i="17"/>
  <c r="B169" i="17"/>
  <c r="B168" i="17"/>
  <c r="B167" i="17"/>
  <c r="B166" i="17"/>
  <c r="B165" i="17"/>
  <c r="B163" i="17"/>
  <c r="B162" i="17"/>
  <c r="B161" i="17"/>
  <c r="B160" i="17"/>
  <c r="B159" i="17"/>
  <c r="B158" i="17"/>
  <c r="B157" i="17"/>
  <c r="B156" i="17"/>
  <c r="B154" i="17"/>
  <c r="B153" i="17"/>
  <c r="B152" i="17"/>
  <c r="B151" i="17"/>
  <c r="B150" i="17"/>
  <c r="B149" i="17"/>
  <c r="B148" i="17"/>
  <c r="B147" i="17"/>
  <c r="B145" i="17"/>
  <c r="B144" i="17"/>
  <c r="B143" i="17"/>
  <c r="B142" i="17"/>
  <c r="B141" i="17"/>
  <c r="B140" i="17"/>
  <c r="B139" i="17"/>
  <c r="B138" i="17"/>
  <c r="B136" i="17"/>
  <c r="B135" i="17"/>
  <c r="B134" i="17"/>
  <c r="B133" i="17"/>
  <c r="B132" i="17"/>
  <c r="B131" i="17"/>
  <c r="B130" i="17"/>
  <c r="B129" i="17"/>
  <c r="B127" i="17"/>
  <c r="B126" i="17"/>
  <c r="B125" i="17"/>
  <c r="B124" i="17"/>
  <c r="B123" i="17"/>
  <c r="B122" i="17"/>
  <c r="B121" i="17"/>
  <c r="B120" i="17"/>
  <c r="B118" i="17"/>
  <c r="B117" i="17"/>
  <c r="B116" i="17"/>
  <c r="B115" i="17"/>
  <c r="B114" i="17"/>
  <c r="B113" i="17"/>
  <c r="B112" i="17"/>
  <c r="B111" i="17"/>
  <c r="B109" i="17"/>
  <c r="B108" i="17"/>
  <c r="B107" i="17"/>
  <c r="B106" i="17"/>
  <c r="B105" i="17"/>
  <c r="B104" i="17"/>
  <c r="B103" i="17"/>
  <c r="B102" i="17"/>
  <c r="B100" i="17"/>
  <c r="B99" i="17"/>
  <c r="B98" i="17"/>
  <c r="B97" i="17"/>
  <c r="B96" i="17"/>
  <c r="B95" i="17"/>
  <c r="B94" i="17"/>
  <c r="B93" i="17"/>
  <c r="B91" i="17"/>
  <c r="B90" i="17"/>
  <c r="B89" i="17"/>
  <c r="B88" i="17"/>
  <c r="B87" i="17"/>
  <c r="B86" i="17"/>
  <c r="B85" i="17"/>
  <c r="B84" i="17"/>
  <c r="B82" i="17"/>
  <c r="B81" i="17"/>
  <c r="B80" i="17"/>
  <c r="B79" i="17"/>
  <c r="B78" i="17"/>
  <c r="B77" i="17"/>
  <c r="B76" i="17"/>
  <c r="B75" i="17"/>
  <c r="B73" i="17"/>
  <c r="B72" i="17"/>
  <c r="B71" i="17"/>
  <c r="B70" i="17"/>
  <c r="B69" i="17"/>
  <c r="B68" i="17"/>
  <c r="B67" i="17"/>
  <c r="B66" i="17"/>
  <c r="B64" i="17"/>
  <c r="B63" i="17"/>
  <c r="B62" i="17"/>
  <c r="B61" i="17"/>
  <c r="B60" i="17"/>
  <c r="B59" i="17"/>
  <c r="B58" i="17"/>
  <c r="B57" i="17"/>
  <c r="B55" i="17"/>
  <c r="B54" i="17"/>
  <c r="B53" i="17"/>
  <c r="B52" i="17"/>
  <c r="B51" i="17"/>
  <c r="B50" i="17"/>
  <c r="B49" i="17"/>
  <c r="B48" i="17"/>
  <c r="B46" i="17"/>
  <c r="B45" i="17"/>
  <c r="B44" i="17"/>
  <c r="B43" i="17"/>
  <c r="B42" i="17"/>
  <c r="B41" i="17"/>
  <c r="B40" i="17"/>
  <c r="B39" i="17"/>
  <c r="B37" i="17"/>
  <c r="B36" i="17"/>
  <c r="B35" i="17"/>
  <c r="B34" i="17"/>
  <c r="B33" i="17"/>
  <c r="B32" i="17"/>
  <c r="B31" i="17"/>
  <c r="B30" i="17"/>
  <c r="B28" i="17"/>
  <c r="B27" i="17"/>
  <c r="B26" i="17"/>
  <c r="B25" i="17"/>
  <c r="B24" i="17"/>
  <c r="B23" i="17"/>
  <c r="B22" i="17"/>
  <c r="B21" i="17"/>
  <c r="B19" i="17"/>
  <c r="B18" i="17"/>
  <c r="B17" i="17"/>
  <c r="B16" i="17"/>
  <c r="B15" i="17"/>
  <c r="B14" i="17"/>
  <c r="B13" i="17"/>
  <c r="B12" i="17"/>
  <c r="B10" i="17"/>
  <c r="B9" i="17"/>
  <c r="B8" i="17"/>
  <c r="B7" i="17"/>
  <c r="B6" i="17"/>
  <c r="B5" i="17"/>
  <c r="B4" i="17"/>
  <c r="B3" i="17"/>
  <c r="B271" i="18"/>
  <c r="B270" i="18"/>
  <c r="B269" i="18"/>
  <c r="B268" i="18"/>
  <c r="B267" i="18"/>
  <c r="B266" i="18"/>
  <c r="B265" i="18"/>
  <c r="B264" i="18"/>
  <c r="B262" i="18"/>
  <c r="B261" i="18"/>
  <c r="B260" i="18"/>
  <c r="B259" i="18"/>
  <c r="B258" i="18"/>
  <c r="B257" i="18"/>
  <c r="B256" i="18"/>
  <c r="B255" i="18"/>
  <c r="B253" i="18"/>
  <c r="B252" i="18"/>
  <c r="B251" i="18"/>
  <c r="B250" i="18"/>
  <c r="B249" i="18"/>
  <c r="B248" i="18"/>
  <c r="B247" i="18"/>
  <c r="B246" i="18"/>
  <c r="B244" i="18"/>
  <c r="B243" i="18"/>
  <c r="B242" i="18"/>
  <c r="B241" i="18"/>
  <c r="B240" i="18"/>
  <c r="B239" i="18"/>
  <c r="B238" i="18"/>
  <c r="B237" i="18"/>
  <c r="B235" i="18"/>
  <c r="B234" i="18"/>
  <c r="B233" i="18"/>
  <c r="B232" i="18"/>
  <c r="B231" i="18"/>
  <c r="B230" i="18"/>
  <c r="B229" i="18"/>
  <c r="B228" i="18"/>
  <c r="B226" i="18"/>
  <c r="B225" i="18"/>
  <c r="B224" i="18"/>
  <c r="B223" i="18"/>
  <c r="B222" i="18"/>
  <c r="B221" i="18"/>
  <c r="B220" i="18"/>
  <c r="B219" i="18"/>
  <c r="B217" i="18"/>
  <c r="B216" i="18"/>
  <c r="B215" i="18"/>
  <c r="B214" i="18"/>
  <c r="B213" i="18"/>
  <c r="B212" i="18"/>
  <c r="B211" i="18"/>
  <c r="B210" i="18"/>
  <c r="B208" i="18"/>
  <c r="B207" i="18"/>
  <c r="B206" i="18"/>
  <c r="B205" i="18"/>
  <c r="B204" i="18"/>
  <c r="B203" i="18"/>
  <c r="B202" i="18"/>
  <c r="B201" i="18"/>
  <c r="B199" i="18"/>
  <c r="B198" i="18"/>
  <c r="B197" i="18"/>
  <c r="B196" i="18"/>
  <c r="B195" i="18"/>
  <c r="B194" i="18"/>
  <c r="B193" i="18"/>
  <c r="B192" i="18"/>
  <c r="B190" i="18"/>
  <c r="B189" i="18"/>
  <c r="B188" i="18"/>
  <c r="B187" i="18"/>
  <c r="B186" i="18"/>
  <c r="B185" i="18"/>
  <c r="B184" i="18"/>
  <c r="B183" i="18"/>
  <c r="B181" i="18"/>
  <c r="B180" i="18"/>
  <c r="B179" i="18"/>
  <c r="B178" i="18"/>
  <c r="B177" i="18"/>
  <c r="B176" i="18"/>
  <c r="B175" i="18"/>
  <c r="B174" i="18"/>
  <c r="B172" i="18"/>
  <c r="B171" i="18"/>
  <c r="B170" i="18"/>
  <c r="B169" i="18"/>
  <c r="B168" i="18"/>
  <c r="B167" i="18"/>
  <c r="B166" i="18"/>
  <c r="B165" i="18"/>
  <c r="B163" i="18"/>
  <c r="B162" i="18"/>
  <c r="B161" i="18"/>
  <c r="B160" i="18"/>
  <c r="B159" i="18"/>
  <c r="B158" i="18"/>
  <c r="B157" i="18"/>
  <c r="B156" i="18"/>
  <c r="B154" i="18"/>
  <c r="B153" i="18"/>
  <c r="B152" i="18"/>
  <c r="B151" i="18"/>
  <c r="B150" i="18"/>
  <c r="B149" i="18"/>
  <c r="B148" i="18"/>
  <c r="B147" i="18"/>
  <c r="B145" i="18"/>
  <c r="B144" i="18"/>
  <c r="B143" i="18"/>
  <c r="B142" i="18"/>
  <c r="B141" i="18"/>
  <c r="B140" i="18"/>
  <c r="B139" i="18"/>
  <c r="B138" i="18"/>
  <c r="B136" i="18"/>
  <c r="B135" i="18"/>
  <c r="B134" i="18"/>
  <c r="B133" i="18"/>
  <c r="B132" i="18"/>
  <c r="B131" i="18"/>
  <c r="B130" i="18"/>
  <c r="B129" i="18"/>
  <c r="B127" i="18"/>
  <c r="B126" i="18"/>
  <c r="B125" i="18"/>
  <c r="B124" i="18"/>
  <c r="B123" i="18"/>
  <c r="B122" i="18"/>
  <c r="B121" i="18"/>
  <c r="B120" i="18"/>
  <c r="B118" i="18"/>
  <c r="B117" i="18"/>
  <c r="B116" i="18"/>
  <c r="B115" i="18"/>
  <c r="B114" i="18"/>
  <c r="B113" i="18"/>
  <c r="B112" i="18"/>
  <c r="B111" i="18"/>
  <c r="B109" i="18"/>
  <c r="B108" i="18"/>
  <c r="B107" i="18"/>
  <c r="B106" i="18"/>
  <c r="B105" i="18"/>
  <c r="B104" i="18"/>
  <c r="B103" i="18"/>
  <c r="B102" i="18"/>
  <c r="B100" i="18"/>
  <c r="B99" i="18"/>
  <c r="B98" i="18"/>
  <c r="B97" i="18"/>
  <c r="B96" i="18"/>
  <c r="B95" i="18"/>
  <c r="B94" i="18"/>
  <c r="B93" i="18"/>
  <c r="B91" i="18"/>
  <c r="B90" i="18"/>
  <c r="B89" i="18"/>
  <c r="B88" i="18"/>
  <c r="B87" i="18"/>
  <c r="B86" i="18"/>
  <c r="B85" i="18"/>
  <c r="B84" i="18"/>
  <c r="B82" i="18"/>
  <c r="B81" i="18"/>
  <c r="B80" i="18"/>
  <c r="B79" i="18"/>
  <c r="B78" i="18"/>
  <c r="B77" i="18"/>
  <c r="B76" i="18"/>
  <c r="B75" i="18"/>
  <c r="B73" i="18"/>
  <c r="B72" i="18"/>
  <c r="B71" i="18"/>
  <c r="B70" i="18"/>
  <c r="B69" i="18"/>
  <c r="B68" i="18"/>
  <c r="B67" i="18"/>
  <c r="B66" i="18"/>
  <c r="B64" i="18"/>
  <c r="B63" i="18"/>
  <c r="B62" i="18"/>
  <c r="B61" i="18"/>
  <c r="B60" i="18"/>
  <c r="B59" i="18"/>
  <c r="B58" i="18"/>
  <c r="B57" i="18"/>
  <c r="B55" i="18"/>
  <c r="B54" i="18"/>
  <c r="B53" i="18"/>
  <c r="B52" i="18"/>
  <c r="B51" i="18"/>
  <c r="B50" i="18"/>
  <c r="B49" i="18"/>
  <c r="B48" i="18"/>
  <c r="B46" i="18"/>
  <c r="B45" i="18"/>
  <c r="B44" i="18"/>
  <c r="B43" i="18"/>
  <c r="B42" i="18"/>
  <c r="B41" i="18"/>
  <c r="B40" i="18"/>
  <c r="B39" i="18"/>
  <c r="B37" i="18"/>
  <c r="B36" i="18"/>
  <c r="B35" i="18"/>
  <c r="B34" i="18"/>
  <c r="B33" i="18"/>
  <c r="B32" i="18"/>
  <c r="B31" i="18"/>
  <c r="B30" i="18"/>
  <c r="B28" i="18"/>
  <c r="B27" i="18"/>
  <c r="B26" i="18"/>
  <c r="B25" i="18"/>
  <c r="B24" i="18"/>
  <c r="B23" i="18"/>
  <c r="B22" i="18"/>
  <c r="B21" i="18"/>
  <c r="B19" i="18"/>
  <c r="B18" i="18"/>
  <c r="B17" i="18"/>
  <c r="B16" i="18"/>
  <c r="B15" i="18"/>
  <c r="B14" i="18"/>
  <c r="B13" i="18"/>
  <c r="B12" i="18"/>
  <c r="B10" i="18"/>
  <c r="B9" i="18"/>
  <c r="B8" i="18"/>
  <c r="B7" i="18"/>
  <c r="B6" i="18"/>
  <c r="B5" i="18"/>
  <c r="B4" i="18"/>
  <c r="B3" i="18"/>
  <c r="B271" i="19"/>
  <c r="B270" i="19"/>
  <c r="B269" i="19"/>
  <c r="B268" i="19"/>
  <c r="B267" i="19"/>
  <c r="B266" i="19"/>
  <c r="B265" i="19"/>
  <c r="B264" i="19"/>
  <c r="B262" i="19"/>
  <c r="B261" i="19"/>
  <c r="B260" i="19"/>
  <c r="B259" i="19"/>
  <c r="B258" i="19"/>
  <c r="B257" i="19"/>
  <c r="B256" i="19"/>
  <c r="B255" i="19"/>
  <c r="B253" i="19"/>
  <c r="B252" i="19"/>
  <c r="B251" i="19"/>
  <c r="B250" i="19"/>
  <c r="B249" i="19"/>
  <c r="B248" i="19"/>
  <c r="B247" i="19"/>
  <c r="B246" i="19"/>
  <c r="B244" i="19"/>
  <c r="B243" i="19"/>
  <c r="B242" i="19"/>
  <c r="B241" i="19"/>
  <c r="B240" i="19"/>
  <c r="B239" i="19"/>
  <c r="B238" i="19"/>
  <c r="B237" i="19"/>
  <c r="B235" i="19"/>
  <c r="B234" i="19"/>
  <c r="B233" i="19"/>
  <c r="B232" i="19"/>
  <c r="B231" i="19"/>
  <c r="B230" i="19"/>
  <c r="B229" i="19"/>
  <c r="B228" i="19"/>
  <c r="B226" i="19"/>
  <c r="B225" i="19"/>
  <c r="B224" i="19"/>
  <c r="B223" i="19"/>
  <c r="B222" i="19"/>
  <c r="B221" i="19"/>
  <c r="B220" i="19"/>
  <c r="B219" i="19"/>
  <c r="B217" i="19"/>
  <c r="B216" i="19"/>
  <c r="B215" i="19"/>
  <c r="B214" i="19"/>
  <c r="B213" i="19"/>
  <c r="B212" i="19"/>
  <c r="B211" i="19"/>
  <c r="B210" i="19"/>
  <c r="B208" i="19"/>
  <c r="B207" i="19"/>
  <c r="B206" i="19"/>
  <c r="B205" i="19"/>
  <c r="B204" i="19"/>
  <c r="B203" i="19"/>
  <c r="B202" i="19"/>
  <c r="B201" i="19"/>
  <c r="B199" i="19"/>
  <c r="B198" i="19"/>
  <c r="B197" i="19"/>
  <c r="B196" i="19"/>
  <c r="B195" i="19"/>
  <c r="B194" i="19"/>
  <c r="B193" i="19"/>
  <c r="B192" i="19"/>
  <c r="B190" i="19"/>
  <c r="B189" i="19"/>
  <c r="B188" i="19"/>
  <c r="B187" i="19"/>
  <c r="B186" i="19"/>
  <c r="B185" i="19"/>
  <c r="B184" i="19"/>
  <c r="B183" i="19"/>
  <c r="B181" i="19"/>
  <c r="B180" i="19"/>
  <c r="B179" i="19"/>
  <c r="B178" i="19"/>
  <c r="B177" i="19"/>
  <c r="B176" i="19"/>
  <c r="B175" i="19"/>
  <c r="B174" i="19"/>
  <c r="B172" i="19"/>
  <c r="B171" i="19"/>
  <c r="B170" i="19"/>
  <c r="B169" i="19"/>
  <c r="B168" i="19"/>
  <c r="B167" i="19"/>
  <c r="B166" i="19"/>
  <c r="B165" i="19"/>
  <c r="B163" i="19"/>
  <c r="B162" i="19"/>
  <c r="B161" i="19"/>
  <c r="B160" i="19"/>
  <c r="B159" i="19"/>
  <c r="B158" i="19"/>
  <c r="B157" i="19"/>
  <c r="B156" i="19"/>
  <c r="B154" i="19"/>
  <c r="B153" i="19"/>
  <c r="B152" i="19"/>
  <c r="B151" i="19"/>
  <c r="B150" i="19"/>
  <c r="B149" i="19"/>
  <c r="B148" i="19"/>
  <c r="B147" i="19"/>
  <c r="B145" i="19"/>
  <c r="B144" i="19"/>
  <c r="B143" i="19"/>
  <c r="B142" i="19"/>
  <c r="B141" i="19"/>
  <c r="B140" i="19"/>
  <c r="B139" i="19"/>
  <c r="B138" i="19"/>
  <c r="B136" i="19"/>
  <c r="B135" i="19"/>
  <c r="B134" i="19"/>
  <c r="B133" i="19"/>
  <c r="B132" i="19"/>
  <c r="B131" i="19"/>
  <c r="B130" i="19"/>
  <c r="B129" i="19"/>
  <c r="B127" i="19"/>
  <c r="B126" i="19"/>
  <c r="B125" i="19"/>
  <c r="B124" i="19"/>
  <c r="B123" i="19"/>
  <c r="B122" i="19"/>
  <c r="B121" i="19"/>
  <c r="B120" i="19"/>
  <c r="B118" i="19"/>
  <c r="B117" i="19"/>
  <c r="B116" i="19"/>
  <c r="B115" i="19"/>
  <c r="B114" i="19"/>
  <c r="B113" i="19"/>
  <c r="B112" i="19"/>
  <c r="B111" i="19"/>
  <c r="B109" i="19"/>
  <c r="B108" i="19"/>
  <c r="B107" i="19"/>
  <c r="B106" i="19"/>
  <c r="B105" i="19"/>
  <c r="B104" i="19"/>
  <c r="B103" i="19"/>
  <c r="B102" i="19"/>
  <c r="B100" i="19"/>
  <c r="B99" i="19"/>
  <c r="B98" i="19"/>
  <c r="B97" i="19"/>
  <c r="B96" i="19"/>
  <c r="B95" i="19"/>
  <c r="B94" i="19"/>
  <c r="B93" i="19"/>
  <c r="B91" i="19"/>
  <c r="B90" i="19"/>
  <c r="B89" i="19"/>
  <c r="B88" i="19"/>
  <c r="B87" i="19"/>
  <c r="B86" i="19"/>
  <c r="B85" i="19"/>
  <c r="B84" i="19"/>
  <c r="B82" i="19"/>
  <c r="B81" i="19"/>
  <c r="B80" i="19"/>
  <c r="B79" i="19"/>
  <c r="B78" i="19"/>
  <c r="B77" i="19"/>
  <c r="B76" i="19"/>
  <c r="B75" i="19"/>
  <c r="B73" i="19"/>
  <c r="B72" i="19"/>
  <c r="B71" i="19"/>
  <c r="B70" i="19"/>
  <c r="B69" i="19"/>
  <c r="B68" i="19"/>
  <c r="B67" i="19"/>
  <c r="B66" i="19"/>
  <c r="B64" i="19"/>
  <c r="B63" i="19"/>
  <c r="B62" i="19"/>
  <c r="B61" i="19"/>
  <c r="B60" i="19"/>
  <c r="B59" i="19"/>
  <c r="B58" i="19"/>
  <c r="B57" i="19"/>
  <c r="B55" i="19"/>
  <c r="B54" i="19"/>
  <c r="B53" i="19"/>
  <c r="B52" i="19"/>
  <c r="B51" i="19"/>
  <c r="B50" i="19"/>
  <c r="B49" i="19"/>
  <c r="B48" i="19"/>
  <c r="B46" i="19"/>
  <c r="B45" i="19"/>
  <c r="B44" i="19"/>
  <c r="B43" i="19"/>
  <c r="B42" i="19"/>
  <c r="B41" i="19"/>
  <c r="B40" i="19"/>
  <c r="B39" i="19"/>
  <c r="B37" i="19"/>
  <c r="B36" i="19"/>
  <c r="B35" i="19"/>
  <c r="B34" i="19"/>
  <c r="B33" i="19"/>
  <c r="B32" i="19"/>
  <c r="B31" i="19"/>
  <c r="B30" i="19"/>
  <c r="B28" i="19"/>
  <c r="B27" i="19"/>
  <c r="B26" i="19"/>
  <c r="B25" i="19"/>
  <c r="B24" i="19"/>
  <c r="B23" i="19"/>
  <c r="B22" i="19"/>
  <c r="B21" i="19"/>
  <c r="B19" i="19"/>
  <c r="B18" i="19"/>
  <c r="B17" i="19"/>
  <c r="B16" i="19"/>
  <c r="B15" i="19"/>
  <c r="B14" i="19"/>
  <c r="B13" i="19"/>
  <c r="B12" i="19"/>
  <c r="B10" i="19"/>
  <c r="B9" i="19"/>
  <c r="B8" i="19"/>
  <c r="B7" i="19"/>
  <c r="B6" i="19"/>
  <c r="B5" i="19"/>
  <c r="B4" i="19"/>
  <c r="B3" i="19"/>
  <c r="B271" i="12"/>
  <c r="B270" i="12"/>
  <c r="B269" i="12"/>
  <c r="B268" i="12"/>
  <c r="B267" i="12"/>
  <c r="B266" i="12"/>
  <c r="B265" i="12"/>
  <c r="B264" i="12"/>
  <c r="B262" i="12"/>
  <c r="B261" i="12"/>
  <c r="B260" i="12"/>
  <c r="B259" i="12"/>
  <c r="B258" i="12"/>
  <c r="B257" i="12"/>
  <c r="B256" i="12"/>
  <c r="B255" i="12"/>
  <c r="B253" i="12"/>
  <c r="B252" i="12"/>
  <c r="B251" i="12"/>
  <c r="B250" i="12"/>
  <c r="B249" i="12"/>
  <c r="B248" i="12"/>
  <c r="B247" i="12"/>
  <c r="B246" i="12"/>
  <c r="B244" i="12"/>
  <c r="B243" i="12"/>
  <c r="B242" i="12"/>
  <c r="B241" i="12"/>
  <c r="B240" i="12"/>
  <c r="B239" i="12"/>
  <c r="B238" i="12"/>
  <c r="B237" i="12"/>
  <c r="B235" i="12"/>
  <c r="B234" i="12"/>
  <c r="B233" i="12"/>
  <c r="B232" i="12"/>
  <c r="B231" i="12"/>
  <c r="B230" i="12"/>
  <c r="B229" i="12"/>
  <c r="B228" i="12"/>
  <c r="B226" i="12"/>
  <c r="B225" i="12"/>
  <c r="B224" i="12"/>
  <c r="B223" i="12"/>
  <c r="B222" i="12"/>
  <c r="B221" i="12"/>
  <c r="B220" i="12"/>
  <c r="B219" i="12"/>
  <c r="B217" i="12"/>
  <c r="B216" i="12"/>
  <c r="B215" i="12"/>
  <c r="B214" i="12"/>
  <c r="B213" i="12"/>
  <c r="B212" i="12"/>
  <c r="B211" i="12"/>
  <c r="B210" i="12"/>
  <c r="B208" i="12"/>
  <c r="B207" i="12"/>
  <c r="B206" i="12"/>
  <c r="B205" i="12"/>
  <c r="B204" i="12"/>
  <c r="B203" i="12"/>
  <c r="B202" i="12"/>
  <c r="B201" i="12"/>
  <c r="B199" i="12"/>
  <c r="B198" i="12"/>
  <c r="B197" i="12"/>
  <c r="B196" i="12"/>
  <c r="B195" i="12"/>
  <c r="B194" i="12"/>
  <c r="B193" i="12"/>
  <c r="B192" i="12"/>
  <c r="B190" i="12"/>
  <c r="B189" i="12"/>
  <c r="B188" i="12"/>
  <c r="B187" i="12"/>
  <c r="B186" i="12"/>
  <c r="B185" i="12"/>
  <c r="B184" i="12"/>
  <c r="B183" i="12"/>
  <c r="B181" i="12"/>
  <c r="B180" i="12"/>
  <c r="B179" i="12"/>
  <c r="B178" i="12"/>
  <c r="B177" i="12"/>
  <c r="B176" i="12"/>
  <c r="B175" i="12"/>
  <c r="B174" i="12"/>
  <c r="B172" i="12"/>
  <c r="B171" i="12"/>
  <c r="B170" i="12"/>
  <c r="B169" i="12"/>
  <c r="B168" i="12"/>
  <c r="B167" i="12"/>
  <c r="B166" i="12"/>
  <c r="B165" i="12"/>
  <c r="B163" i="12"/>
  <c r="B162" i="12"/>
  <c r="B161" i="12"/>
  <c r="B160" i="12"/>
  <c r="B159" i="12"/>
  <c r="B158" i="12"/>
  <c r="B157" i="12"/>
  <c r="B156" i="12"/>
  <c r="B154" i="12"/>
  <c r="B153" i="12"/>
  <c r="B152" i="12"/>
  <c r="B151" i="12"/>
  <c r="B150" i="12"/>
  <c r="B149" i="12"/>
  <c r="B148" i="12"/>
  <c r="B147" i="12"/>
  <c r="B145" i="12"/>
  <c r="B144" i="12"/>
  <c r="B143" i="12"/>
  <c r="B142" i="12"/>
  <c r="B141" i="12"/>
  <c r="B140" i="12"/>
  <c r="B139" i="12"/>
  <c r="B138" i="12"/>
  <c r="B136" i="12"/>
  <c r="B135" i="12"/>
  <c r="B134" i="12"/>
  <c r="B133" i="12"/>
  <c r="B132" i="12"/>
  <c r="B131" i="12"/>
  <c r="B130" i="12"/>
  <c r="B129" i="12"/>
  <c r="B127" i="12"/>
  <c r="B126" i="12"/>
  <c r="B125" i="12"/>
  <c r="B124" i="12"/>
  <c r="B123" i="12"/>
  <c r="B122" i="12"/>
  <c r="B121" i="12"/>
  <c r="B120" i="12"/>
  <c r="B118" i="12"/>
  <c r="B117" i="12"/>
  <c r="B116" i="12"/>
  <c r="B115" i="12"/>
  <c r="B114" i="12"/>
  <c r="B113" i="12"/>
  <c r="B112" i="12"/>
  <c r="B111" i="12"/>
  <c r="B109" i="12"/>
  <c r="B108" i="12"/>
  <c r="B107" i="12"/>
  <c r="B106" i="12"/>
  <c r="B105" i="12"/>
  <c r="B104" i="12"/>
  <c r="B103" i="12"/>
  <c r="B102" i="12"/>
  <c r="B100" i="12"/>
  <c r="B99" i="12"/>
  <c r="B98" i="12"/>
  <c r="B97" i="12"/>
  <c r="B96" i="12"/>
  <c r="B95" i="12"/>
  <c r="B94" i="12"/>
  <c r="B93" i="12"/>
  <c r="B91" i="12"/>
  <c r="B90" i="12"/>
  <c r="B89" i="12"/>
  <c r="B88" i="12"/>
  <c r="B87" i="12"/>
  <c r="B86" i="12"/>
  <c r="B85" i="12"/>
  <c r="B84" i="12"/>
  <c r="B82" i="12"/>
  <c r="B81" i="12"/>
  <c r="B80" i="12"/>
  <c r="B79" i="12"/>
  <c r="B78" i="12"/>
  <c r="B77" i="12"/>
  <c r="B76" i="12"/>
  <c r="B75" i="12"/>
  <c r="B73" i="12"/>
  <c r="B72" i="12"/>
  <c r="B71" i="12"/>
  <c r="B70" i="12"/>
  <c r="B69" i="12"/>
  <c r="B68" i="12"/>
  <c r="B67" i="12"/>
  <c r="B66" i="12"/>
  <c r="B64" i="12"/>
  <c r="B63" i="12"/>
  <c r="B62" i="12"/>
  <c r="B61" i="12"/>
  <c r="B60" i="12"/>
  <c r="B59" i="12"/>
  <c r="B58" i="12"/>
  <c r="B57" i="12"/>
  <c r="B55" i="12"/>
  <c r="B54" i="12"/>
  <c r="B53" i="12"/>
  <c r="B52" i="12"/>
  <c r="B51" i="12"/>
  <c r="B50" i="12"/>
  <c r="B49" i="12"/>
  <c r="B48" i="12"/>
  <c r="B46" i="12"/>
  <c r="B45" i="12"/>
  <c r="B44" i="12"/>
  <c r="B43" i="12"/>
  <c r="B42" i="12"/>
  <c r="B41" i="12"/>
  <c r="B40" i="12"/>
  <c r="B39" i="12"/>
  <c r="B37" i="12"/>
  <c r="B36" i="12"/>
  <c r="B35" i="12"/>
  <c r="B34" i="12"/>
  <c r="B33" i="12"/>
  <c r="B32" i="12"/>
  <c r="B31" i="12"/>
  <c r="B30" i="12"/>
  <c r="B28" i="12"/>
  <c r="B27" i="12"/>
  <c r="B26" i="12"/>
  <c r="B25" i="12"/>
  <c r="B24" i="12"/>
  <c r="B23" i="12"/>
  <c r="B22" i="12"/>
  <c r="B21" i="12"/>
  <c r="B19" i="12"/>
  <c r="B18" i="12"/>
  <c r="B17" i="12"/>
  <c r="B16" i="12"/>
  <c r="B15" i="12"/>
  <c r="B14" i="12"/>
  <c r="B13" i="12"/>
  <c r="B12" i="12"/>
  <c r="B10" i="12"/>
  <c r="B9" i="12"/>
  <c r="B8" i="12"/>
  <c r="B7" i="12"/>
  <c r="B6" i="12"/>
  <c r="B5" i="12"/>
  <c r="B4" i="12"/>
  <c r="B3" i="12"/>
  <c r="A263" i="6"/>
  <c r="A268" i="6" s="1"/>
  <c r="A254" i="6"/>
  <c r="A254" i="16" s="1"/>
  <c r="A245" i="6"/>
  <c r="A245" i="16" s="1"/>
  <c r="A236" i="6"/>
  <c r="A236" i="16" s="1"/>
  <c r="A227" i="6"/>
  <c r="A228" i="6" s="1"/>
  <c r="A218" i="6"/>
  <c r="A218" i="16" s="1"/>
  <c r="A209" i="6"/>
  <c r="A209" i="16" s="1"/>
  <c r="A200" i="6"/>
  <c r="A200" i="16" s="1"/>
  <c r="A208" i="16" s="1"/>
  <c r="A191" i="6"/>
  <c r="A193" i="6" s="1"/>
  <c r="A182" i="6"/>
  <c r="A182" i="16" s="1"/>
  <c r="A190" i="16" s="1"/>
  <c r="A173" i="6"/>
  <c r="A173" i="16" s="1"/>
  <c r="A164" i="6"/>
  <c r="A164" i="16" s="1"/>
  <c r="A172" i="16" s="1"/>
  <c r="A155" i="6"/>
  <c r="A155" i="16" s="1"/>
  <c r="A146" i="6"/>
  <c r="A146" i="16" s="1"/>
  <c r="A154" i="16" s="1"/>
  <c r="A137" i="6"/>
  <c r="A137" i="16" s="1"/>
  <c r="A128" i="6"/>
  <c r="A128" i="16" s="1"/>
  <c r="A136" i="16" s="1"/>
  <c r="A119" i="6"/>
  <c r="A121" i="6" s="1"/>
  <c r="A110" i="6"/>
  <c r="A110" i="16" s="1"/>
  <c r="A118" i="16" s="1"/>
  <c r="A101" i="6"/>
  <c r="A101" i="16" s="1"/>
  <c r="A92" i="6"/>
  <c r="A92" i="16" s="1"/>
  <c r="A100" i="16" s="1"/>
  <c r="A83" i="6"/>
  <c r="A83" i="16" s="1"/>
  <c r="A74" i="6"/>
  <c r="A74" i="16" s="1"/>
  <c r="A82" i="16" s="1"/>
  <c r="A65" i="6"/>
  <c r="A65" i="16" s="1"/>
  <c r="A56" i="6"/>
  <c r="A56" i="16" s="1"/>
  <c r="A64" i="16" s="1"/>
  <c r="A47" i="6"/>
  <c r="A49" i="6" s="1"/>
  <c r="A38" i="6"/>
  <c r="A29" i="6"/>
  <c r="A29" i="16" s="1"/>
  <c r="A20" i="6"/>
  <c r="A20" i="16" s="1"/>
  <c r="A28" i="16" s="1"/>
  <c r="A11" i="6"/>
  <c r="A11" i="16" s="1"/>
  <c r="A2" i="6"/>
  <c r="A3" i="6" s="1"/>
  <c r="A1" i="6"/>
  <c r="A246" i="6"/>
  <c r="A230" i="6"/>
  <c r="A189" i="6"/>
  <c r="A187" i="6"/>
  <c r="A151" i="6"/>
  <c r="A149" i="6"/>
  <c r="A117" i="6"/>
  <c r="A107" i="6"/>
  <c r="A45" i="6"/>
  <c r="A36" i="6"/>
  <c r="A263" i="5"/>
  <c r="A263" i="17" s="1"/>
  <c r="A254" i="5"/>
  <c r="A254" i="17" s="1"/>
  <c r="A245" i="5"/>
  <c r="A246" i="5" s="1"/>
  <c r="A236" i="5"/>
  <c r="A236" i="17" s="1"/>
  <c r="A227" i="5"/>
  <c r="A227" i="17" s="1"/>
  <c r="A218" i="5"/>
  <c r="A218" i="17" s="1"/>
  <c r="A209" i="5"/>
  <c r="A200" i="5"/>
  <c r="A191" i="5"/>
  <c r="A191" i="17" s="1"/>
  <c r="A199" i="17" s="1"/>
  <c r="A182" i="5"/>
  <c r="A189" i="5" s="1"/>
  <c r="A173" i="5"/>
  <c r="A173" i="17" s="1"/>
  <c r="A181" i="17" s="1"/>
  <c r="A164" i="5"/>
  <c r="A164" i="17" s="1"/>
  <c r="A155" i="5"/>
  <c r="A155" i="17" s="1"/>
  <c r="A163" i="17" s="1"/>
  <c r="A146" i="5"/>
  <c r="A146" i="17" s="1"/>
  <c r="A137" i="5"/>
  <c r="A137" i="17" s="1"/>
  <c r="A145" i="17" s="1"/>
  <c r="A128" i="5"/>
  <c r="A128" i="17" s="1"/>
  <c r="A119" i="5"/>
  <c r="A119" i="17" s="1"/>
  <c r="A127" i="17" s="1"/>
  <c r="A110" i="5"/>
  <c r="A110" i="17" s="1"/>
  <c r="A101" i="5"/>
  <c r="A101" i="17" s="1"/>
  <c r="A109" i="17" s="1"/>
  <c r="A92" i="5"/>
  <c r="A92" i="17" s="1"/>
  <c r="A83" i="5"/>
  <c r="A83" i="17" s="1"/>
  <c r="A91" i="17" s="1"/>
  <c r="A74" i="5"/>
  <c r="A74" i="17" s="1"/>
  <c r="A65" i="5"/>
  <c r="A65" i="17" s="1"/>
  <c r="A73" i="17" s="1"/>
  <c r="A56" i="5"/>
  <c r="A56" i="17" s="1"/>
  <c r="A47" i="5"/>
  <c r="A47" i="17" s="1"/>
  <c r="A55" i="17" s="1"/>
  <c r="A38" i="5"/>
  <c r="A38" i="17" s="1"/>
  <c r="A29" i="5"/>
  <c r="A29" i="17" s="1"/>
  <c r="A37" i="17" s="1"/>
  <c r="A20" i="5"/>
  <c r="A20" i="17" s="1"/>
  <c r="A11" i="5"/>
  <c r="A11" i="17" s="1"/>
  <c r="A19" i="17" s="1"/>
  <c r="A2" i="5"/>
  <c r="A2" i="17" s="1"/>
  <c r="A1" i="5"/>
  <c r="A1" i="17" s="1"/>
  <c r="A242" i="5"/>
  <c r="A230" i="5"/>
  <c r="A205" i="5"/>
  <c r="A203" i="5"/>
  <c r="A208" i="5"/>
  <c r="A171" i="5"/>
  <c r="A169" i="5"/>
  <c r="A167" i="5"/>
  <c r="A172" i="5"/>
  <c r="A153" i="5"/>
  <c r="A129" i="5"/>
  <c r="A113" i="5"/>
  <c r="A99" i="5"/>
  <c r="A95" i="5"/>
  <c r="A93" i="5"/>
  <c r="A61" i="5"/>
  <c r="A57" i="5"/>
  <c r="A27" i="5"/>
  <c r="A25" i="5"/>
  <c r="A23" i="5"/>
  <c r="A263" i="4"/>
  <c r="A270" i="4" s="1"/>
  <c r="A254" i="4"/>
  <c r="A254" i="18" s="1"/>
  <c r="A245" i="4"/>
  <c r="A246" i="4" s="1"/>
  <c r="A236" i="4"/>
  <c r="A236" i="18" s="1"/>
  <c r="A227" i="4"/>
  <c r="A234" i="4" s="1"/>
  <c r="A218" i="4"/>
  <c r="A218" i="18" s="1"/>
  <c r="A209" i="4"/>
  <c r="A200" i="4"/>
  <c r="A200" i="18" s="1"/>
  <c r="A191" i="4"/>
  <c r="A182" i="4"/>
  <c r="A182" i="18" s="1"/>
  <c r="A173" i="4"/>
  <c r="A164" i="4"/>
  <c r="A164" i="18" s="1"/>
  <c r="A155" i="4"/>
  <c r="A146" i="4"/>
  <c r="A146" i="18" s="1"/>
  <c r="A137" i="4"/>
  <c r="A128" i="4"/>
  <c r="A128" i="18" s="1"/>
  <c r="A119" i="4"/>
  <c r="A110" i="4"/>
  <c r="A110" i="18" s="1"/>
  <c r="A101" i="4"/>
  <c r="A92" i="4"/>
  <c r="A92" i="18" s="1"/>
  <c r="A83" i="4"/>
  <c r="A74" i="4"/>
  <c r="A74" i="18" s="1"/>
  <c r="A65" i="4"/>
  <c r="A56" i="4"/>
  <c r="A56" i="18" s="1"/>
  <c r="A47" i="4"/>
  <c r="A38" i="4"/>
  <c r="A38" i="18" s="1"/>
  <c r="A29" i="4"/>
  <c r="A29" i="18" s="1"/>
  <c r="A37" i="18" s="1"/>
  <c r="A20" i="4"/>
  <c r="A20" i="18" s="1"/>
  <c r="A11" i="4"/>
  <c r="A11" i="18" s="1"/>
  <c r="A19" i="18" s="1"/>
  <c r="A2" i="4"/>
  <c r="A2" i="18" s="1"/>
  <c r="A1" i="4"/>
  <c r="A1" i="18" s="1"/>
  <c r="A250" i="4"/>
  <c r="A37" i="4"/>
  <c r="A263" i="2"/>
  <c r="A263" i="19" s="1"/>
  <c r="A254" i="2"/>
  <c r="A254" i="19" s="1"/>
  <c r="A245" i="2"/>
  <c r="A245" i="19" s="1"/>
  <c r="A236" i="2"/>
  <c r="A236" i="19" s="1"/>
  <c r="A227" i="2"/>
  <c r="A227" i="19" s="1"/>
  <c r="A218" i="2"/>
  <c r="A218" i="19" s="1"/>
  <c r="A209" i="2"/>
  <c r="A209" i="19" s="1"/>
  <c r="A217" i="19" s="1"/>
  <c r="A200" i="2"/>
  <c r="A200" i="19" s="1"/>
  <c r="A191" i="2"/>
  <c r="A191" i="19" s="1"/>
  <c r="A199" i="19" s="1"/>
  <c r="A182" i="2"/>
  <c r="A182" i="19" s="1"/>
  <c r="A173" i="2"/>
  <c r="A173" i="19" s="1"/>
  <c r="A181" i="19" s="1"/>
  <c r="A164" i="2"/>
  <c r="A164" i="19" s="1"/>
  <c r="A155" i="2"/>
  <c r="A155" i="19" s="1"/>
  <c r="A163" i="19" s="1"/>
  <c r="A146" i="2"/>
  <c r="A146" i="19" s="1"/>
  <c r="A137" i="2"/>
  <c r="A137" i="19" s="1"/>
  <c r="A145" i="19" s="1"/>
  <c r="A128" i="2"/>
  <c r="A128" i="19" s="1"/>
  <c r="A119" i="2"/>
  <c r="A119" i="19" s="1"/>
  <c r="A127" i="19" s="1"/>
  <c r="A110" i="2"/>
  <c r="A110" i="19" s="1"/>
  <c r="A101" i="2"/>
  <c r="A101" i="19" s="1"/>
  <c r="A109" i="19" s="1"/>
  <c r="A92" i="2"/>
  <c r="A92" i="19" s="1"/>
  <c r="A83" i="2"/>
  <c r="A83" i="19" s="1"/>
  <c r="A91" i="19" s="1"/>
  <c r="A74" i="2"/>
  <c r="A74" i="19" s="1"/>
  <c r="A65" i="2"/>
  <c r="A65" i="19" s="1"/>
  <c r="A73" i="19" s="1"/>
  <c r="A56" i="2"/>
  <c r="A56" i="19" s="1"/>
  <c r="A47" i="2"/>
  <c r="A47" i="19" s="1"/>
  <c r="A55" i="19" s="1"/>
  <c r="A38" i="2"/>
  <c r="A38" i="19" s="1"/>
  <c r="A29" i="2"/>
  <c r="A29" i="19" s="1"/>
  <c r="A37" i="19" s="1"/>
  <c r="A20" i="2"/>
  <c r="A20" i="19" s="1"/>
  <c r="A11" i="2"/>
  <c r="A11" i="19" s="1"/>
  <c r="A19" i="19" s="1"/>
  <c r="A2" i="2"/>
  <c r="A2" i="19" s="1"/>
  <c r="A1" i="2"/>
  <c r="A1" i="19" s="1"/>
  <c r="A248" i="2"/>
  <c r="A242" i="2"/>
  <c r="A217" i="2"/>
  <c r="A203" i="2"/>
  <c r="A201" i="2"/>
  <c r="A181" i="2"/>
  <c r="A167" i="2"/>
  <c r="A165" i="2"/>
  <c r="A149" i="2"/>
  <c r="A131" i="2"/>
  <c r="A61" i="2"/>
  <c r="A25" i="2"/>
  <c r="A5" i="2"/>
  <c r="A263" i="1"/>
  <c r="A263" i="12" s="1"/>
  <c r="A254" i="1"/>
  <c r="A254" i="12" s="1"/>
  <c r="A262" i="12" s="1"/>
  <c r="A245" i="1"/>
  <c r="A245" i="12" s="1"/>
  <c r="A236" i="1"/>
  <c r="A236" i="12" s="1"/>
  <c r="A242" i="12" s="1"/>
  <c r="A227" i="1"/>
  <c r="A227" i="12" s="1"/>
  <c r="A228" i="12" s="1"/>
  <c r="A218" i="1"/>
  <c r="A218" i="12" s="1"/>
  <c r="A209" i="1"/>
  <c r="A209" i="12" s="1"/>
  <c r="A216" i="12" s="1"/>
  <c r="A200" i="1"/>
  <c r="A200" i="12" s="1"/>
  <c r="A191" i="1"/>
  <c r="A191" i="12" s="1"/>
  <c r="A182" i="1"/>
  <c r="A182" i="12" s="1"/>
  <c r="A173" i="1"/>
  <c r="A173" i="12" s="1"/>
  <c r="A164" i="1"/>
  <c r="A164" i="12" s="1"/>
  <c r="A155" i="1"/>
  <c r="A155" i="12" s="1"/>
  <c r="A160" i="12" s="1"/>
  <c r="A146" i="1"/>
  <c r="A146" i="12" s="1"/>
  <c r="A137" i="1"/>
  <c r="A137" i="12" s="1"/>
  <c r="A140" i="12" s="1"/>
  <c r="A128" i="1"/>
  <c r="A128" i="12" s="1"/>
  <c r="A119" i="1"/>
  <c r="A119" i="12" s="1"/>
  <c r="A124" i="12" s="1"/>
  <c r="A110" i="1"/>
  <c r="A110" i="12" s="1"/>
  <c r="A101" i="1"/>
  <c r="A101" i="12" s="1"/>
  <c r="A108" i="12" s="1"/>
  <c r="A92" i="1"/>
  <c r="A92" i="12" s="1"/>
  <c r="A83" i="1"/>
  <c r="A83" i="12" s="1"/>
  <c r="A84" i="12" s="1"/>
  <c r="A74" i="1"/>
  <c r="A74" i="12" s="1"/>
  <c r="A65" i="1"/>
  <c r="A65" i="12" s="1"/>
  <c r="A68" i="12" s="1"/>
  <c r="A56" i="1"/>
  <c r="A56" i="12" s="1"/>
  <c r="A47" i="1"/>
  <c r="A47" i="12" s="1"/>
  <c r="A52" i="12" s="1"/>
  <c r="A38" i="1"/>
  <c r="A38" i="12" s="1"/>
  <c r="A29" i="1"/>
  <c r="A29" i="12" s="1"/>
  <c r="A37" i="12" s="1"/>
  <c r="A20" i="1"/>
  <c r="A20" i="12" s="1"/>
  <c r="A21" i="12" s="1"/>
  <c r="A11" i="1"/>
  <c r="A11" i="12" s="1"/>
  <c r="A18" i="12" s="1"/>
  <c r="A2" i="1"/>
  <c r="A2" i="12" s="1"/>
  <c r="A7" i="12" s="1"/>
  <c r="A1" i="1"/>
  <c r="A1" i="12" s="1"/>
  <c r="A250" i="1"/>
  <c r="A242" i="1"/>
  <c r="A224" i="1"/>
  <c r="A210" i="1"/>
  <c r="A190" i="1"/>
  <c r="A174" i="1"/>
  <c r="A138" i="1"/>
  <c r="A100" i="1"/>
  <c r="A66" i="1"/>
  <c r="A30" i="1"/>
  <c r="B271" i="6"/>
  <c r="B270" i="6"/>
  <c r="B269" i="6"/>
  <c r="B268" i="6"/>
  <c r="B267" i="6"/>
  <c r="B266" i="6"/>
  <c r="B265" i="6"/>
  <c r="B264" i="6"/>
  <c r="B262" i="6"/>
  <c r="B261" i="6"/>
  <c r="B260" i="6"/>
  <c r="B259" i="6"/>
  <c r="B258" i="6"/>
  <c r="B257" i="6"/>
  <c r="B256" i="6"/>
  <c r="B255" i="6"/>
  <c r="B253" i="6"/>
  <c r="B252" i="6"/>
  <c r="B251" i="6"/>
  <c r="B250" i="6"/>
  <c r="B249" i="6"/>
  <c r="B248" i="6"/>
  <c r="B247" i="6"/>
  <c r="B246" i="6"/>
  <c r="B235" i="6"/>
  <c r="B234" i="6"/>
  <c r="B233" i="6"/>
  <c r="B232" i="6"/>
  <c r="B231" i="6"/>
  <c r="B230" i="6"/>
  <c r="B229" i="6"/>
  <c r="B228" i="6"/>
  <c r="B226" i="6"/>
  <c r="B225" i="6"/>
  <c r="B224" i="6"/>
  <c r="B223" i="6"/>
  <c r="B222" i="6"/>
  <c r="B221" i="6"/>
  <c r="B220" i="6"/>
  <c r="B219" i="6"/>
  <c r="B217" i="6"/>
  <c r="B216" i="6"/>
  <c r="B215" i="6"/>
  <c r="B214" i="6"/>
  <c r="B213" i="6"/>
  <c r="B212" i="6"/>
  <c r="B211" i="6"/>
  <c r="B210" i="6"/>
  <c r="B208" i="6"/>
  <c r="B207" i="6"/>
  <c r="B206" i="6"/>
  <c r="B205" i="6"/>
  <c r="B204" i="6"/>
  <c r="B203" i="6"/>
  <c r="B202" i="6"/>
  <c r="B201" i="6"/>
  <c r="B199" i="6"/>
  <c r="B198" i="6"/>
  <c r="B197" i="6"/>
  <c r="B196" i="6"/>
  <c r="B195" i="6"/>
  <c r="B194" i="6"/>
  <c r="B193" i="6"/>
  <c r="B192" i="6"/>
  <c r="B190" i="6"/>
  <c r="B189" i="6"/>
  <c r="B188" i="6"/>
  <c r="B187" i="6"/>
  <c r="B186" i="6"/>
  <c r="B185" i="6"/>
  <c r="B184" i="6"/>
  <c r="B183" i="6"/>
  <c r="B181" i="6"/>
  <c r="B180" i="6"/>
  <c r="B179" i="6"/>
  <c r="B178" i="6"/>
  <c r="B177" i="6"/>
  <c r="B176" i="6"/>
  <c r="B175" i="6"/>
  <c r="B174" i="6"/>
  <c r="B172" i="6"/>
  <c r="B171" i="6"/>
  <c r="B170" i="6"/>
  <c r="B169" i="6"/>
  <c r="B168" i="6"/>
  <c r="B167" i="6"/>
  <c r="B166" i="6"/>
  <c r="B165" i="6"/>
  <c r="B163" i="6"/>
  <c r="B162" i="6"/>
  <c r="B161" i="6"/>
  <c r="B160" i="6"/>
  <c r="B159" i="6"/>
  <c r="B158" i="6"/>
  <c r="B157" i="6"/>
  <c r="B156" i="6"/>
  <c r="B154" i="6"/>
  <c r="B153" i="6"/>
  <c r="B152" i="6"/>
  <c r="B151" i="6"/>
  <c r="B150" i="6"/>
  <c r="B149" i="6"/>
  <c r="B148" i="6"/>
  <c r="B147" i="6"/>
  <c r="B145" i="6"/>
  <c r="B144" i="6"/>
  <c r="B143" i="6"/>
  <c r="B142" i="6"/>
  <c r="B141" i="6"/>
  <c r="B140" i="6"/>
  <c r="B139" i="6"/>
  <c r="B138" i="6"/>
  <c r="B136" i="6"/>
  <c r="B135" i="6"/>
  <c r="B134" i="6"/>
  <c r="B133" i="6"/>
  <c r="B132" i="6"/>
  <c r="B131" i="6"/>
  <c r="B130" i="6"/>
  <c r="B129" i="6"/>
  <c r="B127" i="6"/>
  <c r="B126" i="6"/>
  <c r="B125" i="6"/>
  <c r="B124" i="6"/>
  <c r="B123" i="6"/>
  <c r="B122" i="6"/>
  <c r="B121" i="6"/>
  <c r="B120" i="6"/>
  <c r="B118" i="6"/>
  <c r="B117" i="6"/>
  <c r="B116" i="6"/>
  <c r="B115" i="6"/>
  <c r="B114" i="6"/>
  <c r="B113" i="6"/>
  <c r="B112" i="6"/>
  <c r="B111" i="6"/>
  <c r="B109" i="6"/>
  <c r="B108" i="6"/>
  <c r="B107" i="6"/>
  <c r="B106" i="6"/>
  <c r="B105" i="6"/>
  <c r="B104" i="6"/>
  <c r="B103" i="6"/>
  <c r="B102" i="6"/>
  <c r="B100" i="6"/>
  <c r="B99" i="6"/>
  <c r="B98" i="6"/>
  <c r="B97" i="6"/>
  <c r="B96" i="6"/>
  <c r="B95" i="6"/>
  <c r="B94" i="6"/>
  <c r="B93" i="6"/>
  <c r="B91" i="6"/>
  <c r="B90" i="6"/>
  <c r="B89" i="6"/>
  <c r="B88" i="6"/>
  <c r="B87" i="6"/>
  <c r="B86" i="6"/>
  <c r="B85" i="6"/>
  <c r="B84" i="6"/>
  <c r="B82" i="6"/>
  <c r="B81" i="6"/>
  <c r="B80" i="6"/>
  <c r="B79" i="6"/>
  <c r="B78" i="6"/>
  <c r="B77" i="6"/>
  <c r="B76" i="6"/>
  <c r="B75" i="6"/>
  <c r="B73" i="6"/>
  <c r="B72" i="6"/>
  <c r="B71" i="6"/>
  <c r="B70" i="6"/>
  <c r="B69" i="6"/>
  <c r="B68" i="6"/>
  <c r="B67" i="6"/>
  <c r="B66" i="6"/>
  <c r="B64" i="6"/>
  <c r="B63" i="6"/>
  <c r="B62" i="6"/>
  <c r="B61" i="6"/>
  <c r="B60" i="6"/>
  <c r="B59" i="6"/>
  <c r="B58" i="6"/>
  <c r="B57" i="6"/>
  <c r="B55" i="6"/>
  <c r="B54" i="6"/>
  <c r="B53" i="6"/>
  <c r="B52" i="6"/>
  <c r="B51" i="6"/>
  <c r="B50" i="6"/>
  <c r="B49" i="6"/>
  <c r="B48" i="6"/>
  <c r="B46" i="6"/>
  <c r="B45" i="6"/>
  <c r="B44" i="6"/>
  <c r="B43" i="6"/>
  <c r="B42" i="6"/>
  <c r="B41" i="6"/>
  <c r="B40" i="6"/>
  <c r="B39" i="6"/>
  <c r="B37" i="6"/>
  <c r="B36" i="6"/>
  <c r="B35" i="6"/>
  <c r="B34" i="6"/>
  <c r="B33" i="6"/>
  <c r="B32" i="6"/>
  <c r="B31" i="6"/>
  <c r="B30" i="6"/>
  <c r="B28" i="6"/>
  <c r="B27" i="6"/>
  <c r="B26" i="6"/>
  <c r="B25" i="6"/>
  <c r="B23" i="6"/>
  <c r="B22" i="6"/>
  <c r="B21" i="6"/>
  <c r="B19" i="6"/>
  <c r="B18" i="6"/>
  <c r="B17" i="6"/>
  <c r="B16" i="6"/>
  <c r="B15" i="6"/>
  <c r="B14" i="6"/>
  <c r="B13" i="6"/>
  <c r="B12" i="6"/>
  <c r="B271" i="5"/>
  <c r="B270" i="5"/>
  <c r="B269" i="5"/>
  <c r="B268" i="5"/>
  <c r="B267" i="5"/>
  <c r="B266" i="5"/>
  <c r="B265" i="5"/>
  <c r="B264" i="5"/>
  <c r="B262" i="5"/>
  <c r="B261" i="5"/>
  <c r="B260" i="5"/>
  <c r="B259" i="5"/>
  <c r="B258" i="5"/>
  <c r="B257" i="5"/>
  <c r="B256" i="5"/>
  <c r="B255" i="5"/>
  <c r="B253" i="5"/>
  <c r="B252" i="5"/>
  <c r="B251" i="5"/>
  <c r="B250" i="5"/>
  <c r="B249" i="5"/>
  <c r="B248" i="5"/>
  <c r="B247" i="5"/>
  <c r="B246" i="5"/>
  <c r="B235" i="5"/>
  <c r="B234" i="5"/>
  <c r="B233" i="5"/>
  <c r="B232" i="5"/>
  <c r="B231" i="5"/>
  <c r="B230" i="5"/>
  <c r="B229" i="5"/>
  <c r="B228" i="5"/>
  <c r="B226" i="5"/>
  <c r="B225" i="5"/>
  <c r="B224" i="5"/>
  <c r="B223" i="5"/>
  <c r="B222" i="5"/>
  <c r="B221" i="5"/>
  <c r="B220" i="5"/>
  <c r="B219" i="5"/>
  <c r="B217" i="5"/>
  <c r="B216" i="5"/>
  <c r="B215" i="5"/>
  <c r="B214" i="5"/>
  <c r="B213" i="5"/>
  <c r="B212" i="5"/>
  <c r="B211" i="5"/>
  <c r="B210" i="5"/>
  <c r="B208" i="5"/>
  <c r="B207" i="5"/>
  <c r="B206" i="5"/>
  <c r="B205" i="5"/>
  <c r="B204" i="5"/>
  <c r="B203" i="5"/>
  <c r="B202" i="5"/>
  <c r="B201" i="5"/>
  <c r="B199" i="5"/>
  <c r="B198" i="5"/>
  <c r="B197" i="5"/>
  <c r="B196" i="5"/>
  <c r="B195" i="5"/>
  <c r="B194" i="5"/>
  <c r="B193" i="5"/>
  <c r="B192" i="5"/>
  <c r="B190" i="5"/>
  <c r="B189" i="5"/>
  <c r="B188" i="5"/>
  <c r="B187" i="5"/>
  <c r="B186" i="5"/>
  <c r="B185" i="5"/>
  <c r="B184" i="5"/>
  <c r="B183" i="5"/>
  <c r="B181" i="5"/>
  <c r="B180" i="5"/>
  <c r="B179" i="5"/>
  <c r="B178" i="5"/>
  <c r="B177" i="5"/>
  <c r="B176" i="5"/>
  <c r="B175" i="5"/>
  <c r="B174" i="5"/>
  <c r="B172" i="5"/>
  <c r="B171" i="5"/>
  <c r="B170" i="5"/>
  <c r="B169" i="5"/>
  <c r="B168" i="5"/>
  <c r="B167" i="5"/>
  <c r="B166" i="5"/>
  <c r="B165" i="5"/>
  <c r="B163" i="5"/>
  <c r="B162" i="5"/>
  <c r="B161" i="5"/>
  <c r="B160" i="5"/>
  <c r="B159" i="5"/>
  <c r="B158" i="5"/>
  <c r="B157" i="5"/>
  <c r="B156" i="5"/>
  <c r="B154" i="5"/>
  <c r="B153" i="5"/>
  <c r="B152" i="5"/>
  <c r="B151" i="5"/>
  <c r="B150" i="5"/>
  <c r="B149" i="5"/>
  <c r="B148" i="5"/>
  <c r="B147" i="5"/>
  <c r="B145" i="5"/>
  <c r="B144" i="5"/>
  <c r="B143" i="5"/>
  <c r="B142" i="5"/>
  <c r="B141" i="5"/>
  <c r="B140" i="5"/>
  <c r="B139" i="5"/>
  <c r="B138" i="5"/>
  <c r="B136" i="5"/>
  <c r="B135" i="5"/>
  <c r="B134" i="5"/>
  <c r="B133" i="5"/>
  <c r="B132" i="5"/>
  <c r="B131" i="5"/>
  <c r="B130" i="5"/>
  <c r="B129" i="5"/>
  <c r="B127" i="5"/>
  <c r="B126" i="5"/>
  <c r="B125" i="5"/>
  <c r="B124" i="5"/>
  <c r="B123" i="5"/>
  <c r="B122" i="5"/>
  <c r="B121" i="5"/>
  <c r="B120" i="5"/>
  <c r="B118" i="5"/>
  <c r="B117" i="5"/>
  <c r="B116" i="5"/>
  <c r="B115" i="5"/>
  <c r="B114" i="5"/>
  <c r="B113" i="5"/>
  <c r="B112" i="5"/>
  <c r="B111" i="5"/>
  <c r="B109" i="5"/>
  <c r="B108" i="5"/>
  <c r="B107" i="5"/>
  <c r="B106" i="5"/>
  <c r="B105" i="5"/>
  <c r="B104" i="5"/>
  <c r="B103" i="5"/>
  <c r="B102" i="5"/>
  <c r="B100" i="5"/>
  <c r="B99" i="5"/>
  <c r="B98" i="5"/>
  <c r="B97" i="5"/>
  <c r="B96" i="5"/>
  <c r="B95" i="5"/>
  <c r="B94" i="5"/>
  <c r="B93" i="5"/>
  <c r="B91" i="5"/>
  <c r="B90" i="5"/>
  <c r="B89" i="5"/>
  <c r="B88" i="5"/>
  <c r="B87" i="5"/>
  <c r="B86" i="5"/>
  <c r="B85" i="5"/>
  <c r="B84" i="5"/>
  <c r="B82" i="5"/>
  <c r="B81" i="5"/>
  <c r="B80" i="5"/>
  <c r="B79" i="5"/>
  <c r="B78" i="5"/>
  <c r="B77" i="5"/>
  <c r="B76" i="5"/>
  <c r="B75" i="5"/>
  <c r="B73" i="5"/>
  <c r="B72" i="5"/>
  <c r="B71" i="5"/>
  <c r="B70" i="5"/>
  <c r="B69" i="5"/>
  <c r="B68" i="5"/>
  <c r="B67" i="5"/>
  <c r="B66" i="5"/>
  <c r="B64" i="5"/>
  <c r="B63" i="5"/>
  <c r="B62" i="5"/>
  <c r="B61" i="5"/>
  <c r="B60" i="5"/>
  <c r="B59" i="5"/>
  <c r="B58" i="5"/>
  <c r="B57" i="5"/>
  <c r="B55" i="5"/>
  <c r="B54" i="5"/>
  <c r="B53" i="5"/>
  <c r="B52" i="5"/>
  <c r="B51" i="5"/>
  <c r="B50" i="5"/>
  <c r="B49" i="5"/>
  <c r="B48" i="5"/>
  <c r="B46" i="5"/>
  <c r="B45" i="5"/>
  <c r="B44" i="5"/>
  <c r="B43" i="5"/>
  <c r="B42" i="5"/>
  <c r="B41" i="5"/>
  <c r="B40" i="5"/>
  <c r="B39" i="5"/>
  <c r="B37" i="5"/>
  <c r="B36" i="5"/>
  <c r="B35" i="5"/>
  <c r="B34" i="5"/>
  <c r="B33" i="5"/>
  <c r="B32" i="5"/>
  <c r="B31" i="5"/>
  <c r="B30" i="5"/>
  <c r="B28" i="5"/>
  <c r="B27" i="5"/>
  <c r="B26" i="5"/>
  <c r="B25" i="5"/>
  <c r="B24" i="5"/>
  <c r="B23" i="5"/>
  <c r="B22" i="5"/>
  <c r="B21" i="5"/>
  <c r="B19" i="5"/>
  <c r="B18" i="5"/>
  <c r="B17" i="5"/>
  <c r="B16" i="5"/>
  <c r="B15" i="5"/>
  <c r="B14" i="5"/>
  <c r="B13" i="5"/>
  <c r="B12" i="5"/>
  <c r="B271" i="4"/>
  <c r="B270" i="4"/>
  <c r="B269" i="4"/>
  <c r="B268" i="4"/>
  <c r="B267" i="4"/>
  <c r="B266" i="4"/>
  <c r="B265" i="4"/>
  <c r="B264" i="4"/>
  <c r="B262" i="4"/>
  <c r="B261" i="4"/>
  <c r="B260" i="4"/>
  <c r="B259" i="4"/>
  <c r="B258" i="4"/>
  <c r="B257" i="4"/>
  <c r="B256" i="4"/>
  <c r="B255" i="4"/>
  <c r="B253" i="4"/>
  <c r="B252" i="4"/>
  <c r="B251" i="4"/>
  <c r="B250" i="4"/>
  <c r="B249" i="4"/>
  <c r="B248" i="4"/>
  <c r="B247" i="4"/>
  <c r="B246" i="4"/>
  <c r="B235" i="4"/>
  <c r="B234" i="4"/>
  <c r="B233" i="4"/>
  <c r="B232" i="4"/>
  <c r="B231" i="4"/>
  <c r="B230" i="4"/>
  <c r="B229" i="4"/>
  <c r="B228" i="4"/>
  <c r="B226" i="4"/>
  <c r="B225" i="4"/>
  <c r="B224" i="4"/>
  <c r="B223" i="4"/>
  <c r="B222" i="4"/>
  <c r="B221" i="4"/>
  <c r="B220" i="4"/>
  <c r="B219" i="4"/>
  <c r="B217" i="4"/>
  <c r="B216" i="4"/>
  <c r="B215" i="4"/>
  <c r="B214" i="4"/>
  <c r="B213" i="4"/>
  <c r="B212" i="4"/>
  <c r="B211" i="4"/>
  <c r="B210" i="4"/>
  <c r="B208" i="4"/>
  <c r="B207" i="4"/>
  <c r="B206" i="4"/>
  <c r="B205" i="4"/>
  <c r="B204" i="4"/>
  <c r="B203" i="4"/>
  <c r="B202" i="4"/>
  <c r="B201" i="4"/>
  <c r="B199" i="4"/>
  <c r="B198" i="4"/>
  <c r="B197" i="4"/>
  <c r="B196" i="4"/>
  <c r="B195" i="4"/>
  <c r="B194" i="4"/>
  <c r="B193" i="4"/>
  <c r="B192" i="4"/>
  <c r="B190" i="4"/>
  <c r="B189" i="4"/>
  <c r="B188" i="4"/>
  <c r="B187" i="4"/>
  <c r="B186" i="4"/>
  <c r="B185" i="4"/>
  <c r="B184" i="4"/>
  <c r="B183" i="4"/>
  <c r="B181" i="4"/>
  <c r="B180" i="4"/>
  <c r="B179" i="4"/>
  <c r="B178" i="4"/>
  <c r="B177" i="4"/>
  <c r="B176" i="4"/>
  <c r="B175" i="4"/>
  <c r="B174" i="4"/>
  <c r="B172" i="4"/>
  <c r="B171" i="4"/>
  <c r="B170" i="4"/>
  <c r="B169" i="4"/>
  <c r="B168" i="4"/>
  <c r="B167" i="4"/>
  <c r="B166" i="4"/>
  <c r="B165" i="4"/>
  <c r="B163" i="4"/>
  <c r="B162" i="4"/>
  <c r="B161" i="4"/>
  <c r="B160" i="4"/>
  <c r="B159" i="4"/>
  <c r="B158" i="4"/>
  <c r="B157" i="4"/>
  <c r="B156" i="4"/>
  <c r="B154" i="4"/>
  <c r="B153" i="4"/>
  <c r="B152" i="4"/>
  <c r="B151" i="4"/>
  <c r="B150" i="4"/>
  <c r="B149" i="4"/>
  <c r="B148" i="4"/>
  <c r="B147" i="4"/>
  <c r="B145" i="4"/>
  <c r="B144" i="4"/>
  <c r="B143" i="4"/>
  <c r="B142" i="4"/>
  <c r="B141" i="4"/>
  <c r="B140" i="4"/>
  <c r="B139" i="4"/>
  <c r="B138" i="4"/>
  <c r="B136" i="4"/>
  <c r="B135" i="4"/>
  <c r="B134" i="4"/>
  <c r="B133" i="4"/>
  <c r="B132" i="4"/>
  <c r="B131" i="4"/>
  <c r="B130" i="4"/>
  <c r="B129" i="4"/>
  <c r="B127" i="4"/>
  <c r="B126" i="4"/>
  <c r="B125" i="4"/>
  <c r="B124" i="4"/>
  <c r="B123" i="4"/>
  <c r="B122" i="4"/>
  <c r="B121" i="4"/>
  <c r="B120" i="4"/>
  <c r="B118" i="4"/>
  <c r="B117" i="4"/>
  <c r="B116" i="4"/>
  <c r="B115" i="4"/>
  <c r="B114" i="4"/>
  <c r="B113" i="4"/>
  <c r="B112" i="4"/>
  <c r="B111" i="4"/>
  <c r="B109" i="4"/>
  <c r="B108" i="4"/>
  <c r="B107" i="4"/>
  <c r="B106" i="4"/>
  <c r="B105" i="4"/>
  <c r="B104" i="4"/>
  <c r="B103" i="4"/>
  <c r="B102" i="4"/>
  <c r="B100" i="4"/>
  <c r="B99" i="4"/>
  <c r="B98" i="4"/>
  <c r="B97" i="4"/>
  <c r="B96" i="4"/>
  <c r="B95" i="4"/>
  <c r="B94" i="4"/>
  <c r="B93" i="4"/>
  <c r="B91" i="4"/>
  <c r="B90" i="4"/>
  <c r="B89" i="4"/>
  <c r="B88" i="4"/>
  <c r="B87" i="4"/>
  <c r="B86" i="4"/>
  <c r="B85" i="4"/>
  <c r="B84" i="4"/>
  <c r="B82" i="4"/>
  <c r="B81" i="4"/>
  <c r="B80" i="4"/>
  <c r="B79" i="4"/>
  <c r="B78" i="4"/>
  <c r="B76" i="4"/>
  <c r="B75" i="4"/>
  <c r="B73" i="4"/>
  <c r="B72" i="4"/>
  <c r="B71" i="4"/>
  <c r="B70" i="4"/>
  <c r="B69" i="4"/>
  <c r="B68" i="4"/>
  <c r="B67" i="4"/>
  <c r="B66" i="4"/>
  <c r="B64" i="4"/>
  <c r="B63" i="4"/>
  <c r="B62" i="4"/>
  <c r="B61" i="4"/>
  <c r="B60" i="4"/>
  <c r="B59" i="4"/>
  <c r="B58" i="4"/>
  <c r="B57" i="4"/>
  <c r="B55" i="4"/>
  <c r="B54" i="4"/>
  <c r="B53" i="4"/>
  <c r="B52" i="4"/>
  <c r="B51" i="4"/>
  <c r="B50" i="4"/>
  <c r="B49" i="4"/>
  <c r="B48" i="4"/>
  <c r="B46" i="4"/>
  <c r="B45" i="4"/>
  <c r="B44" i="4"/>
  <c r="B43" i="4"/>
  <c r="B42" i="4"/>
  <c r="B41" i="4"/>
  <c r="B40" i="4"/>
  <c r="B39" i="4"/>
  <c r="B37" i="4"/>
  <c r="B36" i="4"/>
  <c r="B35" i="4"/>
  <c r="B34" i="4"/>
  <c r="B33" i="4"/>
  <c r="B32" i="4"/>
  <c r="B31" i="4"/>
  <c r="B30" i="4"/>
  <c r="B28" i="4"/>
  <c r="B27" i="4"/>
  <c r="B26" i="4"/>
  <c r="B25" i="4"/>
  <c r="B24" i="4"/>
  <c r="B23" i="4"/>
  <c r="B22" i="4"/>
  <c r="B21" i="4"/>
  <c r="B19" i="4"/>
  <c r="B18" i="4"/>
  <c r="B17" i="4"/>
  <c r="B16" i="4"/>
  <c r="B15" i="4"/>
  <c r="B14" i="4"/>
  <c r="B13" i="4"/>
  <c r="B12" i="4"/>
  <c r="B271" i="2"/>
  <c r="B270" i="2"/>
  <c r="B269" i="2"/>
  <c r="B268" i="2"/>
  <c r="B267" i="2"/>
  <c r="B266" i="2"/>
  <c r="B265" i="2"/>
  <c r="B264" i="2"/>
  <c r="B262" i="2"/>
  <c r="B261" i="2"/>
  <c r="B260" i="2"/>
  <c r="B259" i="2"/>
  <c r="B258" i="2"/>
  <c r="B257" i="2"/>
  <c r="B256" i="2"/>
  <c r="B255" i="2"/>
  <c r="B253" i="2"/>
  <c r="B252" i="2"/>
  <c r="B251" i="2"/>
  <c r="B250" i="2"/>
  <c r="B249" i="2"/>
  <c r="B248" i="2"/>
  <c r="B247" i="2"/>
  <c r="B246" i="2"/>
  <c r="B235" i="2"/>
  <c r="B234" i="2"/>
  <c r="B233" i="2"/>
  <c r="B232" i="2"/>
  <c r="B231" i="2"/>
  <c r="B230" i="2"/>
  <c r="B229" i="2"/>
  <c r="B228" i="2"/>
  <c r="B226" i="2"/>
  <c r="B225" i="2"/>
  <c r="B224" i="2"/>
  <c r="B223" i="2"/>
  <c r="B222" i="2"/>
  <c r="B221" i="2"/>
  <c r="B220" i="2"/>
  <c r="B219" i="2"/>
  <c r="B217" i="2"/>
  <c r="B216" i="2"/>
  <c r="B215" i="2"/>
  <c r="B214" i="2"/>
  <c r="B213" i="2"/>
  <c r="B212" i="2"/>
  <c r="B211" i="2"/>
  <c r="B210" i="2"/>
  <c r="B208" i="2"/>
  <c r="B207" i="2"/>
  <c r="B206" i="2"/>
  <c r="B205" i="2"/>
  <c r="B204" i="2"/>
  <c r="B203" i="2"/>
  <c r="B202" i="2"/>
  <c r="B201" i="2"/>
  <c r="B199" i="2"/>
  <c r="B198" i="2"/>
  <c r="B197" i="2"/>
  <c r="B196" i="2"/>
  <c r="B195" i="2"/>
  <c r="B194" i="2"/>
  <c r="B193" i="2"/>
  <c r="B192" i="2"/>
  <c r="B190" i="2"/>
  <c r="B189" i="2"/>
  <c r="B188" i="2"/>
  <c r="B187" i="2"/>
  <c r="B186" i="2"/>
  <c r="B185" i="2"/>
  <c r="B184" i="2"/>
  <c r="B183" i="2"/>
  <c r="B181" i="2"/>
  <c r="B180" i="2"/>
  <c r="B179" i="2"/>
  <c r="B178" i="2"/>
  <c r="B177" i="2"/>
  <c r="B176" i="2"/>
  <c r="B175" i="2"/>
  <c r="B174" i="2"/>
  <c r="B172" i="2"/>
  <c r="B171" i="2"/>
  <c r="B170" i="2"/>
  <c r="B169" i="2"/>
  <c r="B168" i="2"/>
  <c r="B167" i="2"/>
  <c r="B166" i="2"/>
  <c r="B165" i="2"/>
  <c r="B163" i="2"/>
  <c r="B162" i="2"/>
  <c r="B161" i="2"/>
  <c r="B160" i="2"/>
  <c r="B159" i="2"/>
  <c r="B158" i="2"/>
  <c r="B157" i="2"/>
  <c r="B156" i="2"/>
  <c r="B154" i="2"/>
  <c r="B153" i="2"/>
  <c r="B152" i="2"/>
  <c r="B151" i="2"/>
  <c r="B150" i="2"/>
  <c r="B149" i="2"/>
  <c r="B148" i="2"/>
  <c r="B147" i="2"/>
  <c r="B145" i="2"/>
  <c r="B144" i="2"/>
  <c r="B143" i="2"/>
  <c r="B142" i="2"/>
  <c r="B141" i="2"/>
  <c r="B140" i="2"/>
  <c r="B139" i="2"/>
  <c r="B138" i="2"/>
  <c r="B136" i="2"/>
  <c r="B135" i="2"/>
  <c r="B134" i="2"/>
  <c r="B133" i="2"/>
  <c r="B132" i="2"/>
  <c r="B131" i="2"/>
  <c r="B130" i="2"/>
  <c r="B129" i="2"/>
  <c r="B127" i="2"/>
  <c r="B126" i="2"/>
  <c r="B125" i="2"/>
  <c r="B124" i="2"/>
  <c r="B123" i="2"/>
  <c r="B122" i="2"/>
  <c r="B121" i="2"/>
  <c r="B120" i="2"/>
  <c r="B118" i="2"/>
  <c r="B117" i="2"/>
  <c r="B116" i="2"/>
  <c r="B115" i="2"/>
  <c r="B114" i="2"/>
  <c r="B113" i="2"/>
  <c r="B112" i="2"/>
  <c r="B111" i="2"/>
  <c r="B109" i="2"/>
  <c r="B108" i="2"/>
  <c r="B107" i="2"/>
  <c r="B106" i="2"/>
  <c r="B105" i="2"/>
  <c r="B104" i="2"/>
  <c r="B103" i="2"/>
  <c r="B102" i="2"/>
  <c r="B100" i="2"/>
  <c r="B99" i="2"/>
  <c r="B98" i="2"/>
  <c r="B97" i="2"/>
  <c r="B96" i="2"/>
  <c r="B95" i="2"/>
  <c r="B94" i="2"/>
  <c r="B93" i="2"/>
  <c r="B91" i="2"/>
  <c r="B90" i="2"/>
  <c r="B89" i="2"/>
  <c r="B88" i="2"/>
  <c r="B87" i="2"/>
  <c r="B86" i="2"/>
  <c r="B85" i="2"/>
  <c r="B84" i="2"/>
  <c r="B82" i="2"/>
  <c r="B81" i="2"/>
  <c r="B80" i="2"/>
  <c r="B79" i="2"/>
  <c r="B78" i="2"/>
  <c r="B77" i="2"/>
  <c r="B76" i="2"/>
  <c r="B75" i="2"/>
  <c r="B73" i="2"/>
  <c r="B72" i="2"/>
  <c r="B71" i="2"/>
  <c r="B70" i="2"/>
  <c r="B69" i="2"/>
  <c r="B68" i="2"/>
  <c r="B67" i="2"/>
  <c r="B66" i="2"/>
  <c r="B64" i="2"/>
  <c r="B63" i="2"/>
  <c r="B62" i="2"/>
  <c r="B61" i="2"/>
  <c r="B60" i="2"/>
  <c r="B59" i="2"/>
  <c r="B58" i="2"/>
  <c r="B57" i="2"/>
  <c r="B55" i="2"/>
  <c r="B54" i="2"/>
  <c r="B53" i="2"/>
  <c r="B52" i="2"/>
  <c r="B51" i="2"/>
  <c r="B50" i="2"/>
  <c r="B49" i="2"/>
  <c r="B48" i="2"/>
  <c r="B46" i="2"/>
  <c r="B45" i="2"/>
  <c r="B44" i="2"/>
  <c r="B43" i="2"/>
  <c r="B42" i="2"/>
  <c r="B41" i="2"/>
  <c r="B40" i="2"/>
  <c r="B39" i="2"/>
  <c r="B37" i="2"/>
  <c r="B36" i="2"/>
  <c r="B35" i="2"/>
  <c r="B34" i="2"/>
  <c r="B33" i="2"/>
  <c r="B32" i="2"/>
  <c r="B31" i="2"/>
  <c r="B30" i="2"/>
  <c r="B28" i="2"/>
  <c r="B27" i="2"/>
  <c r="B26" i="2"/>
  <c r="B25" i="2"/>
  <c r="B24" i="2"/>
  <c r="B23" i="2"/>
  <c r="B22" i="2"/>
  <c r="B21" i="2"/>
  <c r="B19" i="2"/>
  <c r="B18" i="2"/>
  <c r="B17" i="2"/>
  <c r="B16" i="2"/>
  <c r="B15" i="2"/>
  <c r="B13" i="2"/>
  <c r="B12" i="2"/>
  <c r="B271" i="1"/>
  <c r="B270" i="1"/>
  <c r="B269" i="1"/>
  <c r="B268" i="1"/>
  <c r="B267" i="1"/>
  <c r="B266" i="1"/>
  <c r="B265" i="1"/>
  <c r="B264" i="1"/>
  <c r="B262" i="1"/>
  <c r="B261" i="1"/>
  <c r="B260" i="1"/>
  <c r="B259" i="1"/>
  <c r="B258" i="1"/>
  <c r="B257" i="1"/>
  <c r="B256" i="1"/>
  <c r="B255" i="1"/>
  <c r="B253" i="1"/>
  <c r="B252" i="1"/>
  <c r="B251" i="1"/>
  <c r="B250" i="1"/>
  <c r="B249" i="1"/>
  <c r="B248" i="1"/>
  <c r="B247" i="1"/>
  <c r="B246" i="1"/>
  <c r="B235" i="1"/>
  <c r="B234" i="1"/>
  <c r="B233" i="1"/>
  <c r="B232" i="1"/>
  <c r="B231" i="1"/>
  <c r="B230" i="1"/>
  <c r="B229" i="1"/>
  <c r="B228" i="1"/>
  <c r="B226" i="1"/>
  <c r="B225" i="1"/>
  <c r="B224" i="1"/>
  <c r="B223" i="1"/>
  <c r="B222" i="1"/>
  <c r="B221" i="1"/>
  <c r="B220" i="1"/>
  <c r="B219" i="1"/>
  <c r="B217" i="1"/>
  <c r="B216" i="1"/>
  <c r="B215" i="1"/>
  <c r="B214" i="1"/>
  <c r="B213" i="1"/>
  <c r="B212" i="1"/>
  <c r="B211" i="1"/>
  <c r="B210" i="1"/>
  <c r="B208" i="1"/>
  <c r="B207" i="1"/>
  <c r="B206" i="1"/>
  <c r="B205" i="1"/>
  <c r="B204" i="1"/>
  <c r="B203" i="1"/>
  <c r="B202" i="1"/>
  <c r="B201" i="1"/>
  <c r="B199" i="1"/>
  <c r="B198" i="1"/>
  <c r="B197" i="1"/>
  <c r="B196" i="1"/>
  <c r="B195" i="1"/>
  <c r="B194" i="1"/>
  <c r="B193" i="1"/>
  <c r="B192" i="1"/>
  <c r="B190" i="1"/>
  <c r="B189" i="1"/>
  <c r="B188" i="1"/>
  <c r="B187" i="1"/>
  <c r="B186" i="1"/>
  <c r="B185" i="1"/>
  <c r="B184" i="1"/>
  <c r="B183" i="1"/>
  <c r="B181" i="1"/>
  <c r="B180" i="1"/>
  <c r="B179" i="1"/>
  <c r="B178" i="1"/>
  <c r="B177" i="1"/>
  <c r="B176" i="1"/>
  <c r="B175" i="1"/>
  <c r="B174" i="1"/>
  <c r="B172" i="1"/>
  <c r="B171" i="1"/>
  <c r="B170" i="1"/>
  <c r="B169" i="1"/>
  <c r="B168" i="1"/>
  <c r="B167" i="1"/>
  <c r="B166" i="1"/>
  <c r="B165" i="1"/>
  <c r="B163" i="1"/>
  <c r="B162" i="1"/>
  <c r="B161" i="1"/>
  <c r="B160" i="1"/>
  <c r="B159" i="1"/>
  <c r="B158" i="1"/>
  <c r="B157" i="1"/>
  <c r="B156" i="1"/>
  <c r="B154" i="1"/>
  <c r="B153" i="1"/>
  <c r="B152" i="1"/>
  <c r="B151" i="1"/>
  <c r="B150" i="1"/>
  <c r="B149" i="1"/>
  <c r="B148" i="1"/>
  <c r="B147" i="1"/>
  <c r="B145" i="1"/>
  <c r="B144" i="1"/>
  <c r="B143" i="1"/>
  <c r="B142" i="1"/>
  <c r="B141" i="1"/>
  <c r="B140" i="1"/>
  <c r="B139" i="1"/>
  <c r="B138" i="1"/>
  <c r="B136" i="1"/>
  <c r="B135" i="1"/>
  <c r="B134" i="1"/>
  <c r="B133" i="1"/>
  <c r="B132" i="1"/>
  <c r="B131" i="1"/>
  <c r="B130" i="1"/>
  <c r="B129" i="1"/>
  <c r="B127" i="1"/>
  <c r="B126" i="1"/>
  <c r="B125" i="1"/>
  <c r="B124" i="1"/>
  <c r="B123" i="1"/>
  <c r="B122" i="1"/>
  <c r="B121" i="1"/>
  <c r="B120" i="1"/>
  <c r="B118" i="1"/>
  <c r="B117" i="1"/>
  <c r="B116" i="1"/>
  <c r="B115" i="1"/>
  <c r="B114" i="1"/>
  <c r="B113" i="1"/>
  <c r="B112" i="1"/>
  <c r="B111" i="1"/>
  <c r="B109" i="1"/>
  <c r="B108" i="1"/>
  <c r="B107" i="1"/>
  <c r="B106" i="1"/>
  <c r="B105" i="1"/>
  <c r="B104" i="1"/>
  <c r="B103" i="1"/>
  <c r="B102" i="1"/>
  <c r="B100" i="1"/>
  <c r="B99" i="1"/>
  <c r="B98" i="1"/>
  <c r="B97" i="1"/>
  <c r="B96" i="1"/>
  <c r="B95" i="1"/>
  <c r="B94" i="1"/>
  <c r="B93" i="1"/>
  <c r="B91" i="1"/>
  <c r="B90" i="1"/>
  <c r="B89" i="1"/>
  <c r="B88" i="1"/>
  <c r="B87" i="1"/>
  <c r="B86" i="1"/>
  <c r="B85" i="1"/>
  <c r="B84" i="1"/>
  <c r="B82" i="1"/>
  <c r="B81" i="1"/>
  <c r="B80" i="1"/>
  <c r="B79" i="1"/>
  <c r="B78" i="1"/>
  <c r="B77" i="1"/>
  <c r="B76" i="1"/>
  <c r="B75" i="1"/>
  <c r="B73" i="1"/>
  <c r="B72" i="1"/>
  <c r="B71" i="1"/>
  <c r="B70" i="1"/>
  <c r="B69" i="1"/>
  <c r="B68" i="1"/>
  <c r="B67" i="1"/>
  <c r="B66" i="1"/>
  <c r="B64" i="1"/>
  <c r="B63" i="1"/>
  <c r="B62" i="1"/>
  <c r="B61" i="1"/>
  <c r="B60" i="1"/>
  <c r="B59" i="1"/>
  <c r="B58" i="1"/>
  <c r="B57" i="1"/>
  <c r="B55" i="1"/>
  <c r="B54" i="1"/>
  <c r="B53" i="1"/>
  <c r="B52" i="1"/>
  <c r="B51" i="1"/>
  <c r="B50" i="1"/>
  <c r="B49" i="1"/>
  <c r="B48" i="1"/>
  <c r="B46" i="1"/>
  <c r="B45" i="1"/>
  <c r="B44" i="1"/>
  <c r="B43" i="1"/>
  <c r="B42" i="1"/>
  <c r="B41" i="1"/>
  <c r="B40" i="1"/>
  <c r="B39" i="1"/>
  <c r="B37" i="1"/>
  <c r="B36" i="1"/>
  <c r="B35" i="1"/>
  <c r="B34" i="1"/>
  <c r="B33" i="1"/>
  <c r="B32" i="1"/>
  <c r="B31" i="1"/>
  <c r="B30" i="1"/>
  <c r="B28" i="1"/>
  <c r="B27" i="1"/>
  <c r="B26" i="1"/>
  <c r="B25" i="1"/>
  <c r="B24" i="1"/>
  <c r="B23" i="1"/>
  <c r="B22" i="1"/>
  <c r="B21" i="1"/>
  <c r="B19" i="1"/>
  <c r="B18" i="1"/>
  <c r="B17" i="1"/>
  <c r="B16" i="1"/>
  <c r="B15" i="1"/>
  <c r="B14" i="1"/>
  <c r="B13" i="1"/>
  <c r="B12" i="1"/>
  <c r="A131" i="5" l="1"/>
  <c r="A133" i="5"/>
  <c r="A100" i="5"/>
  <c r="A63" i="5"/>
  <c r="A64" i="5"/>
  <c r="A28" i="5"/>
  <c r="A129" i="2"/>
  <c r="A93" i="2"/>
  <c r="A23" i="2"/>
  <c r="A136" i="1"/>
  <c r="A118" i="1"/>
  <c r="A102" i="1"/>
  <c r="A82" i="1"/>
  <c r="A10" i="1"/>
  <c r="A115" i="6"/>
  <c r="A79" i="6"/>
  <c r="A46" i="1"/>
  <c r="A154" i="1"/>
  <c r="A220" i="1"/>
  <c r="A21" i="2"/>
  <c r="A59" i="2"/>
  <c r="A97" i="2"/>
  <c r="A5" i="6"/>
  <c r="A77" i="6"/>
  <c r="A111" i="6"/>
  <c r="A147" i="6"/>
  <c r="A183" i="6"/>
  <c r="A215" i="6"/>
  <c r="A258" i="6"/>
  <c r="A57" i="2"/>
  <c r="A95" i="2"/>
  <c r="A133" i="2"/>
  <c r="A169" i="2"/>
  <c r="A205" i="2"/>
  <c r="A100" i="4"/>
  <c r="A266" i="5"/>
  <c r="A75" i="6"/>
  <c r="A118" i="6"/>
  <c r="A139" i="6"/>
  <c r="A190" i="6"/>
  <c r="A211" i="6"/>
  <c r="A248" i="6"/>
  <c r="A67" i="6"/>
  <c r="A143" i="6"/>
  <c r="A175" i="6"/>
  <c r="A250" i="6"/>
  <c r="A23" i="6"/>
  <c r="A71" i="6"/>
  <c r="A103" i="6"/>
  <c r="A179" i="6"/>
  <c r="A253" i="6"/>
  <c r="A252" i="6"/>
  <c r="A161" i="6"/>
  <c r="A264" i="6"/>
  <c r="A248" i="5"/>
  <c r="A37" i="5"/>
  <c r="A73" i="5"/>
  <c r="A181" i="5"/>
  <c r="A250" i="5"/>
  <c r="A109" i="5"/>
  <c r="A145" i="5"/>
  <c r="A172" i="4"/>
  <c r="A25" i="4"/>
  <c r="A208" i="4"/>
  <c r="A27" i="4"/>
  <c r="A28" i="4"/>
  <c r="A250" i="2"/>
  <c r="A253" i="2"/>
  <c r="A252" i="2"/>
  <c r="A37" i="2"/>
  <c r="A73" i="2"/>
  <c r="A109" i="2"/>
  <c r="A145" i="2"/>
  <c r="A246" i="2"/>
  <c r="A266" i="2"/>
  <c r="A19" i="1"/>
  <c r="A126" i="1"/>
  <c r="A163" i="1"/>
  <c r="A10" i="5"/>
  <c r="A46" i="5"/>
  <c r="A75" i="5"/>
  <c r="A115" i="5"/>
  <c r="A85" i="6"/>
  <c r="A234" i="6"/>
  <c r="A266" i="6"/>
  <c r="A18" i="1"/>
  <c r="A55" i="1"/>
  <c r="A199" i="1"/>
  <c r="A41" i="2"/>
  <c r="A185" i="2"/>
  <c r="A7" i="4"/>
  <c r="A28" i="1"/>
  <c r="A54" i="1"/>
  <c r="A91" i="1"/>
  <c r="A172" i="1"/>
  <c r="A198" i="1"/>
  <c r="A266" i="1"/>
  <c r="A77" i="2"/>
  <c r="A235" i="2"/>
  <c r="A190" i="4"/>
  <c r="A7" i="5"/>
  <c r="A39" i="5"/>
  <c r="A77" i="5"/>
  <c r="A154" i="5"/>
  <c r="A190" i="5"/>
  <c r="A89" i="6"/>
  <c r="A235" i="6"/>
  <c r="A162" i="1"/>
  <c r="A64" i="1"/>
  <c r="A90" i="1"/>
  <c r="A127" i="1"/>
  <c r="A208" i="1"/>
  <c r="A232" i="1"/>
  <c r="A113" i="2"/>
  <c r="A23" i="4"/>
  <c r="A64" i="4"/>
  <c r="A9" i="5"/>
  <c r="A45" i="5"/>
  <c r="A151" i="5"/>
  <c r="A183" i="5"/>
  <c r="A224" i="5"/>
  <c r="A18" i="6"/>
  <c r="A157" i="6"/>
  <c r="A12" i="1"/>
  <c r="A48" i="1"/>
  <c r="A84" i="1"/>
  <c r="A120" i="1"/>
  <c r="A156" i="1"/>
  <c r="A192" i="1"/>
  <c r="A235" i="1"/>
  <c r="A234" i="1"/>
  <c r="A260" i="1"/>
  <c r="A268" i="1"/>
  <c r="A19" i="2"/>
  <c r="A55" i="2"/>
  <c r="A91" i="2"/>
  <c r="A127" i="2"/>
  <c r="A163" i="2"/>
  <c r="A199" i="2"/>
  <c r="A228" i="2"/>
  <c r="A270" i="2"/>
  <c r="A118" i="4"/>
  <c r="A266" i="4"/>
  <c r="A3" i="5"/>
  <c r="A41" i="5"/>
  <c r="A79" i="5"/>
  <c r="A118" i="5"/>
  <c r="A117" i="5"/>
  <c r="A147" i="5"/>
  <c r="A187" i="5"/>
  <c r="A260" i="5"/>
  <c r="A200" i="17"/>
  <c r="A203" i="17" s="1"/>
  <c r="A201" i="5"/>
  <c r="A61" i="6"/>
  <c r="A93" i="6"/>
  <c r="A133" i="6"/>
  <c r="A165" i="6"/>
  <c r="A205" i="6"/>
  <c r="A2" i="16"/>
  <c r="A10" i="16" s="1"/>
  <c r="A9" i="6"/>
  <c r="A10" i="6"/>
  <c r="A38" i="16"/>
  <c r="A46" i="16" s="1"/>
  <c r="A39" i="6"/>
  <c r="A14" i="1"/>
  <c r="A50" i="1"/>
  <c r="A86" i="1"/>
  <c r="A122" i="1"/>
  <c r="A158" i="1"/>
  <c r="A194" i="1"/>
  <c r="A228" i="1"/>
  <c r="A238" i="1"/>
  <c r="A271" i="1"/>
  <c r="A270" i="1"/>
  <c r="A28" i="2"/>
  <c r="A27" i="2"/>
  <c r="A64" i="2"/>
  <c r="A63" i="2"/>
  <c r="A100" i="2"/>
  <c r="A99" i="2"/>
  <c r="A136" i="2"/>
  <c r="A135" i="2"/>
  <c r="A172" i="2"/>
  <c r="A171" i="2"/>
  <c r="A208" i="2"/>
  <c r="A207" i="2"/>
  <c r="A230" i="2"/>
  <c r="A271" i="2"/>
  <c r="A21" i="4"/>
  <c r="A136" i="4"/>
  <c r="A5" i="5"/>
  <c r="A21" i="5"/>
  <c r="A43" i="5"/>
  <c r="A59" i="5"/>
  <c r="A82" i="5"/>
  <c r="A81" i="5"/>
  <c r="A97" i="5"/>
  <c r="A111" i="5"/>
  <c r="A136" i="5"/>
  <c r="A135" i="5"/>
  <c r="A149" i="5"/>
  <c r="A165" i="5"/>
  <c r="A207" i="5"/>
  <c r="A209" i="17"/>
  <c r="A217" i="17" s="1"/>
  <c r="A217" i="5"/>
  <c r="A245" i="17"/>
  <c r="A246" i="17" s="1"/>
  <c r="A252" i="5"/>
  <c r="A253" i="5"/>
  <c r="A7" i="6"/>
  <c r="A41" i="6"/>
  <c r="A47" i="16"/>
  <c r="A49" i="16" s="1"/>
  <c r="A53" i="6"/>
  <c r="A119" i="16"/>
  <c r="A126" i="16" s="1"/>
  <c r="A125" i="6"/>
  <c r="A191" i="16"/>
  <c r="A192" i="16" s="1"/>
  <c r="A197" i="6"/>
  <c r="A227" i="16"/>
  <c r="A232" i="6"/>
  <c r="A263" i="16"/>
  <c r="A268" i="16" s="1"/>
  <c r="A270" i="6"/>
  <c r="A271" i="6"/>
  <c r="A16" i="1"/>
  <c r="A52" i="1"/>
  <c r="A88" i="1"/>
  <c r="A124" i="1"/>
  <c r="A160" i="1"/>
  <c r="A196" i="1"/>
  <c r="A230" i="1"/>
  <c r="A264" i="1"/>
  <c r="A234" i="2"/>
  <c r="A264" i="2"/>
  <c r="A182" i="17"/>
  <c r="A190" i="17" s="1"/>
  <c r="A185" i="5"/>
  <c r="A82" i="6"/>
  <c r="A81" i="6"/>
  <c r="A113" i="6"/>
  <c r="A154" i="6"/>
  <c r="A153" i="6"/>
  <c r="A185" i="6"/>
  <c r="A222" i="6"/>
  <c r="A10" i="12"/>
  <c r="A9" i="12"/>
  <c r="A23" i="12"/>
  <c r="A55" i="12"/>
  <c r="A54" i="12"/>
  <c r="A70" i="12"/>
  <c r="A86" i="12"/>
  <c r="A102" i="12"/>
  <c r="A127" i="12"/>
  <c r="A126" i="12"/>
  <c r="A142" i="12"/>
  <c r="A180" i="12"/>
  <c r="A181" i="12"/>
  <c r="A178" i="12"/>
  <c r="A174" i="12"/>
  <c r="A81" i="19"/>
  <c r="A77" i="19"/>
  <c r="A80" i="19"/>
  <c r="A76" i="19"/>
  <c r="A79" i="19"/>
  <c r="A75" i="19"/>
  <c r="A82" i="19"/>
  <c r="A78" i="19"/>
  <c r="A187" i="19"/>
  <c r="A183" i="19"/>
  <c r="A190" i="19"/>
  <c r="A186" i="19"/>
  <c r="A189" i="19"/>
  <c r="A185" i="19"/>
  <c r="A188" i="19"/>
  <c r="A184" i="19"/>
  <c r="A8" i="18"/>
  <c r="A4" i="18"/>
  <c r="A7" i="18"/>
  <c r="A3" i="18"/>
  <c r="A10" i="18"/>
  <c r="A6" i="18"/>
  <c r="A9" i="18"/>
  <c r="A5" i="18"/>
  <c r="A118" i="18"/>
  <c r="A114" i="18"/>
  <c r="A117" i="18"/>
  <c r="A113" i="18"/>
  <c r="A116" i="18"/>
  <c r="A112" i="18"/>
  <c r="A115" i="18"/>
  <c r="A111" i="18"/>
  <c r="A32" i="1"/>
  <c r="A68" i="1"/>
  <c r="A104" i="1"/>
  <c r="A140" i="1"/>
  <c r="A176" i="1"/>
  <c r="A212" i="1"/>
  <c r="A253" i="1"/>
  <c r="A252" i="1"/>
  <c r="A224" i="12"/>
  <c r="A220" i="12"/>
  <c r="A7" i="2"/>
  <c r="A43" i="2"/>
  <c r="A79" i="2"/>
  <c r="A115" i="2"/>
  <c r="A151" i="2"/>
  <c r="A187" i="2"/>
  <c r="A235" i="19"/>
  <c r="A231" i="19"/>
  <c r="A234" i="19"/>
  <c r="A230" i="19"/>
  <c r="A233" i="19"/>
  <c r="A229" i="19"/>
  <c r="A232" i="19"/>
  <c r="A228" i="19"/>
  <c r="A271" i="19"/>
  <c r="A267" i="19"/>
  <c r="A270" i="19"/>
  <c r="A266" i="19"/>
  <c r="A269" i="19"/>
  <c r="A265" i="19"/>
  <c r="A268" i="19"/>
  <c r="A264" i="19"/>
  <c r="A10" i="4"/>
  <c r="A9" i="4"/>
  <c r="A54" i="4"/>
  <c r="A47" i="18"/>
  <c r="A55" i="18" s="1"/>
  <c r="A90" i="4"/>
  <c r="A83" i="18"/>
  <c r="A91" i="18" s="1"/>
  <c r="A126" i="4"/>
  <c r="A119" i="18"/>
  <c r="A127" i="18" s="1"/>
  <c r="A162" i="4"/>
  <c r="A155" i="18"/>
  <c r="A163" i="18" s="1"/>
  <c r="A198" i="4"/>
  <c r="A191" i="18"/>
  <c r="A199" i="18" s="1"/>
  <c r="A232" i="4"/>
  <c r="A227" i="18"/>
  <c r="A268" i="4"/>
  <c r="A263" i="18"/>
  <c r="A232" i="5"/>
  <c r="A268" i="5"/>
  <c r="A25" i="17"/>
  <c r="A21" i="17"/>
  <c r="A27" i="17"/>
  <c r="A23" i="17"/>
  <c r="A26" i="17"/>
  <c r="A24" i="17"/>
  <c r="A22" i="17"/>
  <c r="A28" i="17"/>
  <c r="A63" i="17"/>
  <c r="A59" i="17"/>
  <c r="A61" i="17"/>
  <c r="A57" i="17"/>
  <c r="A60" i="17"/>
  <c r="A58" i="17"/>
  <c r="A64" i="17"/>
  <c r="A62" i="17"/>
  <c r="A97" i="17"/>
  <c r="A93" i="17"/>
  <c r="A99" i="17"/>
  <c r="A95" i="17"/>
  <c r="A94" i="17"/>
  <c r="A100" i="17"/>
  <c r="A98" i="17"/>
  <c r="A96" i="17"/>
  <c r="A135" i="17"/>
  <c r="A131" i="17"/>
  <c r="A133" i="17"/>
  <c r="A129" i="17"/>
  <c r="A136" i="17"/>
  <c r="A134" i="17"/>
  <c r="A132" i="17"/>
  <c r="A130" i="17"/>
  <c r="A169" i="17"/>
  <c r="A165" i="17"/>
  <c r="A171" i="17"/>
  <c r="A167" i="17"/>
  <c r="A170" i="17"/>
  <c r="A168" i="17"/>
  <c r="A166" i="17"/>
  <c r="A172" i="17"/>
  <c r="A207" i="17"/>
  <c r="A204" i="17"/>
  <c r="A25" i="6"/>
  <c r="A64" i="6"/>
  <c r="A63" i="6"/>
  <c r="A95" i="6"/>
  <c r="A136" i="6"/>
  <c r="A135" i="6"/>
  <c r="A167" i="6"/>
  <c r="A208" i="6"/>
  <c r="A207" i="6"/>
  <c r="A37" i="16"/>
  <c r="A33" i="16"/>
  <c r="A36" i="16"/>
  <c r="A32" i="16"/>
  <c r="A35" i="16"/>
  <c r="A31" i="16"/>
  <c r="A34" i="16"/>
  <c r="A30" i="16"/>
  <c r="A71" i="16"/>
  <c r="A67" i="16"/>
  <c r="A70" i="16"/>
  <c r="A66" i="16"/>
  <c r="A73" i="16"/>
  <c r="A69" i="16"/>
  <c r="A72" i="16"/>
  <c r="A68" i="16"/>
  <c r="A109" i="16"/>
  <c r="A105" i="16"/>
  <c r="A108" i="16"/>
  <c r="A104" i="16"/>
  <c r="A107" i="16"/>
  <c r="A103" i="16"/>
  <c r="A106" i="16"/>
  <c r="A102" i="16"/>
  <c r="A144" i="16"/>
  <c r="A143" i="16"/>
  <c r="A139" i="16"/>
  <c r="A142" i="16"/>
  <c r="A138" i="16"/>
  <c r="A141" i="16"/>
  <c r="A145" i="16"/>
  <c r="A140" i="16"/>
  <c r="A178" i="16"/>
  <c r="A174" i="16"/>
  <c r="A177" i="16"/>
  <c r="A181" i="16"/>
  <c r="A176" i="16"/>
  <c r="A180" i="16"/>
  <c r="A175" i="16"/>
  <c r="A179" i="16"/>
  <c r="A212" i="16"/>
  <c r="A211" i="16"/>
  <c r="A210" i="16"/>
  <c r="A3" i="12"/>
  <c r="A25" i="12"/>
  <c r="A48" i="12"/>
  <c r="A73" i="12"/>
  <c r="A72" i="12"/>
  <c r="A88" i="12"/>
  <c r="A104" i="12"/>
  <c r="A120" i="12"/>
  <c r="A145" i="12"/>
  <c r="A144" i="12"/>
  <c r="A176" i="12"/>
  <c r="A252" i="12"/>
  <c r="A253" i="12"/>
  <c r="A250" i="12"/>
  <c r="A246" i="12"/>
  <c r="A7" i="19"/>
  <c r="A3" i="19"/>
  <c r="A10" i="19"/>
  <c r="A6" i="19"/>
  <c r="A9" i="19"/>
  <c r="A5" i="19"/>
  <c r="A8" i="19"/>
  <c r="A4" i="19"/>
  <c r="A115" i="19"/>
  <c r="A111" i="19"/>
  <c r="A118" i="19"/>
  <c r="A114" i="19"/>
  <c r="A117" i="19"/>
  <c r="A113" i="19"/>
  <c r="A116" i="19"/>
  <c r="A112" i="19"/>
  <c r="A221" i="19"/>
  <c r="A220" i="19"/>
  <c r="A219" i="19"/>
  <c r="A80" i="18"/>
  <c r="A76" i="18"/>
  <c r="A79" i="18"/>
  <c r="A75" i="18"/>
  <c r="A82" i="18"/>
  <c r="A78" i="18"/>
  <c r="A81" i="18"/>
  <c r="A77" i="18"/>
  <c r="A190" i="18"/>
  <c r="A186" i="18"/>
  <c r="A189" i="18"/>
  <c r="A185" i="18"/>
  <c r="A188" i="18"/>
  <c r="A184" i="18"/>
  <c r="A187" i="18"/>
  <c r="A183" i="18"/>
  <c r="A234" i="17"/>
  <c r="A230" i="17"/>
  <c r="A232" i="17"/>
  <c r="A228" i="17"/>
  <c r="A235" i="17"/>
  <c r="A233" i="17"/>
  <c r="A231" i="17"/>
  <c r="A229" i="17"/>
  <c r="A34" i="1"/>
  <c r="A70" i="1"/>
  <c r="A106" i="1"/>
  <c r="A142" i="1"/>
  <c r="A178" i="1"/>
  <c r="A214" i="1"/>
  <c r="A246" i="1"/>
  <c r="A256" i="1"/>
  <c r="A162" i="12"/>
  <c r="A158" i="12"/>
  <c r="A196" i="12"/>
  <c r="A194" i="12"/>
  <c r="A198" i="12"/>
  <c r="A199" i="12"/>
  <c r="A232" i="12"/>
  <c r="A230" i="12"/>
  <c r="A234" i="12"/>
  <c r="A235" i="12"/>
  <c r="A266" i="12"/>
  <c r="A264" i="12"/>
  <c r="A270" i="12"/>
  <c r="A271" i="12"/>
  <c r="A268" i="12"/>
  <c r="A10" i="2"/>
  <c r="A9" i="2"/>
  <c r="A46" i="2"/>
  <c r="A45" i="2"/>
  <c r="A82" i="2"/>
  <c r="A81" i="2"/>
  <c r="A118" i="2"/>
  <c r="A117" i="2"/>
  <c r="A154" i="2"/>
  <c r="A153" i="2"/>
  <c r="A190" i="2"/>
  <c r="A189" i="2"/>
  <c r="A224" i="2"/>
  <c r="A232" i="2"/>
  <c r="A262" i="2"/>
  <c r="A268" i="2"/>
  <c r="A25" i="19"/>
  <c r="A21" i="19"/>
  <c r="A28" i="19"/>
  <c r="A24" i="19"/>
  <c r="A27" i="19"/>
  <c r="A23" i="19"/>
  <c r="A26" i="19"/>
  <c r="A22" i="19"/>
  <c r="A64" i="19"/>
  <c r="A60" i="19"/>
  <c r="A63" i="19"/>
  <c r="A59" i="19"/>
  <c r="A62" i="19"/>
  <c r="A58" i="19"/>
  <c r="A61" i="19"/>
  <c r="A57" i="19"/>
  <c r="A98" i="19"/>
  <c r="A94" i="19"/>
  <c r="A97" i="19"/>
  <c r="A93" i="19"/>
  <c r="A100" i="19"/>
  <c r="A96" i="19"/>
  <c r="A99" i="19"/>
  <c r="A95" i="19"/>
  <c r="A136" i="19"/>
  <c r="A132" i="19"/>
  <c r="A135" i="19"/>
  <c r="A131" i="19"/>
  <c r="A134" i="19"/>
  <c r="A130" i="19"/>
  <c r="A133" i="19"/>
  <c r="A129" i="19"/>
  <c r="A170" i="19"/>
  <c r="A166" i="19"/>
  <c r="A169" i="19"/>
  <c r="A165" i="19"/>
  <c r="A172" i="19"/>
  <c r="A168" i="19"/>
  <c r="A171" i="19"/>
  <c r="A167" i="19"/>
  <c r="A208" i="19"/>
  <c r="A204" i="19"/>
  <c r="A207" i="19"/>
  <c r="A203" i="19"/>
  <c r="A206" i="19"/>
  <c r="A202" i="19"/>
  <c r="A205" i="19"/>
  <c r="A201" i="19"/>
  <c r="A3" i="4"/>
  <c r="A19" i="4"/>
  <c r="A82" i="4"/>
  <c r="A154" i="4"/>
  <c r="A235" i="4"/>
  <c r="A25" i="18"/>
  <c r="A21" i="18"/>
  <c r="A28" i="18"/>
  <c r="A24" i="18"/>
  <c r="A27" i="18"/>
  <c r="A23" i="18"/>
  <c r="A26" i="18"/>
  <c r="A22" i="18"/>
  <c r="A63" i="18"/>
  <c r="A59" i="18"/>
  <c r="A62" i="18"/>
  <c r="A58" i="18"/>
  <c r="A61" i="18"/>
  <c r="A57" i="18"/>
  <c r="A64" i="18"/>
  <c r="A60" i="18"/>
  <c r="A97" i="18"/>
  <c r="A93" i="18"/>
  <c r="A100" i="18"/>
  <c r="A96" i="18"/>
  <c r="A99" i="18"/>
  <c r="A95" i="18"/>
  <c r="A98" i="18"/>
  <c r="A94" i="18"/>
  <c r="A135" i="18"/>
  <c r="A131" i="18"/>
  <c r="A134" i="18"/>
  <c r="A130" i="18"/>
  <c r="A133" i="18"/>
  <c r="A129" i="18"/>
  <c r="A136" i="18"/>
  <c r="A132" i="18"/>
  <c r="A169" i="18"/>
  <c r="A165" i="18"/>
  <c r="A172" i="18"/>
  <c r="A168" i="18"/>
  <c r="A171" i="18"/>
  <c r="A167" i="18"/>
  <c r="A170" i="18"/>
  <c r="A166" i="18"/>
  <c r="A207" i="18"/>
  <c r="A203" i="18"/>
  <c r="A206" i="18"/>
  <c r="A202" i="18"/>
  <c r="A205" i="18"/>
  <c r="A201" i="18"/>
  <c r="A208" i="18"/>
  <c r="A204" i="18"/>
  <c r="A19" i="5"/>
  <c r="A55" i="5"/>
  <c r="A91" i="5"/>
  <c r="A127" i="5"/>
  <c r="A163" i="5"/>
  <c r="A199" i="5"/>
  <c r="A235" i="5"/>
  <c r="A234" i="5"/>
  <c r="A271" i="5"/>
  <c r="A270" i="5"/>
  <c r="A28" i="6"/>
  <c r="A27" i="6"/>
  <c r="A57" i="6"/>
  <c r="A97" i="6"/>
  <c r="A129" i="6"/>
  <c r="A169" i="6"/>
  <c r="A201" i="6"/>
  <c r="A240" i="6"/>
  <c r="A226" i="16"/>
  <c r="A222" i="16"/>
  <c r="A223" i="16"/>
  <c r="A221" i="16"/>
  <c r="A225" i="16"/>
  <c r="A220" i="16"/>
  <c r="A224" i="16"/>
  <c r="A219" i="16"/>
  <c r="A262" i="16"/>
  <c r="A258" i="16"/>
  <c r="A259" i="16"/>
  <c r="A257" i="16"/>
  <c r="A261" i="16"/>
  <c r="A256" i="16"/>
  <c r="A260" i="16"/>
  <c r="A255" i="16"/>
  <c r="A5" i="12"/>
  <c r="A28" i="12"/>
  <c r="A27" i="12"/>
  <c r="A50" i="12"/>
  <c r="A66" i="12"/>
  <c r="A91" i="12"/>
  <c r="A90" i="12"/>
  <c r="A106" i="12"/>
  <c r="A122" i="12"/>
  <c r="A138" i="12"/>
  <c r="A163" i="12"/>
  <c r="A192" i="12"/>
  <c r="A238" i="12"/>
  <c r="A212" i="12"/>
  <c r="A210" i="12"/>
  <c r="A214" i="12"/>
  <c r="A46" i="19"/>
  <c r="A42" i="19"/>
  <c r="A45" i="19"/>
  <c r="A41" i="19"/>
  <c r="A44" i="19"/>
  <c r="A40" i="19"/>
  <c r="A43" i="19"/>
  <c r="A39" i="19"/>
  <c r="A153" i="19"/>
  <c r="A149" i="19"/>
  <c r="A152" i="19"/>
  <c r="A148" i="19"/>
  <c r="A151" i="19"/>
  <c r="A147" i="19"/>
  <c r="A154" i="19"/>
  <c r="A150" i="19"/>
  <c r="A46" i="18"/>
  <c r="A42" i="18"/>
  <c r="A45" i="18"/>
  <c r="A41" i="18"/>
  <c r="A44" i="18"/>
  <c r="A40" i="18"/>
  <c r="A43" i="18"/>
  <c r="A39" i="18"/>
  <c r="A152" i="18"/>
  <c r="A148" i="18"/>
  <c r="A151" i="18"/>
  <c r="A147" i="18"/>
  <c r="A154" i="18"/>
  <c r="A150" i="18"/>
  <c r="A153" i="18"/>
  <c r="A149" i="18"/>
  <c r="A220" i="18"/>
  <c r="A219" i="18"/>
  <c r="A221" i="18"/>
  <c r="A271" i="17"/>
  <c r="A270" i="17"/>
  <c r="A266" i="17"/>
  <c r="A268" i="17"/>
  <c r="A264" i="17"/>
  <c r="A269" i="17"/>
  <c r="A267" i="17"/>
  <c r="A265" i="17"/>
  <c r="A244" i="16"/>
  <c r="A240" i="16"/>
  <c r="A243" i="16"/>
  <c r="A238" i="16"/>
  <c r="A242" i="16"/>
  <c r="A237" i="16"/>
  <c r="A241" i="16"/>
  <c r="A239" i="16"/>
  <c r="A37" i="1"/>
  <c r="A36" i="1"/>
  <c r="A73" i="1"/>
  <c r="A72" i="1"/>
  <c r="A109" i="1"/>
  <c r="A108" i="1"/>
  <c r="A145" i="1"/>
  <c r="A144" i="1"/>
  <c r="A181" i="1"/>
  <c r="A180" i="1"/>
  <c r="A217" i="1"/>
  <c r="A216" i="1"/>
  <c r="A248" i="1"/>
  <c r="A3" i="2"/>
  <c r="A39" i="2"/>
  <c r="A75" i="2"/>
  <c r="A111" i="2"/>
  <c r="A147" i="2"/>
  <c r="A183" i="2"/>
  <c r="A253" i="19"/>
  <c r="A249" i="19"/>
  <c r="A252" i="19"/>
  <c r="A248" i="19"/>
  <c r="A251" i="19"/>
  <c r="A247" i="19"/>
  <c r="A250" i="19"/>
  <c r="A246" i="19"/>
  <c r="A5" i="4"/>
  <c r="A230" i="4"/>
  <c r="A271" i="4"/>
  <c r="A72" i="4"/>
  <c r="A65" i="18"/>
  <c r="A73" i="18" s="1"/>
  <c r="A108" i="4"/>
  <c r="A101" i="18"/>
  <c r="A109" i="18" s="1"/>
  <c r="A144" i="4"/>
  <c r="A137" i="18"/>
  <c r="A145" i="18" s="1"/>
  <c r="A180" i="4"/>
  <c r="A173" i="18"/>
  <c r="A181" i="18" s="1"/>
  <c r="A217" i="4"/>
  <c r="A209" i="18"/>
  <c r="A217" i="18" s="1"/>
  <c r="A252" i="4"/>
  <c r="A245" i="18"/>
  <c r="A228" i="5"/>
  <c r="A264" i="5"/>
  <c r="A8" i="17"/>
  <c r="A4" i="17"/>
  <c r="A10" i="17"/>
  <c r="A6" i="17"/>
  <c r="A9" i="17"/>
  <c r="A7" i="17"/>
  <c r="A5" i="17"/>
  <c r="A3" i="17"/>
  <c r="A46" i="17"/>
  <c r="A42" i="17"/>
  <c r="A44" i="17"/>
  <c r="A40" i="17"/>
  <c r="A43" i="17"/>
  <c r="A41" i="17"/>
  <c r="A39" i="17"/>
  <c r="A45" i="17"/>
  <c r="A80" i="17"/>
  <c r="A76" i="17"/>
  <c r="A82" i="17"/>
  <c r="A78" i="17"/>
  <c r="A77" i="17"/>
  <c r="A75" i="17"/>
  <c r="A81" i="17"/>
  <c r="A79" i="17"/>
  <c r="A118" i="17"/>
  <c r="A114" i="17"/>
  <c r="A116" i="17"/>
  <c r="A112" i="17"/>
  <c r="A111" i="17"/>
  <c r="A117" i="17"/>
  <c r="A115" i="17"/>
  <c r="A113" i="17"/>
  <c r="A152" i="17"/>
  <c r="A148" i="17"/>
  <c r="A154" i="17"/>
  <c r="A150" i="17"/>
  <c r="A153" i="17"/>
  <c r="A151" i="17"/>
  <c r="A149" i="17"/>
  <c r="A147" i="17"/>
  <c r="A189" i="17"/>
  <c r="A220" i="17"/>
  <c r="A221" i="17"/>
  <c r="A219" i="17"/>
  <c r="A21" i="6"/>
  <c r="A59" i="6"/>
  <c r="A100" i="6"/>
  <c r="A99" i="6"/>
  <c r="A131" i="6"/>
  <c r="A172" i="6"/>
  <c r="A171" i="6"/>
  <c r="A203" i="6"/>
  <c r="A16" i="16"/>
  <c r="A12" i="16"/>
  <c r="A19" i="16"/>
  <c r="A15" i="16"/>
  <c r="A18" i="16"/>
  <c r="A14" i="16"/>
  <c r="A17" i="16"/>
  <c r="A13" i="16"/>
  <c r="A55" i="16"/>
  <c r="A88" i="16"/>
  <c r="A84" i="16"/>
  <c r="A91" i="16"/>
  <c r="A87" i="16"/>
  <c r="A90" i="16"/>
  <c r="A86" i="16"/>
  <c r="A89" i="16"/>
  <c r="A85" i="16"/>
  <c r="A122" i="16"/>
  <c r="A125" i="16"/>
  <c r="A121" i="16"/>
  <c r="A120" i="16"/>
  <c r="A127" i="16"/>
  <c r="A123" i="16"/>
  <c r="A161" i="16"/>
  <c r="A157" i="16"/>
  <c r="A163" i="16"/>
  <c r="A158" i="16"/>
  <c r="A162" i="16"/>
  <c r="A156" i="16"/>
  <c r="A160" i="16"/>
  <c r="A159" i="16"/>
  <c r="A109" i="12"/>
  <c r="A156" i="12"/>
  <c r="A217" i="12"/>
  <c r="A248" i="12"/>
  <c r="A235" i="16"/>
  <c r="A234" i="16"/>
  <c r="A233" i="16"/>
  <c r="A232" i="16"/>
  <c r="A231" i="16"/>
  <c r="A230" i="16"/>
  <c r="A229" i="16"/>
  <c r="A228" i="16"/>
  <c r="A253" i="16"/>
  <c r="A252" i="16"/>
  <c r="A251" i="16"/>
  <c r="A250" i="16"/>
  <c r="A249" i="16"/>
  <c r="A248" i="16"/>
  <c r="A247" i="16"/>
  <c r="A246" i="16"/>
  <c r="A5" i="16"/>
  <c r="A9" i="16"/>
  <c r="A21" i="16"/>
  <c r="A22" i="16"/>
  <c r="A23" i="16"/>
  <c r="A24" i="16"/>
  <c r="A25" i="16"/>
  <c r="A26" i="16"/>
  <c r="A27" i="16"/>
  <c r="A57" i="16"/>
  <c r="A58" i="16"/>
  <c r="A59" i="16"/>
  <c r="A60" i="16"/>
  <c r="A61" i="16"/>
  <c r="A62" i="16"/>
  <c r="A63" i="16"/>
  <c r="A75" i="16"/>
  <c r="A76" i="16"/>
  <c r="A77" i="16"/>
  <c r="A78" i="16"/>
  <c r="A79" i="16"/>
  <c r="A80" i="16"/>
  <c r="A81" i="16"/>
  <c r="A93" i="16"/>
  <c r="A94" i="16"/>
  <c r="A95" i="16"/>
  <c r="A96" i="16"/>
  <c r="A97" i="16"/>
  <c r="A98" i="16"/>
  <c r="A99" i="16"/>
  <c r="A111" i="16"/>
  <c r="A112" i="16"/>
  <c r="A113" i="16"/>
  <c r="A114" i="16"/>
  <c r="A115" i="16"/>
  <c r="A116" i="16"/>
  <c r="A117" i="16"/>
  <c r="A129" i="16"/>
  <c r="A130" i="16"/>
  <c r="A131" i="16"/>
  <c r="A132" i="16"/>
  <c r="A133" i="16"/>
  <c r="A134" i="16"/>
  <c r="A135" i="16"/>
  <c r="A147" i="16"/>
  <c r="A148" i="16"/>
  <c r="A149" i="16"/>
  <c r="A150" i="16"/>
  <c r="A151" i="16"/>
  <c r="A152" i="16"/>
  <c r="A153" i="16"/>
  <c r="A165" i="16"/>
  <c r="A166" i="16"/>
  <c r="A167" i="16"/>
  <c r="A168" i="16"/>
  <c r="A169" i="16"/>
  <c r="A170" i="16"/>
  <c r="A171" i="16"/>
  <c r="A183" i="16"/>
  <c r="A184" i="16"/>
  <c r="A185" i="16"/>
  <c r="A186" i="16"/>
  <c r="A187" i="16"/>
  <c r="A188" i="16"/>
  <c r="A189" i="16"/>
  <c r="A201" i="16"/>
  <c r="A202" i="16"/>
  <c r="A203" i="16"/>
  <c r="A204" i="16"/>
  <c r="A205" i="16"/>
  <c r="A206" i="16"/>
  <c r="A207" i="16"/>
  <c r="A217" i="16"/>
  <c r="A216" i="16"/>
  <c r="A215" i="16"/>
  <c r="A214" i="16"/>
  <c r="A213" i="16"/>
  <c r="A12" i="17"/>
  <c r="A13" i="17"/>
  <c r="A14" i="17"/>
  <c r="A15" i="17"/>
  <c r="A16" i="17"/>
  <c r="A17" i="17"/>
  <c r="A18" i="17"/>
  <c r="A30" i="17"/>
  <c r="A31" i="17"/>
  <c r="A32" i="17"/>
  <c r="A33" i="17"/>
  <c r="A34" i="17"/>
  <c r="A35" i="17"/>
  <c r="A36" i="17"/>
  <c r="A48" i="17"/>
  <c r="A49" i="17"/>
  <c r="A50" i="17"/>
  <c r="A51" i="17"/>
  <c r="A52" i="17"/>
  <c r="A53" i="17"/>
  <c r="A54" i="17"/>
  <c r="A66" i="17"/>
  <c r="A67" i="17"/>
  <c r="A68" i="17"/>
  <c r="A69" i="17"/>
  <c r="A70" i="17"/>
  <c r="A71" i="17"/>
  <c r="A72" i="17"/>
  <c r="A84" i="17"/>
  <c r="A85" i="17"/>
  <c r="A86" i="17"/>
  <c r="A87" i="17"/>
  <c r="A88" i="17"/>
  <c r="A89" i="17"/>
  <c r="A90" i="17"/>
  <c r="A102" i="17"/>
  <c r="A103" i="17"/>
  <c r="A104" i="17"/>
  <c r="A105" i="17"/>
  <c r="A106" i="17"/>
  <c r="A107" i="17"/>
  <c r="A108" i="17"/>
  <c r="A120" i="17"/>
  <c r="A121" i="17"/>
  <c r="A122" i="17"/>
  <c r="A123" i="17"/>
  <c r="A124" i="17"/>
  <c r="A125" i="17"/>
  <c r="A126" i="17"/>
  <c r="A138" i="17"/>
  <c r="A139" i="17"/>
  <c r="A140" i="17"/>
  <c r="A141" i="17"/>
  <c r="A142" i="17"/>
  <c r="A143" i="17"/>
  <c r="A144" i="17"/>
  <c r="A156" i="17"/>
  <c r="A157" i="17"/>
  <c r="A158" i="17"/>
  <c r="A159" i="17"/>
  <c r="A160" i="17"/>
  <c r="A161" i="17"/>
  <c r="A162" i="17"/>
  <c r="A174" i="17"/>
  <c r="A175" i="17"/>
  <c r="A176" i="17"/>
  <c r="A177" i="17"/>
  <c r="A178" i="17"/>
  <c r="A179" i="17"/>
  <c r="A180" i="17"/>
  <c r="A192" i="17"/>
  <c r="A193" i="17"/>
  <c r="A194" i="17"/>
  <c r="A195" i="17"/>
  <c r="A196" i="17"/>
  <c r="A197" i="17"/>
  <c r="A198" i="17"/>
  <c r="A211" i="17"/>
  <c r="A215" i="17"/>
  <c r="A226" i="17"/>
  <c r="A225" i="17"/>
  <c r="A224" i="17"/>
  <c r="A223" i="17"/>
  <c r="A222" i="17"/>
  <c r="A244" i="17"/>
  <c r="A243" i="17"/>
  <c r="A242" i="17"/>
  <c r="A241" i="17"/>
  <c r="A240" i="17"/>
  <c r="A239" i="17"/>
  <c r="A238" i="17"/>
  <c r="A237" i="17"/>
  <c r="A262" i="17"/>
  <c r="A261" i="17"/>
  <c r="A260" i="17"/>
  <c r="A259" i="17"/>
  <c r="A258" i="17"/>
  <c r="A257" i="17"/>
  <c r="A256" i="17"/>
  <c r="A255" i="17"/>
  <c r="A12" i="18"/>
  <c r="A13" i="18"/>
  <c r="A14" i="18"/>
  <c r="A15" i="18"/>
  <c r="A16" i="18"/>
  <c r="A17" i="18"/>
  <c r="A18" i="18"/>
  <c r="A30" i="18"/>
  <c r="A31" i="18"/>
  <c r="A32" i="18"/>
  <c r="A33" i="18"/>
  <c r="A34" i="18"/>
  <c r="A35" i="18"/>
  <c r="A36" i="18"/>
  <c r="A50" i="18"/>
  <c r="A54" i="18"/>
  <c r="A85" i="18"/>
  <c r="A102" i="18"/>
  <c r="A104" i="18"/>
  <c r="A105" i="18"/>
  <c r="A106" i="18"/>
  <c r="A108" i="18"/>
  <c r="A122" i="18"/>
  <c r="A126" i="18"/>
  <c r="A157" i="18"/>
  <c r="A161" i="18"/>
  <c r="A174" i="18"/>
  <c r="A176" i="18"/>
  <c r="A177" i="18"/>
  <c r="A178" i="18"/>
  <c r="A180" i="18"/>
  <c r="A192" i="18"/>
  <c r="A193" i="18"/>
  <c r="A194" i="18"/>
  <c r="A195" i="18"/>
  <c r="A196" i="18"/>
  <c r="A197" i="18"/>
  <c r="A198" i="18"/>
  <c r="A226" i="18"/>
  <c r="A225" i="18"/>
  <c r="A224" i="18"/>
  <c r="A223" i="18"/>
  <c r="A222" i="18"/>
  <c r="A244" i="18"/>
  <c r="A243" i="18"/>
  <c r="A242" i="18"/>
  <c r="A241" i="18"/>
  <c r="A240" i="18"/>
  <c r="A239" i="18"/>
  <c r="A238" i="18"/>
  <c r="A237" i="18"/>
  <c r="A262" i="18"/>
  <c r="A261" i="18"/>
  <c r="A260" i="18"/>
  <c r="A259" i="18"/>
  <c r="A258" i="18"/>
  <c r="A257" i="18"/>
  <c r="A256" i="18"/>
  <c r="A255" i="18"/>
  <c r="A12" i="19"/>
  <c r="A13" i="19"/>
  <c r="A14" i="19"/>
  <c r="A15" i="19"/>
  <c r="A16" i="19"/>
  <c r="A17" i="19"/>
  <c r="A18" i="19"/>
  <c r="A30" i="19"/>
  <c r="A31" i="19"/>
  <c r="A32" i="19"/>
  <c r="A33" i="19"/>
  <c r="A34" i="19"/>
  <c r="A35" i="19"/>
  <c r="A36" i="19"/>
  <c r="A48" i="19"/>
  <c r="A49" i="19"/>
  <c r="A50" i="19"/>
  <c r="A51" i="19"/>
  <c r="A52" i="19"/>
  <c r="A53" i="19"/>
  <c r="A54" i="19"/>
  <c r="A66" i="19"/>
  <c r="A67" i="19"/>
  <c r="A68" i="19"/>
  <c r="A69" i="19"/>
  <c r="A70" i="19"/>
  <c r="A71" i="19"/>
  <c r="A72" i="19"/>
  <c r="A84" i="19"/>
  <c r="A85" i="19"/>
  <c r="A86" i="19"/>
  <c r="A87" i="19"/>
  <c r="A88" i="19"/>
  <c r="A89" i="19"/>
  <c r="A90" i="19"/>
  <c r="A102" i="19"/>
  <c r="A103" i="19"/>
  <c r="A104" i="19"/>
  <c r="A105" i="19"/>
  <c r="A106" i="19"/>
  <c r="A107" i="19"/>
  <c r="A108" i="19"/>
  <c r="A120" i="19"/>
  <c r="A121" i="19"/>
  <c r="A122" i="19"/>
  <c r="A123" i="19"/>
  <c r="A124" i="19"/>
  <c r="A125" i="19"/>
  <c r="A126" i="19"/>
  <c r="A138" i="19"/>
  <c r="A139" i="19"/>
  <c r="A140" i="19"/>
  <c r="A141" i="19"/>
  <c r="A142" i="19"/>
  <c r="A143" i="19"/>
  <c r="A144" i="19"/>
  <c r="A156" i="19"/>
  <c r="A157" i="19"/>
  <c r="A158" i="19"/>
  <c r="A159" i="19"/>
  <c r="A160" i="19"/>
  <c r="A161" i="19"/>
  <c r="A162" i="19"/>
  <c r="A174" i="19"/>
  <c r="A175" i="19"/>
  <c r="A176" i="19"/>
  <c r="A177" i="19"/>
  <c r="A178" i="19"/>
  <c r="A179" i="19"/>
  <c r="A180" i="19"/>
  <c r="A192" i="19"/>
  <c r="A193" i="19"/>
  <c r="A194" i="19"/>
  <c r="A195" i="19"/>
  <c r="A196" i="19"/>
  <c r="A197" i="19"/>
  <c r="A198" i="19"/>
  <c r="A210" i="19"/>
  <c r="A211" i="19"/>
  <c r="A212" i="19"/>
  <c r="A213" i="19"/>
  <c r="A214" i="19"/>
  <c r="A215" i="19"/>
  <c r="A216" i="19"/>
  <c r="A226" i="19"/>
  <c r="A225" i="19"/>
  <c r="A224" i="19"/>
  <c r="A223" i="19"/>
  <c r="A222" i="19"/>
  <c r="A244" i="19"/>
  <c r="A243" i="19"/>
  <c r="A242" i="19"/>
  <c r="A241" i="19"/>
  <c r="A240" i="19"/>
  <c r="A239" i="19"/>
  <c r="A238" i="19"/>
  <c r="A237" i="19"/>
  <c r="A262" i="19"/>
  <c r="A261" i="19"/>
  <c r="A260" i="19"/>
  <c r="A259" i="19"/>
  <c r="A258" i="19"/>
  <c r="A257" i="19"/>
  <c r="A256" i="19"/>
  <c r="A255" i="19"/>
  <c r="A13" i="12"/>
  <c r="A15" i="12"/>
  <c r="A17" i="12"/>
  <c r="A19" i="12"/>
  <c r="A31" i="12"/>
  <c r="A33" i="12"/>
  <c r="A35" i="12"/>
  <c r="A45" i="12"/>
  <c r="A43" i="12"/>
  <c r="A41" i="12"/>
  <c r="A39" i="12"/>
  <c r="A42" i="12"/>
  <c r="A46" i="12"/>
  <c r="A63" i="12"/>
  <c r="A61" i="12"/>
  <c r="A59" i="12"/>
  <c r="A57" i="12"/>
  <c r="A60" i="12"/>
  <c r="A64" i="12"/>
  <c r="A81" i="12"/>
  <c r="A79" i="12"/>
  <c r="A77" i="12"/>
  <c r="A75" i="12"/>
  <c r="A78" i="12"/>
  <c r="A82" i="12"/>
  <c r="A99" i="12"/>
  <c r="A97" i="12"/>
  <c r="A95" i="12"/>
  <c r="A93" i="12"/>
  <c r="A96" i="12"/>
  <c r="A100" i="12"/>
  <c r="A117" i="12"/>
  <c r="A115" i="12"/>
  <c r="A113" i="12"/>
  <c r="A111" i="12"/>
  <c r="A114" i="12"/>
  <c r="A118" i="12"/>
  <c r="A135" i="12"/>
  <c r="A133" i="12"/>
  <c r="A131" i="12"/>
  <c r="A129" i="12"/>
  <c r="A132" i="12"/>
  <c r="A136" i="12"/>
  <c r="A153" i="12"/>
  <c r="A151" i="12"/>
  <c r="A149" i="12"/>
  <c r="A147" i="12"/>
  <c r="A150" i="12"/>
  <c r="A154" i="12"/>
  <c r="A171" i="12"/>
  <c r="A169" i="12"/>
  <c r="A167" i="12"/>
  <c r="A165" i="12"/>
  <c r="A168" i="12"/>
  <c r="A172" i="12"/>
  <c r="A189" i="12"/>
  <c r="A187" i="12"/>
  <c r="A185" i="12"/>
  <c r="A183" i="12"/>
  <c r="A186" i="12"/>
  <c r="A190" i="12"/>
  <c r="A207" i="12"/>
  <c r="A205" i="12"/>
  <c r="A203" i="12"/>
  <c r="A201" i="12"/>
  <c r="A204" i="12"/>
  <c r="A208" i="12"/>
  <c r="A4" i="12"/>
  <c r="A6" i="12"/>
  <c r="A8" i="12"/>
  <c r="A12" i="12"/>
  <c r="A14" i="12"/>
  <c r="A16" i="12"/>
  <c r="A22" i="12"/>
  <c r="A24" i="12"/>
  <c r="A26" i="12"/>
  <c r="A30" i="12"/>
  <c r="A32" i="12"/>
  <c r="A34" i="12"/>
  <c r="A36" i="12"/>
  <c r="A40" i="12"/>
  <c r="A44" i="12"/>
  <c r="A58" i="12"/>
  <c r="A62" i="12"/>
  <c r="A76" i="12"/>
  <c r="A80" i="12"/>
  <c r="A94" i="12"/>
  <c r="A98" i="12"/>
  <c r="A112" i="12"/>
  <c r="A116" i="12"/>
  <c r="A130" i="12"/>
  <c r="A134" i="12"/>
  <c r="A148" i="12"/>
  <c r="A152" i="12"/>
  <c r="A166" i="12"/>
  <c r="A170" i="12"/>
  <c r="A184" i="12"/>
  <c r="A188" i="12"/>
  <c r="A202" i="12"/>
  <c r="A206" i="12"/>
  <c r="A49" i="12"/>
  <c r="A51" i="12"/>
  <c r="A53" i="12"/>
  <c r="A67" i="12"/>
  <c r="A69" i="12"/>
  <c r="A71" i="12"/>
  <c r="A85" i="12"/>
  <c r="A87" i="12"/>
  <c r="A89" i="12"/>
  <c r="A103" i="12"/>
  <c r="A105" i="12"/>
  <c r="A107" i="12"/>
  <c r="A121" i="12"/>
  <c r="A123" i="12"/>
  <c r="A125" i="12"/>
  <c r="A139" i="12"/>
  <c r="A141" i="12"/>
  <c r="A143" i="12"/>
  <c r="A157" i="12"/>
  <c r="A159" i="12"/>
  <c r="A161" i="12"/>
  <c r="A175" i="12"/>
  <c r="A177" i="12"/>
  <c r="A179" i="12"/>
  <c r="A193" i="12"/>
  <c r="A195" i="12"/>
  <c r="A197" i="12"/>
  <c r="A211" i="12"/>
  <c r="A213" i="12"/>
  <c r="A215" i="12"/>
  <c r="A225" i="12"/>
  <c r="A223" i="12"/>
  <c r="A221" i="12"/>
  <c r="A219" i="12"/>
  <c r="A222" i="12"/>
  <c r="A226" i="12"/>
  <c r="A243" i="12"/>
  <c r="A241" i="12"/>
  <c r="A239" i="12"/>
  <c r="A237" i="12"/>
  <c r="A240" i="12"/>
  <c r="A244" i="12"/>
  <c r="A229" i="12"/>
  <c r="A231" i="12"/>
  <c r="A233" i="12"/>
  <c r="A247" i="12"/>
  <c r="A249" i="12"/>
  <c r="A251" i="12"/>
  <c r="A255" i="12"/>
  <c r="A257" i="12"/>
  <c r="A259" i="12"/>
  <c r="A261" i="12"/>
  <c r="A265" i="12"/>
  <c r="A267" i="12"/>
  <c r="A269" i="12"/>
  <c r="A256" i="12"/>
  <c r="A258" i="12"/>
  <c r="A260" i="12"/>
  <c r="A13" i="6"/>
  <c r="A15" i="6"/>
  <c r="A17" i="6"/>
  <c r="A19" i="6"/>
  <c r="A31" i="6"/>
  <c r="A33" i="6"/>
  <c r="A35" i="6"/>
  <c r="A37" i="6"/>
  <c r="A4" i="6"/>
  <c r="A6" i="6"/>
  <c r="A8" i="6"/>
  <c r="A12" i="6"/>
  <c r="A14" i="6"/>
  <c r="A16" i="6"/>
  <c r="A22" i="6"/>
  <c r="A24" i="6"/>
  <c r="A26" i="6"/>
  <c r="A30" i="6"/>
  <c r="A32" i="6"/>
  <c r="A34" i="6"/>
  <c r="A46" i="6"/>
  <c r="A44" i="6"/>
  <c r="A42" i="6"/>
  <c r="A40" i="6"/>
  <c r="A43" i="6"/>
  <c r="A54" i="6"/>
  <c r="A52" i="6"/>
  <c r="A50" i="6"/>
  <c r="A48" i="6"/>
  <c r="A51" i="6"/>
  <c r="A55" i="6"/>
  <c r="A72" i="6"/>
  <c r="A70" i="6"/>
  <c r="A68" i="6"/>
  <c r="A66" i="6"/>
  <c r="A69" i="6"/>
  <c r="A73" i="6"/>
  <c r="A90" i="6"/>
  <c r="A88" i="6"/>
  <c r="A86" i="6"/>
  <c r="A84" i="6"/>
  <c r="A87" i="6"/>
  <c r="A91" i="6"/>
  <c r="A108" i="6"/>
  <c r="A106" i="6"/>
  <c r="A104" i="6"/>
  <c r="A102" i="6"/>
  <c r="A105" i="6"/>
  <c r="A109" i="6"/>
  <c r="A126" i="6"/>
  <c r="A124" i="6"/>
  <c r="A122" i="6"/>
  <c r="A120" i="6"/>
  <c r="A123" i="6"/>
  <c r="A127" i="6"/>
  <c r="A144" i="6"/>
  <c r="A142" i="6"/>
  <c r="A140" i="6"/>
  <c r="A138" i="6"/>
  <c r="A141" i="6"/>
  <c r="A145" i="6"/>
  <c r="A162" i="6"/>
  <c r="A160" i="6"/>
  <c r="A158" i="6"/>
  <c r="A156" i="6"/>
  <c r="A159" i="6"/>
  <c r="A163" i="6"/>
  <c r="A180" i="6"/>
  <c r="A178" i="6"/>
  <c r="A176" i="6"/>
  <c r="A174" i="6"/>
  <c r="A177" i="6"/>
  <c r="A181" i="6"/>
  <c r="A198" i="6"/>
  <c r="A196" i="6"/>
  <c r="A194" i="6"/>
  <c r="A192" i="6"/>
  <c r="A195" i="6"/>
  <c r="A199" i="6"/>
  <c r="A217" i="6"/>
  <c r="A216" i="6"/>
  <c r="A214" i="6"/>
  <c r="A212" i="6"/>
  <c r="A210" i="6"/>
  <c r="A213" i="6"/>
  <c r="A225" i="6"/>
  <c r="A223" i="6"/>
  <c r="A221" i="6"/>
  <c r="A219" i="6"/>
  <c r="A224" i="6"/>
  <c r="A220" i="6"/>
  <c r="A226" i="6"/>
  <c r="A243" i="6"/>
  <c r="A241" i="6"/>
  <c r="A239" i="6"/>
  <c r="A237" i="6"/>
  <c r="A242" i="6"/>
  <c r="A238" i="6"/>
  <c r="A244" i="6"/>
  <c r="A262" i="6"/>
  <c r="A261" i="6"/>
  <c r="A259" i="6"/>
  <c r="A257" i="6"/>
  <c r="A255" i="6"/>
  <c r="A260" i="6"/>
  <c r="A256" i="6"/>
  <c r="A58" i="6"/>
  <c r="A60" i="6"/>
  <c r="A62" i="6"/>
  <c r="A76" i="6"/>
  <c r="A78" i="6"/>
  <c r="A80" i="6"/>
  <c r="A94" i="6"/>
  <c r="A96" i="6"/>
  <c r="A98" i="6"/>
  <c r="A112" i="6"/>
  <c r="A114" i="6"/>
  <c r="A116" i="6"/>
  <c r="A130" i="6"/>
  <c r="A132" i="6"/>
  <c r="A134" i="6"/>
  <c r="A148" i="6"/>
  <c r="A150" i="6"/>
  <c r="A152" i="6"/>
  <c r="A166" i="6"/>
  <c r="A168" i="6"/>
  <c r="A170" i="6"/>
  <c r="A184" i="6"/>
  <c r="A186" i="6"/>
  <c r="A188" i="6"/>
  <c r="A202" i="6"/>
  <c r="A204" i="6"/>
  <c r="A206" i="6"/>
  <c r="A229" i="6"/>
  <c r="A231" i="6"/>
  <c r="A233" i="6"/>
  <c r="A247" i="6"/>
  <c r="A249" i="6"/>
  <c r="A251" i="6"/>
  <c r="A265" i="6"/>
  <c r="A267" i="6"/>
  <c r="A269" i="6"/>
  <c r="A4" i="5"/>
  <c r="A6" i="5"/>
  <c r="A8" i="5"/>
  <c r="A12" i="5"/>
  <c r="A14" i="5"/>
  <c r="A16" i="5"/>
  <c r="A18" i="5"/>
  <c r="A22" i="5"/>
  <c r="A24" i="5"/>
  <c r="A26" i="5"/>
  <c r="A30" i="5"/>
  <c r="A32" i="5"/>
  <c r="A34" i="5"/>
  <c r="A36" i="5"/>
  <c r="A40" i="5"/>
  <c r="A42" i="5"/>
  <c r="A44" i="5"/>
  <c r="A48" i="5"/>
  <c r="A50" i="5"/>
  <c r="A52" i="5"/>
  <c r="A54" i="5"/>
  <c r="A58" i="5"/>
  <c r="A60" i="5"/>
  <c r="A62" i="5"/>
  <c r="A66" i="5"/>
  <c r="A68" i="5"/>
  <c r="A70" i="5"/>
  <c r="A72" i="5"/>
  <c r="A76" i="5"/>
  <c r="A78" i="5"/>
  <c r="A80" i="5"/>
  <c r="A84" i="5"/>
  <c r="A86" i="5"/>
  <c r="A88" i="5"/>
  <c r="A90" i="5"/>
  <c r="A94" i="5"/>
  <c r="A96" i="5"/>
  <c r="A98" i="5"/>
  <c r="A102" i="5"/>
  <c r="A104" i="5"/>
  <c r="A106" i="5"/>
  <c r="A108" i="5"/>
  <c r="A112" i="5"/>
  <c r="A114" i="5"/>
  <c r="A116" i="5"/>
  <c r="A120" i="5"/>
  <c r="A122" i="5"/>
  <c r="A124" i="5"/>
  <c r="A126" i="5"/>
  <c r="A130" i="5"/>
  <c r="A132" i="5"/>
  <c r="A134" i="5"/>
  <c r="A138" i="5"/>
  <c r="A140" i="5"/>
  <c r="A142" i="5"/>
  <c r="A144" i="5"/>
  <c r="A148" i="5"/>
  <c r="A150" i="5"/>
  <c r="A152" i="5"/>
  <c r="A156" i="5"/>
  <c r="A158" i="5"/>
  <c r="A160" i="5"/>
  <c r="A162" i="5"/>
  <c r="A166" i="5"/>
  <c r="A168" i="5"/>
  <c r="A170" i="5"/>
  <c r="A174" i="5"/>
  <c r="A176" i="5"/>
  <c r="A178" i="5"/>
  <c r="A180" i="5"/>
  <c r="A184" i="5"/>
  <c r="A186" i="5"/>
  <c r="A188" i="5"/>
  <c r="A192" i="5"/>
  <c r="A194" i="5"/>
  <c r="A196" i="5"/>
  <c r="A198" i="5"/>
  <c r="A202" i="5"/>
  <c r="A204" i="5"/>
  <c r="A206" i="5"/>
  <c r="A210" i="5"/>
  <c r="A212" i="5"/>
  <c r="A214" i="5"/>
  <c r="A216" i="5"/>
  <c r="A220" i="5"/>
  <c r="A238" i="5"/>
  <c r="A256" i="5"/>
  <c r="A13" i="5"/>
  <c r="A15" i="5"/>
  <c r="A17" i="5"/>
  <c r="A31" i="5"/>
  <c r="A33" i="5"/>
  <c r="A35" i="5"/>
  <c r="A49" i="5"/>
  <c r="A51" i="5"/>
  <c r="A53" i="5"/>
  <c r="A67" i="5"/>
  <c r="A69" i="5"/>
  <c r="A71" i="5"/>
  <c r="A85" i="5"/>
  <c r="A87" i="5"/>
  <c r="A89" i="5"/>
  <c r="A103" i="5"/>
  <c r="A105" i="5"/>
  <c r="A107" i="5"/>
  <c r="A121" i="5"/>
  <c r="A123" i="5"/>
  <c r="A125" i="5"/>
  <c r="A139" i="5"/>
  <c r="A141" i="5"/>
  <c r="A143" i="5"/>
  <c r="A157" i="5"/>
  <c r="A159" i="5"/>
  <c r="A161" i="5"/>
  <c r="A175" i="5"/>
  <c r="A177" i="5"/>
  <c r="A179" i="5"/>
  <c r="A193" i="5"/>
  <c r="A195" i="5"/>
  <c r="A197" i="5"/>
  <c r="A211" i="5"/>
  <c r="A213" i="5"/>
  <c r="A215" i="5"/>
  <c r="A225" i="5"/>
  <c r="A223" i="5"/>
  <c r="A221" i="5"/>
  <c r="A219" i="5"/>
  <c r="A222" i="5"/>
  <c r="A226" i="5"/>
  <c r="A243" i="5"/>
  <c r="A241" i="5"/>
  <c r="A239" i="5"/>
  <c r="A237" i="5"/>
  <c r="A240" i="5"/>
  <c r="A244" i="5"/>
  <c r="A261" i="5"/>
  <c r="A259" i="5"/>
  <c r="A257" i="5"/>
  <c r="A255" i="5"/>
  <c r="A258" i="5"/>
  <c r="A262" i="5"/>
  <c r="A229" i="5"/>
  <c r="A231" i="5"/>
  <c r="A233" i="5"/>
  <c r="A247" i="5"/>
  <c r="A249" i="5"/>
  <c r="A251" i="5"/>
  <c r="A265" i="5"/>
  <c r="A267" i="5"/>
  <c r="A269" i="5"/>
  <c r="A228" i="4"/>
  <c r="A253" i="4"/>
  <c r="A248" i="4"/>
  <c r="A264" i="4"/>
  <c r="A4" i="4"/>
  <c r="A6" i="4"/>
  <c r="A8" i="4"/>
  <c r="A12" i="4"/>
  <c r="A14" i="4"/>
  <c r="A16" i="4"/>
  <c r="A18" i="4"/>
  <c r="A22" i="4"/>
  <c r="A24" i="4"/>
  <c r="A26" i="4"/>
  <c r="A30" i="4"/>
  <c r="A32" i="4"/>
  <c r="A34" i="4"/>
  <c r="A36" i="4"/>
  <c r="A46" i="4"/>
  <c r="A44" i="4"/>
  <c r="A42" i="4"/>
  <c r="A45" i="4"/>
  <c r="A43" i="4"/>
  <c r="A41" i="4"/>
  <c r="A39" i="4"/>
  <c r="A13" i="4"/>
  <c r="A15" i="4"/>
  <c r="A17" i="4"/>
  <c r="A31" i="4"/>
  <c r="A33" i="4"/>
  <c r="A35" i="4"/>
  <c r="A40" i="4"/>
  <c r="A49" i="4"/>
  <c r="A51" i="4"/>
  <c r="A53" i="4"/>
  <c r="A55" i="4"/>
  <c r="A57" i="4"/>
  <c r="A59" i="4"/>
  <c r="A61" i="4"/>
  <c r="A63" i="4"/>
  <c r="A67" i="4"/>
  <c r="A69" i="4"/>
  <c r="A71" i="4"/>
  <c r="A73" i="4"/>
  <c r="A75" i="4"/>
  <c r="A77" i="4"/>
  <c r="A79" i="4"/>
  <c r="A81" i="4"/>
  <c r="A85" i="4"/>
  <c r="A87" i="4"/>
  <c r="A89" i="4"/>
  <c r="A91" i="4"/>
  <c r="A93" i="4"/>
  <c r="A95" i="4"/>
  <c r="A97" i="4"/>
  <c r="A99" i="4"/>
  <c r="A103" i="4"/>
  <c r="A105" i="4"/>
  <c r="A107" i="4"/>
  <c r="A109" i="4"/>
  <c r="A111" i="4"/>
  <c r="A113" i="4"/>
  <c r="A115" i="4"/>
  <c r="A117" i="4"/>
  <c r="A121" i="4"/>
  <c r="A123" i="4"/>
  <c r="A125" i="4"/>
  <c r="A127" i="4"/>
  <c r="A129" i="4"/>
  <c r="A131" i="4"/>
  <c r="A133" i="4"/>
  <c r="A135" i="4"/>
  <c r="A139" i="4"/>
  <c r="A141" i="4"/>
  <c r="A143" i="4"/>
  <c r="A145" i="4"/>
  <c r="A147" i="4"/>
  <c r="A149" i="4"/>
  <c r="A151" i="4"/>
  <c r="A153" i="4"/>
  <c r="A157" i="4"/>
  <c r="A159" i="4"/>
  <c r="A161" i="4"/>
  <c r="A163" i="4"/>
  <c r="A165" i="4"/>
  <c r="A167" i="4"/>
  <c r="A169" i="4"/>
  <c r="A171" i="4"/>
  <c r="A175" i="4"/>
  <c r="A177" i="4"/>
  <c r="A179" i="4"/>
  <c r="A181" i="4"/>
  <c r="A183" i="4"/>
  <c r="A185" i="4"/>
  <c r="A187" i="4"/>
  <c r="A189" i="4"/>
  <c r="A193" i="4"/>
  <c r="A195" i="4"/>
  <c r="A197" i="4"/>
  <c r="A199" i="4"/>
  <c r="A201" i="4"/>
  <c r="A203" i="4"/>
  <c r="A205" i="4"/>
  <c r="A207" i="4"/>
  <c r="A211" i="4"/>
  <c r="A213" i="4"/>
  <c r="A215" i="4"/>
  <c r="A225" i="4"/>
  <c r="A223" i="4"/>
  <c r="A221" i="4"/>
  <c r="A219" i="4"/>
  <c r="A222" i="4"/>
  <c r="A226" i="4"/>
  <c r="A243" i="4"/>
  <c r="A241" i="4"/>
  <c r="A239" i="4"/>
  <c r="A237" i="4"/>
  <c r="A240" i="4"/>
  <c r="A244" i="4"/>
  <c r="A262" i="4"/>
  <c r="A261" i="4"/>
  <c r="A259" i="4"/>
  <c r="A257" i="4"/>
  <c r="A255" i="4"/>
  <c r="A258" i="4"/>
  <c r="A48" i="4"/>
  <c r="A50" i="4"/>
  <c r="A52" i="4"/>
  <c r="A58" i="4"/>
  <c r="A60" i="4"/>
  <c r="A62" i="4"/>
  <c r="A66" i="4"/>
  <c r="A68" i="4"/>
  <c r="A70" i="4"/>
  <c r="A76" i="4"/>
  <c r="A78" i="4"/>
  <c r="A80" i="4"/>
  <c r="A84" i="4"/>
  <c r="A86" i="4"/>
  <c r="A88" i="4"/>
  <c r="A94" i="4"/>
  <c r="A96" i="4"/>
  <c r="A98" i="4"/>
  <c r="A102" i="4"/>
  <c r="A104" i="4"/>
  <c r="A106" i="4"/>
  <c r="A112" i="4"/>
  <c r="A114" i="4"/>
  <c r="A116" i="4"/>
  <c r="A120" i="4"/>
  <c r="A122" i="4"/>
  <c r="A124" i="4"/>
  <c r="A130" i="4"/>
  <c r="A132" i="4"/>
  <c r="A134" i="4"/>
  <c r="A138" i="4"/>
  <c r="A140" i="4"/>
  <c r="A142" i="4"/>
  <c r="A148" i="4"/>
  <c r="A150" i="4"/>
  <c r="A152" i="4"/>
  <c r="A156" i="4"/>
  <c r="A158" i="4"/>
  <c r="A160" i="4"/>
  <c r="A166" i="4"/>
  <c r="A168" i="4"/>
  <c r="A170" i="4"/>
  <c r="A174" i="4"/>
  <c r="A176" i="4"/>
  <c r="A178" i="4"/>
  <c r="A184" i="4"/>
  <c r="A186" i="4"/>
  <c r="A188" i="4"/>
  <c r="A192" i="4"/>
  <c r="A194" i="4"/>
  <c r="A196" i="4"/>
  <c r="A202" i="4"/>
  <c r="A204" i="4"/>
  <c r="A206" i="4"/>
  <c r="A210" i="4"/>
  <c r="A212" i="4"/>
  <c r="A214" i="4"/>
  <c r="A216" i="4"/>
  <c r="A220" i="4"/>
  <c r="A224" i="4"/>
  <c r="A238" i="4"/>
  <c r="A242" i="4"/>
  <c r="A256" i="4"/>
  <c r="A260" i="4"/>
  <c r="A229" i="4"/>
  <c r="A231" i="4"/>
  <c r="A233" i="4"/>
  <c r="A247" i="4"/>
  <c r="A249" i="4"/>
  <c r="A251" i="4"/>
  <c r="A265" i="4"/>
  <c r="A267" i="4"/>
  <c r="A269" i="4"/>
  <c r="A4" i="2"/>
  <c r="A6" i="2"/>
  <c r="A8" i="2"/>
  <c r="A12" i="2"/>
  <c r="A14" i="2"/>
  <c r="A16" i="2"/>
  <c r="A18" i="2"/>
  <c r="A22" i="2"/>
  <c r="A24" i="2"/>
  <c r="A26" i="2"/>
  <c r="A30" i="2"/>
  <c r="A32" i="2"/>
  <c r="A34" i="2"/>
  <c r="A36" i="2"/>
  <c r="A40" i="2"/>
  <c r="A42" i="2"/>
  <c r="A44" i="2"/>
  <c r="A48" i="2"/>
  <c r="A50" i="2"/>
  <c r="A52" i="2"/>
  <c r="A54" i="2"/>
  <c r="A58" i="2"/>
  <c r="A60" i="2"/>
  <c r="A62" i="2"/>
  <c r="A66" i="2"/>
  <c r="A68" i="2"/>
  <c r="A70" i="2"/>
  <c r="A72" i="2"/>
  <c r="A76" i="2"/>
  <c r="A78" i="2"/>
  <c r="A80" i="2"/>
  <c r="A84" i="2"/>
  <c r="A86" i="2"/>
  <c r="A88" i="2"/>
  <c r="A90" i="2"/>
  <c r="A94" i="2"/>
  <c r="A96" i="2"/>
  <c r="A98" i="2"/>
  <c r="A102" i="2"/>
  <c r="A104" i="2"/>
  <c r="A106" i="2"/>
  <c r="A108" i="2"/>
  <c r="A112" i="2"/>
  <c r="A114" i="2"/>
  <c r="A116" i="2"/>
  <c r="A120" i="2"/>
  <c r="A122" i="2"/>
  <c r="A124" i="2"/>
  <c r="A126" i="2"/>
  <c r="A130" i="2"/>
  <c r="A132" i="2"/>
  <c r="A134" i="2"/>
  <c r="A138" i="2"/>
  <c r="A140" i="2"/>
  <c r="A142" i="2"/>
  <c r="A144" i="2"/>
  <c r="A148" i="2"/>
  <c r="A150" i="2"/>
  <c r="A152" i="2"/>
  <c r="A156" i="2"/>
  <c r="A158" i="2"/>
  <c r="A160" i="2"/>
  <c r="A162" i="2"/>
  <c r="A166" i="2"/>
  <c r="A168" i="2"/>
  <c r="A170" i="2"/>
  <c r="A174" i="2"/>
  <c r="A176" i="2"/>
  <c r="A178" i="2"/>
  <c r="A180" i="2"/>
  <c r="A184" i="2"/>
  <c r="A186" i="2"/>
  <c r="A188" i="2"/>
  <c r="A192" i="2"/>
  <c r="A194" i="2"/>
  <c r="A196" i="2"/>
  <c r="A198" i="2"/>
  <c r="A202" i="2"/>
  <c r="A204" i="2"/>
  <c r="A206" i="2"/>
  <c r="A210" i="2"/>
  <c r="A212" i="2"/>
  <c r="A214" i="2"/>
  <c r="A216" i="2"/>
  <c r="A220" i="2"/>
  <c r="A238" i="2"/>
  <c r="A13" i="2"/>
  <c r="A15" i="2"/>
  <c r="A17" i="2"/>
  <c r="A31" i="2"/>
  <c r="A33" i="2"/>
  <c r="A35" i="2"/>
  <c r="A49" i="2"/>
  <c r="A51" i="2"/>
  <c r="A53" i="2"/>
  <c r="A67" i="2"/>
  <c r="A69" i="2"/>
  <c r="A71" i="2"/>
  <c r="A85" i="2"/>
  <c r="A87" i="2"/>
  <c r="A89" i="2"/>
  <c r="A103" i="2"/>
  <c r="A105" i="2"/>
  <c r="A107" i="2"/>
  <c r="A121" i="2"/>
  <c r="A123" i="2"/>
  <c r="A125" i="2"/>
  <c r="A139" i="2"/>
  <c r="A141" i="2"/>
  <c r="A143" i="2"/>
  <c r="A157" i="2"/>
  <c r="A159" i="2"/>
  <c r="A161" i="2"/>
  <c r="A175" i="2"/>
  <c r="A177" i="2"/>
  <c r="A179" i="2"/>
  <c r="A193" i="2"/>
  <c r="A195" i="2"/>
  <c r="A197" i="2"/>
  <c r="A211" i="2"/>
  <c r="A213" i="2"/>
  <c r="A215" i="2"/>
  <c r="A225" i="2"/>
  <c r="A223" i="2"/>
  <c r="A221" i="2"/>
  <c r="A219" i="2"/>
  <c r="A222" i="2"/>
  <c r="A226" i="2"/>
  <c r="A243" i="2"/>
  <c r="A241" i="2"/>
  <c r="A239" i="2"/>
  <c r="A237" i="2"/>
  <c r="A240" i="2"/>
  <c r="A244" i="2"/>
  <c r="A229" i="2"/>
  <c r="A231" i="2"/>
  <c r="A233" i="2"/>
  <c r="A247" i="2"/>
  <c r="A249" i="2"/>
  <c r="A251" i="2"/>
  <c r="A255" i="2"/>
  <c r="A257" i="2"/>
  <c r="A259" i="2"/>
  <c r="A261" i="2"/>
  <c r="A265" i="2"/>
  <c r="A267" i="2"/>
  <c r="A269" i="2"/>
  <c r="A256" i="2"/>
  <c r="A258" i="2"/>
  <c r="A260" i="2"/>
  <c r="A3" i="1"/>
  <c r="A5" i="1"/>
  <c r="A7" i="1"/>
  <c r="A9" i="1"/>
  <c r="A13" i="1"/>
  <c r="A15" i="1"/>
  <c r="A17" i="1"/>
  <c r="A21" i="1"/>
  <c r="A23" i="1"/>
  <c r="A25" i="1"/>
  <c r="A27" i="1"/>
  <c r="A31" i="1"/>
  <c r="A33" i="1"/>
  <c r="A35" i="1"/>
  <c r="A39" i="1"/>
  <c r="A41" i="1"/>
  <c r="A43" i="1"/>
  <c r="A45" i="1"/>
  <c r="A49" i="1"/>
  <c r="A51" i="1"/>
  <c r="A53" i="1"/>
  <c r="A57" i="1"/>
  <c r="A59" i="1"/>
  <c r="A61" i="1"/>
  <c r="A63" i="1"/>
  <c r="A67" i="1"/>
  <c r="A69" i="1"/>
  <c r="A71" i="1"/>
  <c r="A75" i="1"/>
  <c r="A77" i="1"/>
  <c r="A79" i="1"/>
  <c r="A81" i="1"/>
  <c r="A85" i="1"/>
  <c r="A87" i="1"/>
  <c r="A89" i="1"/>
  <c r="A93" i="1"/>
  <c r="A95" i="1"/>
  <c r="A97" i="1"/>
  <c r="A99" i="1"/>
  <c r="A103" i="1"/>
  <c r="A105" i="1"/>
  <c r="A107" i="1"/>
  <c r="A111" i="1"/>
  <c r="A113" i="1"/>
  <c r="A115" i="1"/>
  <c r="A117" i="1"/>
  <c r="A121" i="1"/>
  <c r="A123" i="1"/>
  <c r="A125" i="1"/>
  <c r="A129" i="1"/>
  <c r="A131" i="1"/>
  <c r="A133" i="1"/>
  <c r="A135" i="1"/>
  <c r="A139" i="1"/>
  <c r="A141" i="1"/>
  <c r="A143" i="1"/>
  <c r="A147" i="1"/>
  <c r="A149" i="1"/>
  <c r="A151" i="1"/>
  <c r="A153" i="1"/>
  <c r="A157" i="1"/>
  <c r="A159" i="1"/>
  <c r="A161" i="1"/>
  <c r="A165" i="1"/>
  <c r="A167" i="1"/>
  <c r="A169" i="1"/>
  <c r="A171" i="1"/>
  <c r="A175" i="1"/>
  <c r="A177" i="1"/>
  <c r="A179" i="1"/>
  <c r="A183" i="1"/>
  <c r="A185" i="1"/>
  <c r="A187" i="1"/>
  <c r="A189" i="1"/>
  <c r="A193" i="1"/>
  <c r="A195" i="1"/>
  <c r="A197" i="1"/>
  <c r="A201" i="1"/>
  <c r="A203" i="1"/>
  <c r="A205" i="1"/>
  <c r="A207" i="1"/>
  <c r="A211" i="1"/>
  <c r="A213" i="1"/>
  <c r="A215" i="1"/>
  <c r="A225" i="1"/>
  <c r="A223" i="1"/>
  <c r="A221" i="1"/>
  <c r="A219" i="1"/>
  <c r="A222" i="1"/>
  <c r="A226" i="1"/>
  <c r="A243" i="1"/>
  <c r="A241" i="1"/>
  <c r="A239" i="1"/>
  <c r="A237" i="1"/>
  <c r="A240" i="1"/>
  <c r="A244" i="1"/>
  <c r="A262" i="1"/>
  <c r="A261" i="1"/>
  <c r="A259" i="1"/>
  <c r="A257" i="1"/>
  <c r="A255" i="1"/>
  <c r="A258" i="1"/>
  <c r="A4" i="1"/>
  <c r="A6" i="1"/>
  <c r="A8" i="1"/>
  <c r="A22" i="1"/>
  <c r="A24" i="1"/>
  <c r="A26" i="1"/>
  <c r="A40" i="1"/>
  <c r="A42" i="1"/>
  <c r="A44" i="1"/>
  <c r="A58" i="1"/>
  <c r="A60" i="1"/>
  <c r="A62" i="1"/>
  <c r="A76" i="1"/>
  <c r="A78" i="1"/>
  <c r="A80" i="1"/>
  <c r="A94" i="1"/>
  <c r="A96" i="1"/>
  <c r="A98" i="1"/>
  <c r="A112" i="1"/>
  <c r="A114" i="1"/>
  <c r="A116" i="1"/>
  <c r="A130" i="1"/>
  <c r="A132" i="1"/>
  <c r="A134" i="1"/>
  <c r="A148" i="1"/>
  <c r="A150" i="1"/>
  <c r="A152" i="1"/>
  <c r="A166" i="1"/>
  <c r="A168" i="1"/>
  <c r="A170" i="1"/>
  <c r="A184" i="1"/>
  <c r="A186" i="1"/>
  <c r="A188" i="1"/>
  <c r="A202" i="1"/>
  <c r="A204" i="1"/>
  <c r="A206" i="1"/>
  <c r="A229" i="1"/>
  <c r="A231" i="1"/>
  <c r="A233" i="1"/>
  <c r="A247" i="1"/>
  <c r="A249" i="1"/>
  <c r="A251" i="1"/>
  <c r="A265" i="1"/>
  <c r="A267" i="1"/>
  <c r="A269" i="1"/>
  <c r="A125" i="18" l="1"/>
  <c r="A121" i="18"/>
  <c r="A124" i="18"/>
  <c r="A120" i="18"/>
  <c r="A123" i="18"/>
  <c r="A89" i="18"/>
  <c r="A53" i="18"/>
  <c r="A49" i="18"/>
  <c r="A52" i="18"/>
  <c r="A48" i="18"/>
  <c r="A51" i="18"/>
  <c r="A124" i="16"/>
  <c r="A44" i="16"/>
  <c r="A265" i="16"/>
  <c r="A40" i="16"/>
  <c r="A269" i="16"/>
  <c r="A53" i="16"/>
  <c r="A198" i="16"/>
  <c r="A197" i="16"/>
  <c r="A184" i="17"/>
  <c r="A183" i="17"/>
  <c r="A188" i="17"/>
  <c r="A185" i="17"/>
  <c r="A186" i="17"/>
  <c r="A187" i="17"/>
  <c r="A214" i="18"/>
  <c r="A142" i="18"/>
  <c r="A70" i="18"/>
  <c r="A210" i="18"/>
  <c r="A138" i="18"/>
  <c r="A66" i="18"/>
  <c r="A43" i="16"/>
  <c r="A42" i="16"/>
  <c r="A267" i="16"/>
  <c r="A271" i="16"/>
  <c r="A196" i="16"/>
  <c r="A199" i="16"/>
  <c r="A52" i="16"/>
  <c r="A54" i="16"/>
  <c r="A39" i="16"/>
  <c r="A266" i="16"/>
  <c r="A270" i="16"/>
  <c r="A194" i="16"/>
  <c r="A195" i="16"/>
  <c r="A48" i="16"/>
  <c r="A50" i="16"/>
  <c r="A45" i="16"/>
  <c r="A41" i="16"/>
  <c r="A264" i="16"/>
  <c r="A193" i="16"/>
  <c r="A51" i="16"/>
  <c r="A214" i="17"/>
  <c r="A216" i="17"/>
  <c r="A212" i="17"/>
  <c r="A210" i="17"/>
  <c r="A213" i="17"/>
  <c r="A249" i="17"/>
  <c r="A206" i="17"/>
  <c r="A201" i="17"/>
  <c r="A250" i="17"/>
  <c r="A208" i="17"/>
  <c r="A205" i="17"/>
  <c r="A202" i="17"/>
  <c r="A213" i="18"/>
  <c r="A179" i="18"/>
  <c r="A175" i="18"/>
  <c r="A160" i="18"/>
  <c r="A156" i="18"/>
  <c r="A141" i="18"/>
  <c r="A107" i="18"/>
  <c r="A103" i="18"/>
  <c r="A88" i="18"/>
  <c r="A84" i="18"/>
  <c r="A69" i="18"/>
  <c r="A216" i="18"/>
  <c r="A212" i="18"/>
  <c r="A159" i="18"/>
  <c r="A144" i="18"/>
  <c r="A140" i="18"/>
  <c r="A87" i="18"/>
  <c r="A72" i="18"/>
  <c r="A68" i="18"/>
  <c r="A215" i="18"/>
  <c r="A211" i="18"/>
  <c r="A162" i="18"/>
  <c r="A158" i="18"/>
  <c r="A143" i="18"/>
  <c r="A139" i="18"/>
  <c r="A90" i="18"/>
  <c r="A86" i="18"/>
  <c r="A71" i="18"/>
  <c r="A67" i="18"/>
  <c r="A8" i="16"/>
  <c r="A4" i="16"/>
  <c r="A251" i="17"/>
  <c r="A248" i="17"/>
  <c r="A7" i="16"/>
  <c r="A3" i="16"/>
  <c r="A253" i="17"/>
  <c r="A252" i="17"/>
  <c r="A6" i="16"/>
  <c r="A247" i="17"/>
  <c r="A234" i="18"/>
  <c r="A230" i="18"/>
  <c r="A233" i="18"/>
  <c r="A229" i="18"/>
  <c r="A232" i="18"/>
  <c r="A228" i="18"/>
  <c r="A235" i="18"/>
  <c r="A231" i="18"/>
  <c r="A252" i="18"/>
  <c r="A248" i="18"/>
  <c r="A251" i="18"/>
  <c r="A247" i="18"/>
  <c r="A250" i="18"/>
  <c r="A246" i="18"/>
  <c r="A253" i="18"/>
  <c r="A249" i="18"/>
  <c r="A270" i="18"/>
  <c r="A266" i="18"/>
  <c r="A269" i="18"/>
  <c r="A265" i="18"/>
  <c r="A268" i="18"/>
  <c r="A264" i="18"/>
  <c r="A271" i="18"/>
  <c r="A267" i="18"/>
  <c r="Y168" i="3"/>
  <c r="Z181" i="13" s="1"/>
  <c r="Y167" i="3"/>
  <c r="Y166" i="3"/>
  <c r="Z179" i="13" s="1"/>
  <c r="Y165" i="3"/>
  <c r="Z178" i="13" s="1"/>
  <c r="Y164" i="3"/>
  <c r="Z177" i="13" s="1"/>
  <c r="Y163" i="3"/>
  <c r="Y162" i="3"/>
  <c r="Z175" i="13" s="1"/>
  <c r="Y161" i="3"/>
  <c r="Z174" i="13" s="1"/>
  <c r="Y160" i="3"/>
  <c r="Z173" i="13" s="1"/>
  <c r="Y159" i="3"/>
  <c r="Y158" i="3"/>
  <c r="Z171" i="13" s="1"/>
  <c r="Y157" i="3"/>
  <c r="Z170" i="13" s="1"/>
  <c r="Y156" i="3"/>
  <c r="Z169" i="13" s="1"/>
  <c r="Y155" i="3"/>
  <c r="Y154" i="3"/>
  <c r="Z167" i="13" s="1"/>
  <c r="Y153" i="3"/>
  <c r="Z166" i="13" s="1"/>
  <c r="Y7" i="3"/>
  <c r="Z165" i="13" s="1"/>
  <c r="Y53" i="3"/>
  <c r="Y16" i="3"/>
  <c r="Y63" i="3"/>
  <c r="Z162" i="13" s="1"/>
  <c r="Y8" i="3"/>
  <c r="Z161" i="13" s="1"/>
  <c r="Y2" i="3"/>
  <c r="Y71" i="3"/>
  <c r="Y70" i="3"/>
  <c r="Z23" i="13" s="1"/>
  <c r="Y62" i="3"/>
  <c r="Z159" i="13" s="1"/>
  <c r="Y40" i="3"/>
  <c r="Y34" i="3"/>
  <c r="Y24" i="3"/>
  <c r="Z13" i="13" s="1"/>
  <c r="Y69" i="3"/>
  <c r="Z158" i="13" s="1"/>
  <c r="Y77" i="3"/>
  <c r="Y152" i="3"/>
  <c r="Y151" i="3"/>
  <c r="Y150" i="3"/>
  <c r="Y149" i="3"/>
  <c r="Y148" i="3"/>
  <c r="Y147" i="3"/>
  <c r="Y146" i="3"/>
  <c r="Y145" i="3"/>
  <c r="Y144" i="3"/>
  <c r="Y143" i="3"/>
  <c r="Y142" i="3"/>
  <c r="Y141" i="3"/>
  <c r="Y140" i="3"/>
  <c r="Y139" i="3"/>
  <c r="Y138" i="3"/>
  <c r="Y137" i="3"/>
  <c r="Y136" i="3"/>
  <c r="Y135" i="3"/>
  <c r="Y33" i="3"/>
  <c r="Y52" i="3"/>
  <c r="Y51" i="3"/>
  <c r="Y83" i="3"/>
  <c r="Y30" i="3"/>
  <c r="Y50" i="3"/>
  <c r="Y28" i="3"/>
  <c r="Y21" i="3"/>
  <c r="Y134" i="3"/>
  <c r="Y29" i="3"/>
  <c r="Y15" i="3"/>
  <c r="Y32" i="3"/>
  <c r="Y133" i="3"/>
  <c r="Y132" i="3"/>
  <c r="Y131" i="3"/>
  <c r="Y130" i="3"/>
  <c r="Y129" i="3"/>
  <c r="Y128" i="3"/>
  <c r="Y127" i="3"/>
  <c r="Y126" i="3"/>
  <c r="Y125" i="3"/>
  <c r="Y124" i="3"/>
  <c r="Y123" i="3"/>
  <c r="Y122" i="3"/>
  <c r="Y121" i="3"/>
  <c r="Y76" i="3"/>
  <c r="Y61" i="3"/>
  <c r="Y49" i="3"/>
  <c r="Y48" i="3"/>
  <c r="Y39" i="3"/>
  <c r="Y25" i="3"/>
  <c r="Y60" i="3"/>
  <c r="Y38" i="3"/>
  <c r="Y20" i="3"/>
  <c r="Y47" i="3"/>
  <c r="Y82" i="3"/>
  <c r="Y13" i="3"/>
  <c r="Y37" i="3"/>
  <c r="Y120" i="3"/>
  <c r="Y46" i="3"/>
  <c r="Y19" i="3"/>
  <c r="Y75" i="3"/>
  <c r="Y119" i="3"/>
  <c r="Y118" i="3"/>
  <c r="Y117" i="3"/>
  <c r="Y116" i="3"/>
  <c r="Y115" i="3"/>
  <c r="Y114" i="3"/>
  <c r="Y113" i="3"/>
  <c r="Y112" i="3"/>
  <c r="Y111" i="3"/>
  <c r="Y110" i="3"/>
  <c r="Y109" i="3"/>
  <c r="Y108" i="3"/>
  <c r="Y107" i="3"/>
  <c r="Y106" i="3"/>
  <c r="Y105" i="3"/>
  <c r="Y81" i="3"/>
  <c r="Y12" i="3"/>
  <c r="Y5" i="3"/>
  <c r="Y104" i="3"/>
  <c r="Y14" i="3"/>
  <c r="Y36" i="3"/>
  <c r="Y17" i="3"/>
  <c r="Y68" i="3"/>
  <c r="Y4" i="3"/>
  <c r="Y74" i="3"/>
  <c r="Y27" i="3"/>
  <c r="Y22" i="3"/>
  <c r="Y11" i="3"/>
  <c r="Y103" i="3"/>
  <c r="Y102" i="3"/>
  <c r="Y101" i="3"/>
  <c r="Y100" i="3"/>
  <c r="Y99" i="3"/>
  <c r="Y98" i="3"/>
  <c r="Y97" i="3"/>
  <c r="Y96" i="3"/>
  <c r="Y95" i="3"/>
  <c r="Y94" i="3"/>
  <c r="Y93" i="3"/>
  <c r="Y92" i="3"/>
  <c r="Y91" i="3"/>
  <c r="Y90" i="3"/>
  <c r="Y89" i="3"/>
  <c r="Y88" i="3"/>
  <c r="Y87" i="3"/>
  <c r="Y86" i="3"/>
  <c r="Y85" i="3"/>
  <c r="Y9" i="3"/>
  <c r="Y3" i="3"/>
  <c r="Y80" i="3"/>
  <c r="Y79" i="3"/>
  <c r="Y6" i="3"/>
  <c r="Y59" i="3"/>
  <c r="Y26" i="3"/>
  <c r="Y45" i="3"/>
  <c r="Y18" i="3"/>
  <c r="Y31" i="3"/>
  <c r="Y44" i="3"/>
  <c r="Y10" i="3"/>
  <c r="Y23" i="3"/>
  <c r="Z12" i="13" l="1"/>
  <c r="Z22" i="13"/>
  <c r="Z19" i="13"/>
  <c r="Z164" i="13"/>
  <c r="Z168" i="13"/>
  <c r="Z172" i="13"/>
  <c r="Z176" i="13"/>
  <c r="Z180" i="13"/>
  <c r="Z18" i="13"/>
  <c r="Z160" i="13"/>
  <c r="Z163" i="13"/>
  <c r="Z157" i="13"/>
  <c r="Z156" i="13"/>
  <c r="Z155" i="13"/>
  <c r="Z154" i="13"/>
  <c r="Z153" i="13"/>
  <c r="Z152" i="13"/>
  <c r="Z151" i="13"/>
  <c r="Z150" i="13"/>
  <c r="Z149" i="13"/>
  <c r="Z148" i="13"/>
  <c r="Z147" i="13"/>
  <c r="Z146" i="13"/>
  <c r="Z145" i="13"/>
  <c r="Z144" i="13"/>
  <c r="Z143" i="13"/>
  <c r="Z142" i="13"/>
  <c r="Z141" i="13"/>
  <c r="Z140" i="13"/>
  <c r="Z2" i="13"/>
  <c r="Z139" i="13"/>
  <c r="Z138" i="13"/>
  <c r="Z137" i="13"/>
  <c r="Z136" i="13"/>
  <c r="Z135" i="13"/>
  <c r="Z134" i="13"/>
  <c r="Z3" i="13"/>
  <c r="Z133" i="13"/>
  <c r="Z132" i="13"/>
  <c r="Z131" i="13"/>
  <c r="Z130" i="13"/>
  <c r="Z129" i="13"/>
  <c r="Z128" i="13"/>
  <c r="Z127" i="13"/>
  <c r="Z126" i="13"/>
  <c r="Z125" i="13"/>
  <c r="Z124" i="13"/>
  <c r="Z123" i="13"/>
  <c r="Z122" i="13"/>
  <c r="Z121" i="13"/>
  <c r="Z120" i="13"/>
  <c r="Z119" i="13"/>
  <c r="Z118" i="13"/>
  <c r="Z117" i="13"/>
  <c r="Z116" i="13"/>
  <c r="Z115" i="13"/>
  <c r="Z114" i="13"/>
  <c r="Z113" i="13"/>
  <c r="Z112" i="13"/>
  <c r="Z111" i="13"/>
  <c r="Z110" i="13"/>
  <c r="Z109" i="13"/>
  <c r="Z108" i="13"/>
  <c r="Z107" i="13"/>
  <c r="Z16" i="13"/>
  <c r="Z6" i="13"/>
  <c r="Z11" i="13"/>
  <c r="Z106" i="13"/>
  <c r="Z105" i="13"/>
  <c r="Z104" i="13"/>
  <c r="Z15" i="13"/>
  <c r="Z103" i="13"/>
  <c r="Z102" i="13"/>
  <c r="Z101" i="13"/>
  <c r="Z100" i="13"/>
  <c r="Z99" i="13"/>
  <c r="Z98" i="13"/>
  <c r="Z97" i="13"/>
  <c r="Z96" i="13"/>
  <c r="Z95" i="13"/>
  <c r="Z94" i="13"/>
  <c r="Z93" i="13"/>
  <c r="Z92" i="13"/>
  <c r="Z91" i="13"/>
  <c r="Z90" i="13"/>
  <c r="Z89" i="13"/>
  <c r="Z10" i="13"/>
  <c r="Z88" i="13"/>
  <c r="Z87" i="13"/>
  <c r="Z86" i="13"/>
  <c r="Z85" i="13"/>
  <c r="Z84" i="13"/>
  <c r="Z83" i="13"/>
  <c r="Z82" i="13"/>
  <c r="Z81" i="13"/>
  <c r="Z8" i="13"/>
  <c r="Z80" i="13"/>
  <c r="Z79" i="13"/>
  <c r="Z78" i="13"/>
  <c r="Z21" i="13"/>
  <c r="Z77" i="13"/>
  <c r="Z76" i="13"/>
  <c r="Z75" i="13"/>
  <c r="Z74" i="13"/>
  <c r="Z73" i="13"/>
  <c r="Z72" i="13"/>
  <c r="Z71" i="13"/>
  <c r="Z70" i="13"/>
  <c r="Z69" i="13"/>
  <c r="Z68" i="13"/>
  <c r="Z67" i="13"/>
  <c r="Z66" i="13"/>
  <c r="Z65" i="13"/>
  <c r="Z64" i="13"/>
  <c r="Z63" i="13"/>
  <c r="Z62" i="13"/>
  <c r="Z61" i="13"/>
  <c r="Z60" i="13"/>
  <c r="Z17" i="13"/>
  <c r="Z59" i="13"/>
  <c r="Z9" i="13"/>
  <c r="Z58" i="13"/>
  <c r="Z57" i="13"/>
  <c r="Z56" i="13"/>
  <c r="Z14" i="13"/>
  <c r="Z55" i="13"/>
  <c r="Z54" i="13"/>
  <c r="Z4" i="13"/>
  <c r="Z53" i="13"/>
  <c r="Z52" i="13"/>
  <c r="Z51" i="13"/>
  <c r="Z50" i="13"/>
  <c r="Z49" i="13"/>
  <c r="Z48" i="13"/>
  <c r="Z47" i="13"/>
  <c r="Z46" i="13"/>
  <c r="Z45" i="13"/>
  <c r="Z44" i="13"/>
  <c r="Z43" i="13"/>
  <c r="Z42" i="13"/>
  <c r="Z41" i="13"/>
  <c r="Z40" i="13"/>
  <c r="Z39" i="13"/>
  <c r="Z38" i="13"/>
  <c r="Z37" i="13"/>
  <c r="Z36" i="13"/>
  <c r="Z35" i="13"/>
  <c r="Z34" i="13"/>
  <c r="Z33" i="13"/>
  <c r="Z5" i="13"/>
  <c r="Z32" i="13"/>
  <c r="Z31" i="13"/>
  <c r="Z30" i="13"/>
  <c r="Z29" i="13"/>
  <c r="Z20" i="13"/>
  <c r="Z28" i="13"/>
  <c r="Z27" i="13"/>
  <c r="Z7" i="13"/>
  <c r="Z26" i="13"/>
  <c r="Z25" i="13"/>
  <c r="Z24" i="13"/>
  <c r="X157" i="13"/>
  <c r="W157" i="13"/>
  <c r="V157" i="13"/>
  <c r="U157" i="13"/>
  <c r="T157" i="13"/>
  <c r="R157" i="13"/>
  <c r="Q157" i="13"/>
  <c r="P157" i="13"/>
  <c r="O157" i="13"/>
  <c r="N157" i="13"/>
  <c r="M157" i="13"/>
  <c r="L157" i="13"/>
  <c r="K157" i="13"/>
  <c r="J157" i="13"/>
  <c r="I157" i="13"/>
  <c r="H157" i="13"/>
  <c r="G157" i="13"/>
  <c r="F157" i="13"/>
  <c r="E157" i="13"/>
  <c r="D157" i="13"/>
  <c r="X156" i="13"/>
  <c r="W156" i="13"/>
  <c r="V156" i="13"/>
  <c r="U156" i="13"/>
  <c r="T156" i="13"/>
  <c r="R156" i="13"/>
  <c r="Q156" i="13"/>
  <c r="P156" i="13"/>
  <c r="O156" i="13"/>
  <c r="N156" i="13"/>
  <c r="M156" i="13"/>
  <c r="L156" i="13"/>
  <c r="K156" i="13"/>
  <c r="J156" i="13"/>
  <c r="I156" i="13"/>
  <c r="H156" i="13"/>
  <c r="G156" i="13"/>
  <c r="F156" i="13"/>
  <c r="E156" i="13"/>
  <c r="D156" i="13"/>
  <c r="X155" i="13"/>
  <c r="W155" i="13"/>
  <c r="V155" i="13"/>
  <c r="U155" i="13"/>
  <c r="T155" i="13"/>
  <c r="R155" i="13"/>
  <c r="Q155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X154" i="13"/>
  <c r="W154" i="13"/>
  <c r="V154" i="13"/>
  <c r="U154" i="13"/>
  <c r="T154" i="13"/>
  <c r="R154" i="13"/>
  <c r="Q154" i="13"/>
  <c r="P154" i="13"/>
  <c r="O154" i="13"/>
  <c r="N154" i="13"/>
  <c r="M154" i="13"/>
  <c r="L154" i="13"/>
  <c r="K154" i="13"/>
  <c r="J154" i="13"/>
  <c r="I154" i="13"/>
  <c r="H154" i="13"/>
  <c r="G154" i="13"/>
  <c r="F154" i="13"/>
  <c r="E154" i="13"/>
  <c r="D154" i="13"/>
  <c r="X153" i="13"/>
  <c r="W153" i="13"/>
  <c r="V153" i="13"/>
  <c r="U153" i="13"/>
  <c r="T153" i="13"/>
  <c r="R153" i="13"/>
  <c r="Q153" i="13"/>
  <c r="P153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X152" i="13"/>
  <c r="W152" i="13"/>
  <c r="V152" i="13"/>
  <c r="U152" i="13"/>
  <c r="T152" i="13"/>
  <c r="R152" i="13"/>
  <c r="Q152" i="13"/>
  <c r="P152" i="13"/>
  <c r="O152" i="13"/>
  <c r="N152" i="13"/>
  <c r="M152" i="13"/>
  <c r="K152" i="13"/>
  <c r="J152" i="13"/>
  <c r="I152" i="13"/>
  <c r="H152" i="13"/>
  <c r="G152" i="13"/>
  <c r="F152" i="13"/>
  <c r="E152" i="13"/>
  <c r="D152" i="13"/>
  <c r="X151" i="13"/>
  <c r="W151" i="13"/>
  <c r="V151" i="13"/>
  <c r="U151" i="13"/>
  <c r="T151" i="13"/>
  <c r="R151" i="13"/>
  <c r="Q151" i="13"/>
  <c r="P151" i="13"/>
  <c r="O151" i="13"/>
  <c r="N151" i="13"/>
  <c r="M151" i="13"/>
  <c r="L151" i="13"/>
  <c r="K151" i="13"/>
  <c r="J151" i="13"/>
  <c r="I151" i="13"/>
  <c r="H151" i="13"/>
  <c r="G151" i="13"/>
  <c r="F151" i="13"/>
  <c r="E151" i="13"/>
  <c r="D151" i="13"/>
  <c r="X150" i="13"/>
  <c r="W150" i="13"/>
  <c r="V150" i="13"/>
  <c r="U150" i="13"/>
  <c r="T150" i="13"/>
  <c r="R150" i="13"/>
  <c r="Q150" i="13"/>
  <c r="P150" i="13"/>
  <c r="O150" i="13"/>
  <c r="N150" i="13"/>
  <c r="M150" i="13"/>
  <c r="L150" i="13"/>
  <c r="K150" i="13"/>
  <c r="J150" i="13"/>
  <c r="I150" i="13"/>
  <c r="H150" i="13"/>
  <c r="G150" i="13"/>
  <c r="F150" i="13"/>
  <c r="E150" i="13"/>
  <c r="D150" i="13"/>
  <c r="X149" i="13"/>
  <c r="W149" i="13"/>
  <c r="V149" i="13"/>
  <c r="U149" i="13"/>
  <c r="T149" i="13"/>
  <c r="R149" i="13"/>
  <c r="Q149" i="13"/>
  <c r="P149" i="13"/>
  <c r="O149" i="13"/>
  <c r="N149" i="13"/>
  <c r="M149" i="13"/>
  <c r="L149" i="13"/>
  <c r="K149" i="13"/>
  <c r="J149" i="13"/>
  <c r="I149" i="13"/>
  <c r="H149" i="13"/>
  <c r="G149" i="13"/>
  <c r="F149" i="13"/>
  <c r="E149" i="13"/>
  <c r="D149" i="13"/>
  <c r="X148" i="13"/>
  <c r="W148" i="13"/>
  <c r="V148" i="13"/>
  <c r="U148" i="13"/>
  <c r="T148" i="13"/>
  <c r="R148" i="13"/>
  <c r="Q148" i="13"/>
  <c r="P148" i="13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X147" i="13"/>
  <c r="W147" i="13"/>
  <c r="V147" i="13"/>
  <c r="U147" i="13"/>
  <c r="T147" i="13"/>
  <c r="R147" i="13"/>
  <c r="Q147" i="13"/>
  <c r="P147" i="13"/>
  <c r="O147" i="13"/>
  <c r="N147" i="13"/>
  <c r="M147" i="13"/>
  <c r="L147" i="13"/>
  <c r="K147" i="13"/>
  <c r="J147" i="13"/>
  <c r="I147" i="13"/>
  <c r="H147" i="13"/>
  <c r="G147" i="13"/>
  <c r="F147" i="13"/>
  <c r="E147" i="13"/>
  <c r="D147" i="13"/>
  <c r="X146" i="13"/>
  <c r="W146" i="13"/>
  <c r="V146" i="13"/>
  <c r="U146" i="13"/>
  <c r="T146" i="13"/>
  <c r="R146" i="13"/>
  <c r="Q146" i="13"/>
  <c r="P146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X145" i="13"/>
  <c r="W145" i="13"/>
  <c r="V145" i="13"/>
  <c r="U145" i="13"/>
  <c r="T145" i="13"/>
  <c r="R145" i="13"/>
  <c r="Q145" i="13"/>
  <c r="P145" i="13"/>
  <c r="O145" i="13"/>
  <c r="N145" i="13"/>
  <c r="M145" i="13"/>
  <c r="L145" i="13"/>
  <c r="K145" i="13"/>
  <c r="J145" i="13"/>
  <c r="I145" i="13"/>
  <c r="H145" i="13"/>
  <c r="G145" i="13"/>
  <c r="F145" i="13"/>
  <c r="E145" i="13"/>
  <c r="D145" i="13"/>
  <c r="X144" i="13"/>
  <c r="W144" i="13"/>
  <c r="V144" i="13"/>
  <c r="U144" i="13"/>
  <c r="T144" i="13"/>
  <c r="R144" i="13"/>
  <c r="Q144" i="13"/>
  <c r="P144" i="13"/>
  <c r="O144" i="13"/>
  <c r="N144" i="13"/>
  <c r="M144" i="13"/>
  <c r="L144" i="13"/>
  <c r="K144" i="13"/>
  <c r="J144" i="13"/>
  <c r="I144" i="13"/>
  <c r="H144" i="13"/>
  <c r="G144" i="13"/>
  <c r="F144" i="13"/>
  <c r="E144" i="13"/>
  <c r="D144" i="13"/>
  <c r="X143" i="13"/>
  <c r="W143" i="13"/>
  <c r="V143" i="13"/>
  <c r="U143" i="13"/>
  <c r="T143" i="13"/>
  <c r="R143" i="13"/>
  <c r="Q143" i="13"/>
  <c r="P143" i="13"/>
  <c r="O143" i="13"/>
  <c r="N143" i="13"/>
  <c r="M143" i="13"/>
  <c r="L143" i="13"/>
  <c r="K143" i="13"/>
  <c r="J143" i="13"/>
  <c r="I143" i="13"/>
  <c r="H143" i="13"/>
  <c r="G143" i="13"/>
  <c r="F143" i="13"/>
  <c r="E143" i="13"/>
  <c r="D143" i="13"/>
  <c r="X142" i="13"/>
  <c r="W142" i="13"/>
  <c r="V142" i="13"/>
  <c r="U142" i="13"/>
  <c r="T142" i="13"/>
  <c r="R142" i="13"/>
  <c r="Q142" i="13"/>
  <c r="P142" i="13"/>
  <c r="O142" i="13"/>
  <c r="N142" i="13"/>
  <c r="M142" i="13"/>
  <c r="L142" i="13"/>
  <c r="K142" i="13"/>
  <c r="J142" i="13"/>
  <c r="I142" i="13"/>
  <c r="H142" i="13"/>
  <c r="G142" i="13"/>
  <c r="F142" i="13"/>
  <c r="E142" i="13"/>
  <c r="D142" i="13"/>
  <c r="X141" i="13"/>
  <c r="W141" i="13"/>
  <c r="V141" i="13"/>
  <c r="U141" i="13"/>
  <c r="T141" i="13"/>
  <c r="R141" i="13"/>
  <c r="Q141" i="13"/>
  <c r="P141" i="13"/>
  <c r="O141" i="13"/>
  <c r="N141" i="13"/>
  <c r="M141" i="13"/>
  <c r="L141" i="13"/>
  <c r="K141" i="13"/>
  <c r="J141" i="13"/>
  <c r="I141" i="13"/>
  <c r="H141" i="13"/>
  <c r="G141" i="13"/>
  <c r="F141" i="13"/>
  <c r="E141" i="13"/>
  <c r="D141" i="13"/>
  <c r="X140" i="13"/>
  <c r="W140" i="13"/>
  <c r="V140" i="13"/>
  <c r="U140" i="13"/>
  <c r="T140" i="13"/>
  <c r="R140" i="13"/>
  <c r="Q140" i="13"/>
  <c r="P140" i="13"/>
  <c r="O140" i="13"/>
  <c r="N140" i="13"/>
  <c r="M140" i="13"/>
  <c r="L140" i="13"/>
  <c r="K140" i="13"/>
  <c r="J140" i="13"/>
  <c r="I140" i="13"/>
  <c r="H140" i="13"/>
  <c r="G140" i="13"/>
  <c r="F140" i="13"/>
  <c r="E140" i="13"/>
  <c r="D140" i="13"/>
  <c r="X2" i="13"/>
  <c r="W2" i="13"/>
  <c r="V2" i="13"/>
  <c r="U2" i="13"/>
  <c r="T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X139" i="13"/>
  <c r="W139" i="13"/>
  <c r="V139" i="13"/>
  <c r="U139" i="13"/>
  <c r="T139" i="13"/>
  <c r="R139" i="13"/>
  <c r="Q139" i="13"/>
  <c r="P139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X138" i="13"/>
  <c r="W138" i="13"/>
  <c r="V138" i="13"/>
  <c r="U138" i="13"/>
  <c r="T138" i="13"/>
  <c r="R138" i="13"/>
  <c r="Q138" i="13"/>
  <c r="P138" i="13"/>
  <c r="O138" i="13"/>
  <c r="N138" i="13"/>
  <c r="M138" i="13"/>
  <c r="L138" i="13"/>
  <c r="K138" i="13"/>
  <c r="J138" i="13"/>
  <c r="I138" i="13"/>
  <c r="H138" i="13"/>
  <c r="G138" i="13"/>
  <c r="F138" i="13"/>
  <c r="E138" i="13"/>
  <c r="D138" i="13"/>
  <c r="X137" i="13"/>
  <c r="W137" i="13"/>
  <c r="V137" i="13"/>
  <c r="U137" i="13"/>
  <c r="T137" i="13"/>
  <c r="R137" i="13"/>
  <c r="Q137" i="13"/>
  <c r="P137" i="13"/>
  <c r="O137" i="13"/>
  <c r="N137" i="13"/>
  <c r="M137" i="13"/>
  <c r="L137" i="13"/>
  <c r="K137" i="13"/>
  <c r="J137" i="13"/>
  <c r="I137" i="13"/>
  <c r="H137" i="13"/>
  <c r="G137" i="13"/>
  <c r="F137" i="13"/>
  <c r="E137" i="13"/>
  <c r="D137" i="13"/>
  <c r="X136" i="13"/>
  <c r="W136" i="13"/>
  <c r="V136" i="13"/>
  <c r="U136" i="13"/>
  <c r="T136" i="13"/>
  <c r="R136" i="13"/>
  <c r="Q136" i="13"/>
  <c r="P136" i="13"/>
  <c r="O136" i="13"/>
  <c r="N136" i="13"/>
  <c r="M136" i="13"/>
  <c r="L136" i="13"/>
  <c r="K136" i="13"/>
  <c r="J136" i="13"/>
  <c r="I136" i="13"/>
  <c r="H136" i="13"/>
  <c r="G136" i="13"/>
  <c r="F136" i="13"/>
  <c r="E136" i="13"/>
  <c r="D136" i="13"/>
  <c r="X135" i="13"/>
  <c r="W135" i="13"/>
  <c r="V135" i="13"/>
  <c r="U135" i="13"/>
  <c r="T135" i="13"/>
  <c r="R135" i="13"/>
  <c r="Q135" i="13"/>
  <c r="P135" i="13"/>
  <c r="O135" i="13"/>
  <c r="N135" i="13"/>
  <c r="M135" i="13"/>
  <c r="L135" i="13"/>
  <c r="K135" i="13"/>
  <c r="J135" i="13"/>
  <c r="I135" i="13"/>
  <c r="H135" i="13"/>
  <c r="G135" i="13"/>
  <c r="F135" i="13"/>
  <c r="E135" i="13"/>
  <c r="D135" i="13"/>
  <c r="X134" i="13"/>
  <c r="W134" i="13"/>
  <c r="V134" i="13"/>
  <c r="U134" i="13"/>
  <c r="T134" i="13"/>
  <c r="R134" i="13"/>
  <c r="Q134" i="13"/>
  <c r="P134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X3" i="13"/>
  <c r="W3" i="13"/>
  <c r="V3" i="13"/>
  <c r="U3" i="13"/>
  <c r="T3" i="13"/>
  <c r="R3" i="13"/>
  <c r="Q3" i="13"/>
  <c r="P3" i="13"/>
  <c r="O3" i="13"/>
  <c r="N3" i="13"/>
  <c r="M3" i="13"/>
  <c r="L3" i="13"/>
  <c r="K3" i="13"/>
  <c r="J3" i="13"/>
  <c r="I3" i="13"/>
  <c r="H3" i="13"/>
  <c r="G3" i="13"/>
  <c r="F3" i="13"/>
  <c r="E3" i="13"/>
  <c r="D3" i="13"/>
  <c r="X133" i="13"/>
  <c r="W133" i="13"/>
  <c r="V133" i="13"/>
  <c r="U133" i="13"/>
  <c r="T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X132" i="13"/>
  <c r="W132" i="13"/>
  <c r="V132" i="13"/>
  <c r="U132" i="13"/>
  <c r="T132" i="13"/>
  <c r="R132" i="13"/>
  <c r="Q132" i="13"/>
  <c r="P132" i="13"/>
  <c r="O132" i="13"/>
  <c r="N132" i="13"/>
  <c r="M132" i="13"/>
  <c r="L132" i="13"/>
  <c r="K132" i="13"/>
  <c r="J132" i="13"/>
  <c r="I132" i="13"/>
  <c r="H132" i="13"/>
  <c r="G132" i="13"/>
  <c r="F132" i="13"/>
  <c r="E132" i="13"/>
  <c r="D132" i="13"/>
  <c r="X131" i="13"/>
  <c r="W131" i="13"/>
  <c r="V131" i="13"/>
  <c r="U131" i="13"/>
  <c r="T131" i="13"/>
  <c r="R131" i="13"/>
  <c r="Q131" i="13"/>
  <c r="P131" i="13"/>
  <c r="O131" i="13"/>
  <c r="N131" i="13"/>
  <c r="M131" i="13"/>
  <c r="L131" i="13"/>
  <c r="K131" i="13"/>
  <c r="J131" i="13"/>
  <c r="I131" i="13"/>
  <c r="H131" i="13"/>
  <c r="G131" i="13"/>
  <c r="F131" i="13"/>
  <c r="E131" i="13"/>
  <c r="D131" i="13"/>
  <c r="X130" i="13"/>
  <c r="W130" i="13"/>
  <c r="V130" i="13"/>
  <c r="U130" i="13"/>
  <c r="T130" i="13"/>
  <c r="R130" i="13"/>
  <c r="Q130" i="13"/>
  <c r="P130" i="13"/>
  <c r="O130" i="13"/>
  <c r="N130" i="13"/>
  <c r="M130" i="13"/>
  <c r="L130" i="13"/>
  <c r="K130" i="13"/>
  <c r="J130" i="13"/>
  <c r="I130" i="13"/>
  <c r="H130" i="13"/>
  <c r="G130" i="13"/>
  <c r="F130" i="13"/>
  <c r="E130" i="13"/>
  <c r="D130" i="13"/>
  <c r="X129" i="13"/>
  <c r="W129" i="13"/>
  <c r="V129" i="13"/>
  <c r="U129" i="13"/>
  <c r="T129" i="13"/>
  <c r="R129" i="13"/>
  <c r="Q129" i="13"/>
  <c r="P129" i="13"/>
  <c r="O129" i="13"/>
  <c r="N129" i="13"/>
  <c r="M129" i="13"/>
  <c r="L129" i="13"/>
  <c r="K129" i="13"/>
  <c r="J129" i="13"/>
  <c r="I129" i="13"/>
  <c r="H129" i="13"/>
  <c r="G129" i="13"/>
  <c r="F129" i="13"/>
  <c r="E129" i="13"/>
  <c r="D129" i="13"/>
  <c r="X128" i="13"/>
  <c r="W128" i="13"/>
  <c r="V128" i="13"/>
  <c r="U128" i="13"/>
  <c r="T128" i="13"/>
  <c r="R128" i="13"/>
  <c r="Q128" i="13"/>
  <c r="P128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X127" i="13"/>
  <c r="W127" i="13"/>
  <c r="V127" i="13"/>
  <c r="U127" i="13"/>
  <c r="T127" i="13"/>
  <c r="R127" i="13"/>
  <c r="Q127" i="13"/>
  <c r="P127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X126" i="13"/>
  <c r="W126" i="13"/>
  <c r="V126" i="13"/>
  <c r="U126" i="13"/>
  <c r="T126" i="13"/>
  <c r="R126" i="13"/>
  <c r="Q126" i="13"/>
  <c r="P126" i="13"/>
  <c r="O126" i="13"/>
  <c r="N126" i="13"/>
  <c r="M126" i="13"/>
  <c r="L126" i="13"/>
  <c r="K126" i="13"/>
  <c r="J126" i="13"/>
  <c r="I126" i="13"/>
  <c r="H126" i="13"/>
  <c r="G126" i="13"/>
  <c r="F126" i="13"/>
  <c r="E126" i="13"/>
  <c r="D126" i="13"/>
  <c r="X125" i="13"/>
  <c r="W125" i="13"/>
  <c r="V125" i="13"/>
  <c r="U125" i="13"/>
  <c r="T125" i="13"/>
  <c r="R125" i="13"/>
  <c r="Q125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D125" i="13"/>
  <c r="X124" i="13"/>
  <c r="W124" i="13"/>
  <c r="V124" i="13"/>
  <c r="U124" i="13"/>
  <c r="T124" i="13"/>
  <c r="R124" i="13"/>
  <c r="Q124" i="13"/>
  <c r="P124" i="13"/>
  <c r="O124" i="13"/>
  <c r="N124" i="13"/>
  <c r="M124" i="13"/>
  <c r="L124" i="13"/>
  <c r="K124" i="13"/>
  <c r="J124" i="13"/>
  <c r="I124" i="13"/>
  <c r="H124" i="13"/>
  <c r="G124" i="13"/>
  <c r="F124" i="13"/>
  <c r="E124" i="13"/>
  <c r="D124" i="13"/>
  <c r="X123" i="13"/>
  <c r="W123" i="13"/>
  <c r="V123" i="13"/>
  <c r="U123" i="13"/>
  <c r="T123" i="13"/>
  <c r="R123" i="13"/>
  <c r="Q123" i="13"/>
  <c r="P123" i="13"/>
  <c r="O123" i="13"/>
  <c r="N123" i="13"/>
  <c r="M123" i="13"/>
  <c r="L123" i="13"/>
  <c r="K123" i="13"/>
  <c r="J123" i="13"/>
  <c r="I123" i="13"/>
  <c r="H123" i="13"/>
  <c r="G123" i="13"/>
  <c r="F123" i="13"/>
  <c r="E123" i="13"/>
  <c r="D123" i="13"/>
  <c r="X122" i="13"/>
  <c r="W122" i="13"/>
  <c r="V122" i="13"/>
  <c r="U122" i="13"/>
  <c r="T122" i="13"/>
  <c r="R122" i="13"/>
  <c r="Q122" i="13"/>
  <c r="P122" i="13"/>
  <c r="O122" i="13"/>
  <c r="N122" i="13"/>
  <c r="M122" i="13"/>
  <c r="L122" i="13"/>
  <c r="K122" i="13"/>
  <c r="J122" i="13"/>
  <c r="I122" i="13"/>
  <c r="H122" i="13"/>
  <c r="G122" i="13"/>
  <c r="F122" i="13"/>
  <c r="E122" i="13"/>
  <c r="D122" i="13"/>
  <c r="X121" i="13"/>
  <c r="W121" i="13"/>
  <c r="V121" i="13"/>
  <c r="U121" i="13"/>
  <c r="T121" i="13"/>
  <c r="R121" i="13"/>
  <c r="Q121" i="13"/>
  <c r="P121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X120" i="13"/>
  <c r="W120" i="13"/>
  <c r="V120" i="13"/>
  <c r="U120" i="13"/>
  <c r="T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X119" i="13"/>
  <c r="W119" i="13"/>
  <c r="V119" i="13"/>
  <c r="U119" i="13"/>
  <c r="T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X118" i="13"/>
  <c r="W118" i="13"/>
  <c r="V118" i="13"/>
  <c r="U118" i="13"/>
  <c r="T118" i="13"/>
  <c r="R118" i="13"/>
  <c r="Q118" i="13"/>
  <c r="P118" i="13"/>
  <c r="O118" i="13"/>
  <c r="N118" i="13"/>
  <c r="M118" i="13"/>
  <c r="L118" i="13"/>
  <c r="K118" i="13"/>
  <c r="J118" i="13"/>
  <c r="I118" i="13"/>
  <c r="H118" i="13"/>
  <c r="G118" i="13"/>
  <c r="F118" i="13"/>
  <c r="E118" i="13"/>
  <c r="D118" i="13"/>
  <c r="X117" i="13"/>
  <c r="W117" i="13"/>
  <c r="V117" i="13"/>
  <c r="U117" i="13"/>
  <c r="T117" i="13"/>
  <c r="R117" i="13"/>
  <c r="Q117" i="13"/>
  <c r="P117" i="13"/>
  <c r="O117" i="13"/>
  <c r="N117" i="13"/>
  <c r="M117" i="13"/>
  <c r="L117" i="13"/>
  <c r="K117" i="13"/>
  <c r="J117" i="13"/>
  <c r="I117" i="13"/>
  <c r="H117" i="13"/>
  <c r="G117" i="13"/>
  <c r="F117" i="13"/>
  <c r="E117" i="13"/>
  <c r="D117" i="13"/>
  <c r="X116" i="13"/>
  <c r="W116" i="13"/>
  <c r="V116" i="13"/>
  <c r="U116" i="13"/>
  <c r="T116" i="13"/>
  <c r="R116" i="13"/>
  <c r="Q116" i="13"/>
  <c r="P116" i="13"/>
  <c r="O116" i="13"/>
  <c r="N116" i="13"/>
  <c r="M116" i="13"/>
  <c r="L116" i="13"/>
  <c r="K116" i="13"/>
  <c r="J116" i="13"/>
  <c r="I116" i="13"/>
  <c r="H116" i="13"/>
  <c r="G116" i="13"/>
  <c r="F116" i="13"/>
  <c r="E116" i="13"/>
  <c r="D116" i="13"/>
  <c r="X115" i="13"/>
  <c r="W115" i="13"/>
  <c r="V115" i="13"/>
  <c r="U115" i="13"/>
  <c r="T115" i="13"/>
  <c r="R115" i="13"/>
  <c r="Q115" i="13"/>
  <c r="P115" i="13"/>
  <c r="O115" i="13"/>
  <c r="N115" i="13"/>
  <c r="M115" i="13"/>
  <c r="L115" i="13"/>
  <c r="K115" i="13"/>
  <c r="J115" i="13"/>
  <c r="I115" i="13"/>
  <c r="H115" i="13"/>
  <c r="G115" i="13"/>
  <c r="F115" i="13"/>
  <c r="E115" i="13"/>
  <c r="D115" i="13"/>
  <c r="X114" i="13"/>
  <c r="W114" i="13"/>
  <c r="V114" i="13"/>
  <c r="U114" i="13"/>
  <c r="T114" i="13"/>
  <c r="R114" i="13"/>
  <c r="Q114" i="13"/>
  <c r="P114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X113" i="13"/>
  <c r="W113" i="13"/>
  <c r="V113" i="13"/>
  <c r="U113" i="13"/>
  <c r="T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X112" i="13"/>
  <c r="W112" i="13"/>
  <c r="V112" i="13"/>
  <c r="U112" i="13"/>
  <c r="T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X111" i="13"/>
  <c r="W111" i="13"/>
  <c r="V111" i="13"/>
  <c r="U111" i="13"/>
  <c r="T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X110" i="13"/>
  <c r="W110" i="13"/>
  <c r="V110" i="13"/>
  <c r="U110" i="13"/>
  <c r="T110" i="13"/>
  <c r="R110" i="13"/>
  <c r="Q110" i="13"/>
  <c r="P110" i="13"/>
  <c r="O110" i="13"/>
  <c r="N110" i="13"/>
  <c r="M110" i="13"/>
  <c r="L110" i="13"/>
  <c r="K110" i="13"/>
  <c r="J110" i="13"/>
  <c r="I110" i="13"/>
  <c r="H110" i="13"/>
  <c r="G110" i="13"/>
  <c r="F110" i="13"/>
  <c r="E110" i="13"/>
  <c r="D110" i="13"/>
  <c r="X109" i="13"/>
  <c r="W109" i="13"/>
  <c r="V109" i="13"/>
  <c r="U109" i="13"/>
  <c r="T109" i="13"/>
  <c r="R109" i="13"/>
  <c r="Q109" i="13"/>
  <c r="P109" i="13"/>
  <c r="O109" i="13"/>
  <c r="N109" i="13"/>
  <c r="M109" i="13"/>
  <c r="L109" i="13"/>
  <c r="K109" i="13"/>
  <c r="J109" i="13"/>
  <c r="I109" i="13"/>
  <c r="H109" i="13"/>
  <c r="G109" i="13"/>
  <c r="F109" i="13"/>
  <c r="E109" i="13"/>
  <c r="D109" i="13"/>
  <c r="X108" i="13"/>
  <c r="W108" i="13"/>
  <c r="V108" i="13"/>
  <c r="U108" i="13"/>
  <c r="T108" i="13"/>
  <c r="R108" i="13"/>
  <c r="Q108" i="13"/>
  <c r="P108" i="13"/>
  <c r="O108" i="13"/>
  <c r="N108" i="13"/>
  <c r="M108" i="13"/>
  <c r="L108" i="13"/>
  <c r="K108" i="13"/>
  <c r="J108" i="13"/>
  <c r="I108" i="13"/>
  <c r="H108" i="13"/>
  <c r="G108" i="13"/>
  <c r="F108" i="13"/>
  <c r="E108" i="13"/>
  <c r="D108" i="13"/>
  <c r="X107" i="13"/>
  <c r="W107" i="13"/>
  <c r="V107" i="13"/>
  <c r="U107" i="13"/>
  <c r="T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X16" i="13"/>
  <c r="W16" i="13"/>
  <c r="V16" i="13"/>
  <c r="U16" i="13"/>
  <c r="T16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X6" i="13"/>
  <c r="W6" i="13"/>
  <c r="V6" i="13"/>
  <c r="U6" i="13"/>
  <c r="T6" i="13"/>
  <c r="R6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X11" i="13"/>
  <c r="W11" i="13"/>
  <c r="V11" i="13"/>
  <c r="U11" i="13"/>
  <c r="T11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X106" i="13"/>
  <c r="W106" i="13"/>
  <c r="V106" i="13"/>
  <c r="U106" i="13"/>
  <c r="T106" i="13"/>
  <c r="R106" i="13"/>
  <c r="Q106" i="13"/>
  <c r="P106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X105" i="13"/>
  <c r="W105" i="13"/>
  <c r="V105" i="13"/>
  <c r="U105" i="13"/>
  <c r="T105" i="13"/>
  <c r="R105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X104" i="13"/>
  <c r="W104" i="13"/>
  <c r="V104" i="13"/>
  <c r="U104" i="13"/>
  <c r="T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X15" i="13"/>
  <c r="W15" i="13"/>
  <c r="V15" i="13"/>
  <c r="U15" i="13"/>
  <c r="T15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X103" i="13"/>
  <c r="W103" i="13"/>
  <c r="V103" i="13"/>
  <c r="U103" i="13"/>
  <c r="T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X102" i="13"/>
  <c r="W102" i="13"/>
  <c r="V102" i="13"/>
  <c r="U102" i="13"/>
  <c r="T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X101" i="13"/>
  <c r="W101" i="13"/>
  <c r="V101" i="13"/>
  <c r="U101" i="13"/>
  <c r="T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X100" i="13"/>
  <c r="W100" i="13"/>
  <c r="V100" i="13"/>
  <c r="U100" i="13"/>
  <c r="T100" i="13"/>
  <c r="R100" i="13"/>
  <c r="Q100" i="13"/>
  <c r="P100" i="13"/>
  <c r="O100" i="13"/>
  <c r="N100" i="13"/>
  <c r="M100" i="13"/>
  <c r="L100" i="13"/>
  <c r="K100" i="13"/>
  <c r="J100" i="13"/>
  <c r="I100" i="13"/>
  <c r="H100" i="13"/>
  <c r="G100" i="13"/>
  <c r="F100" i="13"/>
  <c r="E100" i="13"/>
  <c r="D100" i="13"/>
  <c r="X99" i="13"/>
  <c r="W99" i="13"/>
  <c r="V99" i="13"/>
  <c r="U99" i="13"/>
  <c r="T99" i="13"/>
  <c r="R99" i="13"/>
  <c r="Q99" i="13"/>
  <c r="P99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X98" i="13"/>
  <c r="W98" i="13"/>
  <c r="V98" i="13"/>
  <c r="U98" i="13"/>
  <c r="T98" i="13"/>
  <c r="R98" i="13"/>
  <c r="Q98" i="13"/>
  <c r="P98" i="13"/>
  <c r="O98" i="13"/>
  <c r="N98" i="13"/>
  <c r="M98" i="13"/>
  <c r="L98" i="13"/>
  <c r="K98" i="13"/>
  <c r="J98" i="13"/>
  <c r="I98" i="13"/>
  <c r="H98" i="13"/>
  <c r="G98" i="13"/>
  <c r="F98" i="13"/>
  <c r="E98" i="13"/>
  <c r="D98" i="13"/>
  <c r="X97" i="13"/>
  <c r="W97" i="13"/>
  <c r="V97" i="13"/>
  <c r="U97" i="13"/>
  <c r="T97" i="13"/>
  <c r="R97" i="13"/>
  <c r="Q97" i="13"/>
  <c r="P97" i="13"/>
  <c r="O97" i="13"/>
  <c r="N97" i="13"/>
  <c r="M97" i="13"/>
  <c r="L97" i="13"/>
  <c r="K97" i="13"/>
  <c r="J97" i="13"/>
  <c r="I97" i="13"/>
  <c r="H97" i="13"/>
  <c r="G97" i="13"/>
  <c r="F97" i="13"/>
  <c r="E97" i="13"/>
  <c r="D97" i="13"/>
  <c r="X96" i="13"/>
  <c r="W96" i="13"/>
  <c r="V96" i="13"/>
  <c r="U96" i="13"/>
  <c r="T96" i="13"/>
  <c r="R96" i="13"/>
  <c r="Q96" i="13"/>
  <c r="P96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X95" i="13"/>
  <c r="W95" i="13"/>
  <c r="V95" i="13"/>
  <c r="U95" i="13"/>
  <c r="T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D95" i="13"/>
  <c r="X94" i="13"/>
  <c r="W94" i="13"/>
  <c r="V94" i="13"/>
  <c r="U94" i="13"/>
  <c r="T94" i="13"/>
  <c r="R94" i="13"/>
  <c r="Q94" i="13"/>
  <c r="P94" i="13"/>
  <c r="O94" i="13"/>
  <c r="N94" i="13"/>
  <c r="M94" i="13"/>
  <c r="L94" i="13"/>
  <c r="K94" i="13"/>
  <c r="J94" i="13"/>
  <c r="I94" i="13"/>
  <c r="H94" i="13"/>
  <c r="G94" i="13"/>
  <c r="F94" i="13"/>
  <c r="E94" i="13"/>
  <c r="D94" i="13"/>
  <c r="X93" i="13"/>
  <c r="W93" i="13"/>
  <c r="V93" i="13"/>
  <c r="U93" i="13"/>
  <c r="T93" i="13"/>
  <c r="R93" i="13"/>
  <c r="Q93" i="13"/>
  <c r="P93" i="13"/>
  <c r="O93" i="13"/>
  <c r="N93" i="13"/>
  <c r="M93" i="13"/>
  <c r="L93" i="13"/>
  <c r="K93" i="13"/>
  <c r="J93" i="13"/>
  <c r="I93" i="13"/>
  <c r="H93" i="13"/>
  <c r="G93" i="13"/>
  <c r="F93" i="13"/>
  <c r="E93" i="13"/>
  <c r="D93" i="13"/>
  <c r="X92" i="13"/>
  <c r="W92" i="13"/>
  <c r="V92" i="13"/>
  <c r="U92" i="13"/>
  <c r="T92" i="13"/>
  <c r="R92" i="13"/>
  <c r="Q92" i="13"/>
  <c r="P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X91" i="13"/>
  <c r="W91" i="13"/>
  <c r="V91" i="13"/>
  <c r="U91" i="13"/>
  <c r="T91" i="13"/>
  <c r="R91" i="13"/>
  <c r="Q91" i="13"/>
  <c r="P91" i="13"/>
  <c r="O91" i="13"/>
  <c r="N91" i="13"/>
  <c r="M91" i="13"/>
  <c r="L91" i="13"/>
  <c r="K91" i="13"/>
  <c r="J91" i="13"/>
  <c r="I91" i="13"/>
  <c r="H91" i="13"/>
  <c r="G91" i="13"/>
  <c r="F91" i="13"/>
  <c r="E91" i="13"/>
  <c r="D91" i="13"/>
  <c r="X90" i="13"/>
  <c r="W90" i="13"/>
  <c r="V90" i="13"/>
  <c r="U90" i="13"/>
  <c r="T90" i="13"/>
  <c r="R90" i="13"/>
  <c r="Q90" i="13"/>
  <c r="P90" i="13"/>
  <c r="O90" i="13"/>
  <c r="N90" i="13"/>
  <c r="M90" i="13"/>
  <c r="L90" i="13"/>
  <c r="K90" i="13"/>
  <c r="J90" i="13"/>
  <c r="I90" i="13"/>
  <c r="H90" i="13"/>
  <c r="G90" i="13"/>
  <c r="F90" i="13"/>
  <c r="E90" i="13"/>
  <c r="D90" i="13"/>
  <c r="X89" i="13"/>
  <c r="W89" i="13"/>
  <c r="V89" i="13"/>
  <c r="U89" i="13"/>
  <c r="T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X10" i="13"/>
  <c r="W10" i="13"/>
  <c r="V10" i="13"/>
  <c r="U10" i="13"/>
  <c r="T10" i="13"/>
  <c r="R10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X88" i="13"/>
  <c r="W88" i="13"/>
  <c r="V88" i="13"/>
  <c r="U88" i="13"/>
  <c r="T88" i="13"/>
  <c r="R88" i="13"/>
  <c r="Q88" i="13"/>
  <c r="P88" i="13"/>
  <c r="O88" i="13"/>
  <c r="N88" i="13"/>
  <c r="M88" i="13"/>
  <c r="L88" i="13"/>
  <c r="K88" i="13"/>
  <c r="J88" i="13"/>
  <c r="I88" i="13"/>
  <c r="H88" i="13"/>
  <c r="G88" i="13"/>
  <c r="F88" i="13"/>
  <c r="E88" i="13"/>
  <c r="D88" i="13"/>
  <c r="X87" i="13"/>
  <c r="W87" i="13"/>
  <c r="V87" i="13"/>
  <c r="U87" i="13"/>
  <c r="T87" i="13"/>
  <c r="R87" i="13"/>
  <c r="Q87" i="13"/>
  <c r="P87" i="13"/>
  <c r="O87" i="13"/>
  <c r="N87" i="13"/>
  <c r="M87" i="13"/>
  <c r="L87" i="13"/>
  <c r="K87" i="13"/>
  <c r="J87" i="13"/>
  <c r="I87" i="13"/>
  <c r="H87" i="13"/>
  <c r="G87" i="13"/>
  <c r="F87" i="13"/>
  <c r="E87" i="13"/>
  <c r="D87" i="13"/>
  <c r="X86" i="13"/>
  <c r="W86" i="13"/>
  <c r="V86" i="13"/>
  <c r="U86" i="13"/>
  <c r="T86" i="13"/>
  <c r="R86" i="13"/>
  <c r="Q86" i="13"/>
  <c r="P86" i="13"/>
  <c r="O86" i="13"/>
  <c r="N86" i="13"/>
  <c r="M86" i="13"/>
  <c r="L86" i="13"/>
  <c r="K86" i="13"/>
  <c r="J86" i="13"/>
  <c r="I86" i="13"/>
  <c r="H86" i="13"/>
  <c r="G86" i="13"/>
  <c r="F86" i="13"/>
  <c r="E86" i="13"/>
  <c r="D86" i="13"/>
  <c r="X85" i="13"/>
  <c r="W85" i="13"/>
  <c r="V85" i="13"/>
  <c r="U85" i="13"/>
  <c r="T85" i="13"/>
  <c r="R85" i="13"/>
  <c r="Q85" i="13"/>
  <c r="P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X84" i="13"/>
  <c r="W84" i="13"/>
  <c r="V84" i="13"/>
  <c r="U84" i="13"/>
  <c r="T84" i="13"/>
  <c r="R84" i="13"/>
  <c r="Q84" i="13"/>
  <c r="P84" i="13"/>
  <c r="O84" i="13"/>
  <c r="N84" i="13"/>
  <c r="M84" i="13"/>
  <c r="L84" i="13"/>
  <c r="K84" i="13"/>
  <c r="J84" i="13"/>
  <c r="I84" i="13"/>
  <c r="H84" i="13"/>
  <c r="G84" i="13"/>
  <c r="F84" i="13"/>
  <c r="E84" i="13"/>
  <c r="D84" i="13"/>
  <c r="X83" i="13"/>
  <c r="W83" i="13"/>
  <c r="V83" i="13"/>
  <c r="U83" i="13"/>
  <c r="T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X82" i="13"/>
  <c r="W82" i="13"/>
  <c r="V82" i="13"/>
  <c r="U82" i="13"/>
  <c r="T82" i="13"/>
  <c r="R82" i="13"/>
  <c r="Q82" i="13"/>
  <c r="P82" i="13"/>
  <c r="O82" i="13"/>
  <c r="N82" i="13"/>
  <c r="M82" i="13"/>
  <c r="L82" i="13"/>
  <c r="K82" i="13"/>
  <c r="J82" i="13"/>
  <c r="I82" i="13"/>
  <c r="H82" i="13"/>
  <c r="G82" i="13"/>
  <c r="F82" i="13"/>
  <c r="E82" i="13"/>
  <c r="D82" i="13"/>
  <c r="X81" i="13"/>
  <c r="W81" i="13"/>
  <c r="V81" i="13"/>
  <c r="U81" i="13"/>
  <c r="T81" i="13"/>
  <c r="R81" i="13"/>
  <c r="Q81" i="13"/>
  <c r="P81" i="13"/>
  <c r="O81" i="13"/>
  <c r="N81" i="13"/>
  <c r="M81" i="13"/>
  <c r="L81" i="13"/>
  <c r="K81" i="13"/>
  <c r="J81" i="13"/>
  <c r="I81" i="13"/>
  <c r="H81" i="13"/>
  <c r="G81" i="13"/>
  <c r="F81" i="13"/>
  <c r="E81" i="13"/>
  <c r="D81" i="13"/>
  <c r="X8" i="13"/>
  <c r="W8" i="13"/>
  <c r="V8" i="13"/>
  <c r="U8" i="13"/>
  <c r="T8" i="13"/>
  <c r="R8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X80" i="13"/>
  <c r="W80" i="13"/>
  <c r="V80" i="13"/>
  <c r="U80" i="13"/>
  <c r="T80" i="13"/>
  <c r="R80" i="13"/>
  <c r="Q80" i="13"/>
  <c r="P80" i="13"/>
  <c r="O80" i="13"/>
  <c r="N80" i="13"/>
  <c r="M80" i="13"/>
  <c r="L80" i="13"/>
  <c r="K80" i="13"/>
  <c r="J80" i="13"/>
  <c r="I80" i="13"/>
  <c r="H80" i="13"/>
  <c r="G80" i="13"/>
  <c r="F80" i="13"/>
  <c r="E80" i="13"/>
  <c r="D80" i="13"/>
  <c r="X79" i="13"/>
  <c r="W79" i="13"/>
  <c r="V79" i="13"/>
  <c r="U79" i="13"/>
  <c r="T79" i="13"/>
  <c r="R79" i="13"/>
  <c r="Q79" i="13"/>
  <c r="P79" i="13"/>
  <c r="O79" i="13"/>
  <c r="N79" i="13"/>
  <c r="M79" i="13"/>
  <c r="L79" i="13"/>
  <c r="K79" i="13"/>
  <c r="J79" i="13"/>
  <c r="I79" i="13"/>
  <c r="H79" i="13"/>
  <c r="G79" i="13"/>
  <c r="F79" i="13"/>
  <c r="E79" i="13"/>
  <c r="D79" i="13"/>
  <c r="X78" i="13"/>
  <c r="W78" i="13"/>
  <c r="V78" i="13"/>
  <c r="U78" i="13"/>
  <c r="T78" i="13"/>
  <c r="R78" i="13"/>
  <c r="Q78" i="13"/>
  <c r="P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X21" i="13"/>
  <c r="W21" i="13"/>
  <c r="V21" i="13"/>
  <c r="U21" i="13"/>
  <c r="T21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X77" i="13"/>
  <c r="W77" i="13"/>
  <c r="V77" i="13"/>
  <c r="U77" i="13"/>
  <c r="T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X76" i="13"/>
  <c r="W76" i="13"/>
  <c r="V76" i="13"/>
  <c r="U76" i="13"/>
  <c r="T76" i="13"/>
  <c r="R76" i="13"/>
  <c r="Q76" i="13"/>
  <c r="P76" i="13"/>
  <c r="O76" i="13"/>
  <c r="N76" i="13"/>
  <c r="M76" i="13"/>
  <c r="L76" i="13"/>
  <c r="K76" i="13"/>
  <c r="J76" i="13"/>
  <c r="I76" i="13"/>
  <c r="H76" i="13"/>
  <c r="G76" i="13"/>
  <c r="F76" i="13"/>
  <c r="E76" i="13"/>
  <c r="D76" i="13"/>
  <c r="X75" i="13"/>
  <c r="W75" i="13"/>
  <c r="V75" i="13"/>
  <c r="U75" i="13"/>
  <c r="T75" i="13"/>
  <c r="R75" i="13"/>
  <c r="Q75" i="13"/>
  <c r="P75" i="13"/>
  <c r="O75" i="13"/>
  <c r="N75" i="13"/>
  <c r="M75" i="13"/>
  <c r="L75" i="13"/>
  <c r="K75" i="13"/>
  <c r="J75" i="13"/>
  <c r="I75" i="13"/>
  <c r="H75" i="13"/>
  <c r="G75" i="13"/>
  <c r="F75" i="13"/>
  <c r="E75" i="13"/>
  <c r="D75" i="13"/>
  <c r="X74" i="13"/>
  <c r="W74" i="13"/>
  <c r="V74" i="13"/>
  <c r="U74" i="13"/>
  <c r="T74" i="13"/>
  <c r="R74" i="13"/>
  <c r="Q74" i="13"/>
  <c r="P74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X73" i="13"/>
  <c r="W73" i="13"/>
  <c r="V73" i="13"/>
  <c r="U73" i="13"/>
  <c r="T73" i="13"/>
  <c r="R73" i="13"/>
  <c r="Q73" i="13"/>
  <c r="P73" i="13"/>
  <c r="O73" i="13"/>
  <c r="N73" i="13"/>
  <c r="M73" i="13"/>
  <c r="L73" i="13"/>
  <c r="K73" i="13"/>
  <c r="J73" i="13"/>
  <c r="I73" i="13"/>
  <c r="H73" i="13"/>
  <c r="G73" i="13"/>
  <c r="F73" i="13"/>
  <c r="E73" i="13"/>
  <c r="D73" i="13"/>
  <c r="X72" i="13"/>
  <c r="W72" i="13"/>
  <c r="V72" i="13"/>
  <c r="U72" i="13"/>
  <c r="T72" i="13"/>
  <c r="R72" i="13"/>
  <c r="Q72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D72" i="13"/>
  <c r="X71" i="13"/>
  <c r="W71" i="13"/>
  <c r="V71" i="13"/>
  <c r="U71" i="13"/>
  <c r="T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X70" i="13"/>
  <c r="W70" i="13"/>
  <c r="V70" i="13"/>
  <c r="U70" i="13"/>
  <c r="T70" i="13"/>
  <c r="R70" i="13"/>
  <c r="Q70" i="13"/>
  <c r="P70" i="13"/>
  <c r="O70" i="13"/>
  <c r="N70" i="13"/>
  <c r="M70" i="13"/>
  <c r="L70" i="13"/>
  <c r="K70" i="13"/>
  <c r="J70" i="13"/>
  <c r="I70" i="13"/>
  <c r="H70" i="13"/>
  <c r="G70" i="13"/>
  <c r="F70" i="13"/>
  <c r="E70" i="13"/>
  <c r="D70" i="13"/>
  <c r="X69" i="13"/>
  <c r="W69" i="13"/>
  <c r="V69" i="13"/>
  <c r="U69" i="13"/>
  <c r="T69" i="13"/>
  <c r="R69" i="13"/>
  <c r="Q69" i="13"/>
  <c r="P69" i="13"/>
  <c r="O69" i="13"/>
  <c r="N69" i="13"/>
  <c r="M69" i="13"/>
  <c r="L69" i="13"/>
  <c r="K69" i="13"/>
  <c r="J69" i="13"/>
  <c r="I69" i="13"/>
  <c r="H69" i="13"/>
  <c r="G69" i="13"/>
  <c r="F69" i="13"/>
  <c r="E69" i="13"/>
  <c r="D69" i="13"/>
  <c r="X68" i="13"/>
  <c r="W68" i="13"/>
  <c r="V68" i="13"/>
  <c r="U68" i="13"/>
  <c r="T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X67" i="13"/>
  <c r="W67" i="13"/>
  <c r="V67" i="13"/>
  <c r="U67" i="13"/>
  <c r="T67" i="13"/>
  <c r="R67" i="13"/>
  <c r="Q67" i="13"/>
  <c r="P67" i="13"/>
  <c r="O67" i="13"/>
  <c r="N67" i="13"/>
  <c r="M67" i="13"/>
  <c r="L67" i="13"/>
  <c r="K67" i="13"/>
  <c r="J67" i="13"/>
  <c r="I67" i="13"/>
  <c r="H67" i="13"/>
  <c r="G67" i="13"/>
  <c r="F67" i="13"/>
  <c r="E67" i="13"/>
  <c r="D67" i="13"/>
  <c r="X66" i="13"/>
  <c r="W66" i="13"/>
  <c r="V66" i="13"/>
  <c r="U66" i="13"/>
  <c r="T66" i="13"/>
  <c r="R66" i="13"/>
  <c r="Q66" i="13"/>
  <c r="P66" i="13"/>
  <c r="O66" i="13"/>
  <c r="N66" i="13"/>
  <c r="M66" i="13"/>
  <c r="L66" i="13"/>
  <c r="K66" i="13"/>
  <c r="J66" i="13"/>
  <c r="I66" i="13"/>
  <c r="H66" i="13"/>
  <c r="G66" i="13"/>
  <c r="F66" i="13"/>
  <c r="E66" i="13"/>
  <c r="D66" i="13"/>
  <c r="X65" i="13"/>
  <c r="W65" i="13"/>
  <c r="V65" i="13"/>
  <c r="U65" i="13"/>
  <c r="T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X64" i="13"/>
  <c r="W64" i="13"/>
  <c r="V64" i="13"/>
  <c r="U64" i="13"/>
  <c r="T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X63" i="13"/>
  <c r="W63" i="13"/>
  <c r="V63" i="13"/>
  <c r="U63" i="13"/>
  <c r="T63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X62" i="13"/>
  <c r="W62" i="13"/>
  <c r="V62" i="13"/>
  <c r="U62" i="13"/>
  <c r="T62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F62" i="13"/>
  <c r="E62" i="13"/>
  <c r="D62" i="13"/>
  <c r="X61" i="13"/>
  <c r="W61" i="13"/>
  <c r="V61" i="13"/>
  <c r="U61" i="13"/>
  <c r="T61" i="13"/>
  <c r="R61" i="13"/>
  <c r="Q61" i="13"/>
  <c r="P61" i="13"/>
  <c r="O61" i="13"/>
  <c r="N61" i="13"/>
  <c r="M61" i="13"/>
  <c r="L61" i="13"/>
  <c r="K61" i="13"/>
  <c r="J61" i="13"/>
  <c r="I61" i="13"/>
  <c r="H61" i="13"/>
  <c r="G61" i="13"/>
  <c r="F61" i="13"/>
  <c r="E61" i="13"/>
  <c r="D61" i="13"/>
  <c r="X60" i="13"/>
  <c r="W60" i="13"/>
  <c r="V60" i="13"/>
  <c r="U60" i="13"/>
  <c r="T60" i="13"/>
  <c r="R60" i="13"/>
  <c r="Q60" i="13"/>
  <c r="P60" i="13"/>
  <c r="O60" i="13"/>
  <c r="N60" i="13"/>
  <c r="M60" i="13"/>
  <c r="L60" i="13"/>
  <c r="K60" i="13"/>
  <c r="J60" i="13"/>
  <c r="I60" i="13"/>
  <c r="H60" i="13"/>
  <c r="G60" i="13"/>
  <c r="F60" i="13"/>
  <c r="E60" i="13"/>
  <c r="D60" i="13"/>
  <c r="X17" i="13"/>
  <c r="W17" i="13"/>
  <c r="V17" i="13"/>
  <c r="U17" i="13"/>
  <c r="T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X59" i="13"/>
  <c r="W59" i="13"/>
  <c r="V59" i="13"/>
  <c r="U59" i="13"/>
  <c r="T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X9" i="13"/>
  <c r="W9" i="13"/>
  <c r="V9" i="13"/>
  <c r="U9" i="13"/>
  <c r="T9" i="13"/>
  <c r="R9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X58" i="13"/>
  <c r="W58" i="13"/>
  <c r="V58" i="13"/>
  <c r="U58" i="13"/>
  <c r="T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X57" i="13"/>
  <c r="W57" i="13"/>
  <c r="V57" i="13"/>
  <c r="U57" i="13"/>
  <c r="T57" i="13"/>
  <c r="R57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X56" i="13"/>
  <c r="W56" i="13"/>
  <c r="V56" i="13"/>
  <c r="U56" i="13"/>
  <c r="T56" i="13"/>
  <c r="R56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X14" i="13"/>
  <c r="W14" i="13"/>
  <c r="V14" i="13"/>
  <c r="U14" i="13"/>
  <c r="T14" i="13"/>
  <c r="R14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X55" i="13"/>
  <c r="W55" i="13"/>
  <c r="V55" i="13"/>
  <c r="U55" i="13"/>
  <c r="T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X54" i="13"/>
  <c r="W54" i="13"/>
  <c r="V54" i="13"/>
  <c r="U54" i="13"/>
  <c r="T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X4" i="13"/>
  <c r="W4" i="13"/>
  <c r="V4" i="13"/>
  <c r="U4" i="13"/>
  <c r="T4" i="13"/>
  <c r="R4" i="13"/>
  <c r="Q4" i="13"/>
  <c r="P4" i="13"/>
  <c r="O4" i="13"/>
  <c r="N4" i="13"/>
  <c r="M4" i="13"/>
  <c r="L4" i="13"/>
  <c r="K4" i="13"/>
  <c r="J4" i="13"/>
  <c r="I4" i="13"/>
  <c r="H4" i="13"/>
  <c r="G4" i="13"/>
  <c r="F4" i="13"/>
  <c r="E4" i="13"/>
  <c r="D4" i="13"/>
  <c r="X53" i="13"/>
  <c r="W53" i="13"/>
  <c r="V53" i="13"/>
  <c r="U53" i="13"/>
  <c r="T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X52" i="13"/>
  <c r="W52" i="13"/>
  <c r="V52" i="13"/>
  <c r="U52" i="13"/>
  <c r="T52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X51" i="13"/>
  <c r="W51" i="13"/>
  <c r="V51" i="13"/>
  <c r="U51" i="13"/>
  <c r="T51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X50" i="13"/>
  <c r="W50" i="13"/>
  <c r="V50" i="13"/>
  <c r="U50" i="13"/>
  <c r="T50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X49" i="13"/>
  <c r="W49" i="13"/>
  <c r="V49" i="13"/>
  <c r="U49" i="13"/>
  <c r="T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X48" i="13"/>
  <c r="W48" i="13"/>
  <c r="V48" i="13"/>
  <c r="U48" i="13"/>
  <c r="T48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X47" i="13"/>
  <c r="W47" i="13"/>
  <c r="V47" i="13"/>
  <c r="U47" i="13"/>
  <c r="T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X46" i="13"/>
  <c r="W46" i="13"/>
  <c r="V46" i="13"/>
  <c r="U46" i="13"/>
  <c r="T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X45" i="13"/>
  <c r="W45" i="13"/>
  <c r="V45" i="13"/>
  <c r="U45" i="13"/>
  <c r="T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X44" i="13"/>
  <c r="W44" i="13"/>
  <c r="V44" i="13"/>
  <c r="U44" i="13"/>
  <c r="T44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X43" i="13"/>
  <c r="W43" i="13"/>
  <c r="V43" i="13"/>
  <c r="U43" i="13"/>
  <c r="T43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X42" i="13"/>
  <c r="W42" i="13"/>
  <c r="V42" i="13"/>
  <c r="U42" i="13"/>
  <c r="T42" i="13"/>
  <c r="R42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X41" i="13"/>
  <c r="W41" i="13"/>
  <c r="V41" i="13"/>
  <c r="U41" i="13"/>
  <c r="T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X40" i="13"/>
  <c r="W40" i="13"/>
  <c r="V40" i="13"/>
  <c r="U40" i="13"/>
  <c r="T40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X39" i="13"/>
  <c r="W39" i="13"/>
  <c r="V39" i="13"/>
  <c r="U39" i="13"/>
  <c r="T39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X38" i="13"/>
  <c r="W38" i="13"/>
  <c r="V38" i="13"/>
  <c r="U38" i="13"/>
  <c r="T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X37" i="13"/>
  <c r="W37" i="13"/>
  <c r="V37" i="13"/>
  <c r="U37" i="13"/>
  <c r="T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X36" i="13"/>
  <c r="W36" i="13"/>
  <c r="V36" i="13"/>
  <c r="U36" i="13"/>
  <c r="T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X35" i="13"/>
  <c r="W35" i="13"/>
  <c r="V35" i="13"/>
  <c r="U35" i="13"/>
  <c r="T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X34" i="13"/>
  <c r="W34" i="13"/>
  <c r="V34" i="13"/>
  <c r="U34" i="13"/>
  <c r="T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X33" i="13"/>
  <c r="W33" i="13"/>
  <c r="V33" i="13"/>
  <c r="U33" i="13"/>
  <c r="T33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X5" i="13"/>
  <c r="W5" i="13"/>
  <c r="V5" i="13"/>
  <c r="U5" i="13"/>
  <c r="T5" i="13"/>
  <c r="R5" i="13"/>
  <c r="Q5" i="13"/>
  <c r="P5" i="13"/>
  <c r="O5" i="13"/>
  <c r="N5" i="13"/>
  <c r="M5" i="13"/>
  <c r="L5" i="13"/>
  <c r="K5" i="13"/>
  <c r="J5" i="13"/>
  <c r="I5" i="13"/>
  <c r="H5" i="13"/>
  <c r="G5" i="13"/>
  <c r="F5" i="13"/>
  <c r="E5" i="13"/>
  <c r="D5" i="13"/>
  <c r="X32" i="13"/>
  <c r="W32" i="13"/>
  <c r="V32" i="13"/>
  <c r="U32" i="13"/>
  <c r="T32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X31" i="13"/>
  <c r="W31" i="13"/>
  <c r="V31" i="13"/>
  <c r="U31" i="13"/>
  <c r="T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X30" i="13"/>
  <c r="W30" i="13"/>
  <c r="V30" i="13"/>
  <c r="U30" i="13"/>
  <c r="T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X29" i="13"/>
  <c r="W29" i="13"/>
  <c r="V29" i="13"/>
  <c r="U29" i="13"/>
  <c r="T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X20" i="13"/>
  <c r="W20" i="13"/>
  <c r="V20" i="13"/>
  <c r="U20" i="13"/>
  <c r="T20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X28" i="13"/>
  <c r="W28" i="13"/>
  <c r="V28" i="13"/>
  <c r="U28" i="13"/>
  <c r="T28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X27" i="13"/>
  <c r="W27" i="13"/>
  <c r="V27" i="13"/>
  <c r="U27" i="13"/>
  <c r="T27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X7" i="13"/>
  <c r="W7" i="13"/>
  <c r="V7" i="13"/>
  <c r="U7" i="13"/>
  <c r="T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X26" i="13"/>
  <c r="W26" i="13"/>
  <c r="V26" i="13"/>
  <c r="U26" i="13"/>
  <c r="T26" i="13"/>
  <c r="R26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X25" i="13"/>
  <c r="W25" i="13"/>
  <c r="V25" i="13"/>
  <c r="U25" i="13"/>
  <c r="T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X24" i="13"/>
  <c r="W24" i="13"/>
  <c r="V24" i="13"/>
  <c r="U24" i="13"/>
  <c r="T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S168" i="3"/>
  <c r="R168" i="3"/>
  <c r="Q168" i="3"/>
  <c r="P168" i="3"/>
  <c r="O168" i="3"/>
  <c r="N168" i="3"/>
  <c r="M168" i="3"/>
  <c r="L168" i="3"/>
  <c r="K168" i="3"/>
  <c r="J168" i="3"/>
  <c r="I168" i="3"/>
  <c r="H168" i="3"/>
  <c r="G168" i="3"/>
  <c r="F168" i="3"/>
  <c r="E168" i="3"/>
  <c r="D168" i="3"/>
  <c r="S167" i="3"/>
  <c r="R167" i="3"/>
  <c r="Q167" i="3"/>
  <c r="P167" i="3"/>
  <c r="O167" i="3"/>
  <c r="N167" i="3"/>
  <c r="M167" i="3"/>
  <c r="L167" i="3"/>
  <c r="K167" i="3"/>
  <c r="J167" i="3"/>
  <c r="I167" i="3"/>
  <c r="H167" i="3"/>
  <c r="G167" i="3"/>
  <c r="F167" i="3"/>
  <c r="E167" i="3"/>
  <c r="D167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F165" i="3"/>
  <c r="E165" i="3"/>
  <c r="D165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F164" i="3"/>
  <c r="E164" i="3"/>
  <c r="D164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F163" i="3"/>
  <c r="E163" i="3"/>
  <c r="D163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E162" i="3"/>
  <c r="D162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F161" i="3"/>
  <c r="E161" i="3"/>
  <c r="D161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F160" i="3"/>
  <c r="E160" i="3"/>
  <c r="D160" i="3"/>
  <c r="S159" i="3"/>
  <c r="R159" i="3"/>
  <c r="Q159" i="3"/>
  <c r="P159" i="3"/>
  <c r="O159" i="3"/>
  <c r="N159" i="3"/>
  <c r="M159" i="3"/>
  <c r="L159" i="3"/>
  <c r="K159" i="3"/>
  <c r="J159" i="3"/>
  <c r="I159" i="3"/>
  <c r="H159" i="3"/>
  <c r="G159" i="3"/>
  <c r="F159" i="3"/>
  <c r="E159" i="3"/>
  <c r="D159" i="3"/>
  <c r="S158" i="3"/>
  <c r="R158" i="3"/>
  <c r="Q158" i="3"/>
  <c r="P158" i="3"/>
  <c r="O158" i="3"/>
  <c r="N158" i="3"/>
  <c r="M158" i="3"/>
  <c r="L158" i="3"/>
  <c r="K158" i="3"/>
  <c r="J158" i="3"/>
  <c r="I158" i="3"/>
  <c r="H158" i="3"/>
  <c r="G158" i="3"/>
  <c r="F158" i="3"/>
  <c r="E158" i="3"/>
  <c r="D158" i="3"/>
  <c r="S157" i="3"/>
  <c r="R157" i="3"/>
  <c r="Q157" i="3"/>
  <c r="P157" i="3"/>
  <c r="O157" i="3"/>
  <c r="N157" i="3"/>
  <c r="M157" i="3"/>
  <c r="L157" i="3"/>
  <c r="K157" i="3"/>
  <c r="J157" i="3"/>
  <c r="I157" i="3"/>
  <c r="H157" i="3"/>
  <c r="G157" i="3"/>
  <c r="F157" i="3"/>
  <c r="E157" i="3"/>
  <c r="D157" i="3"/>
  <c r="S156" i="3"/>
  <c r="R156" i="3"/>
  <c r="Q156" i="3"/>
  <c r="P156" i="3"/>
  <c r="O156" i="3"/>
  <c r="N156" i="3"/>
  <c r="M156" i="3"/>
  <c r="L156" i="3"/>
  <c r="K156" i="3"/>
  <c r="J156" i="3"/>
  <c r="I156" i="3"/>
  <c r="H156" i="3"/>
  <c r="G156" i="3"/>
  <c r="F156" i="3"/>
  <c r="E156" i="3"/>
  <c r="D156" i="3"/>
  <c r="S155" i="3"/>
  <c r="R155" i="3"/>
  <c r="Q155" i="3"/>
  <c r="P155" i="3"/>
  <c r="O155" i="3"/>
  <c r="N155" i="3"/>
  <c r="M155" i="3"/>
  <c r="L155" i="3"/>
  <c r="K155" i="3"/>
  <c r="J155" i="3"/>
  <c r="I155" i="3"/>
  <c r="H155" i="3"/>
  <c r="G155" i="3"/>
  <c r="F155" i="3"/>
  <c r="E155" i="3"/>
  <c r="D155" i="3"/>
  <c r="S154" i="3"/>
  <c r="R154" i="3"/>
  <c r="Q154" i="3"/>
  <c r="P154" i="3"/>
  <c r="O154" i="3"/>
  <c r="N154" i="3"/>
  <c r="M154" i="3"/>
  <c r="L154" i="3"/>
  <c r="K154" i="3"/>
  <c r="J154" i="3"/>
  <c r="I154" i="3"/>
  <c r="H154" i="3"/>
  <c r="G154" i="3"/>
  <c r="F154" i="3"/>
  <c r="E154" i="3"/>
  <c r="D154" i="3"/>
  <c r="S153" i="3"/>
  <c r="R153" i="3"/>
  <c r="Q153" i="3"/>
  <c r="P153" i="3"/>
  <c r="O153" i="3"/>
  <c r="N153" i="3"/>
  <c r="M153" i="3"/>
  <c r="L153" i="3"/>
  <c r="K153" i="3"/>
  <c r="J153" i="3"/>
  <c r="I153" i="3"/>
  <c r="H153" i="3"/>
  <c r="G153" i="3"/>
  <c r="F153" i="3"/>
  <c r="E153" i="3"/>
  <c r="D153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D63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S2" i="3"/>
  <c r="R2" i="3"/>
  <c r="Q2" i="3"/>
  <c r="P2" i="3"/>
  <c r="O2" i="3"/>
  <c r="N2" i="3"/>
  <c r="M2" i="3"/>
  <c r="L2" i="3"/>
  <c r="K2" i="3"/>
  <c r="J2" i="3"/>
  <c r="I2" i="3"/>
  <c r="H2" i="3"/>
  <c r="G2" i="3"/>
  <c r="F2" i="3"/>
  <c r="E2" i="3"/>
  <c r="D2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D70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E62" i="3"/>
  <c r="D62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F69" i="3"/>
  <c r="E69" i="3"/>
  <c r="D69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S152" i="3"/>
  <c r="R152" i="3"/>
  <c r="Q152" i="3"/>
  <c r="P152" i="3"/>
  <c r="O152" i="3"/>
  <c r="N152" i="3"/>
  <c r="M152" i="3"/>
  <c r="L152" i="3"/>
  <c r="K152" i="3"/>
  <c r="J152" i="3"/>
  <c r="I152" i="3"/>
  <c r="H152" i="3"/>
  <c r="G152" i="3"/>
  <c r="F152" i="3"/>
  <c r="E152" i="3"/>
  <c r="D152" i="3"/>
  <c r="S151" i="3"/>
  <c r="R151" i="3"/>
  <c r="Q151" i="3"/>
  <c r="P151" i="3"/>
  <c r="O151" i="3"/>
  <c r="N151" i="3"/>
  <c r="M151" i="3"/>
  <c r="L151" i="3"/>
  <c r="K151" i="3"/>
  <c r="J151" i="3"/>
  <c r="I151" i="3"/>
  <c r="H151" i="3"/>
  <c r="G151" i="3"/>
  <c r="F151" i="3"/>
  <c r="E151" i="3"/>
  <c r="D151" i="3"/>
  <c r="S150" i="3"/>
  <c r="R150" i="3"/>
  <c r="Q150" i="3"/>
  <c r="P150" i="3"/>
  <c r="O150" i="3"/>
  <c r="N150" i="3"/>
  <c r="M150" i="3"/>
  <c r="L150" i="3"/>
  <c r="K150" i="3"/>
  <c r="J150" i="3"/>
  <c r="I150" i="3"/>
  <c r="H150" i="3"/>
  <c r="G150" i="3"/>
  <c r="F150" i="3"/>
  <c r="E150" i="3"/>
  <c r="D150" i="3"/>
  <c r="S149" i="3"/>
  <c r="R149" i="3"/>
  <c r="Q149" i="3"/>
  <c r="P149" i="3"/>
  <c r="O149" i="3"/>
  <c r="N149" i="3"/>
  <c r="M149" i="3"/>
  <c r="L149" i="3"/>
  <c r="K149" i="3"/>
  <c r="J149" i="3"/>
  <c r="I149" i="3"/>
  <c r="H149" i="3"/>
  <c r="G149" i="3"/>
  <c r="F149" i="3"/>
  <c r="E149" i="3"/>
  <c r="D149" i="3"/>
  <c r="S148" i="3"/>
  <c r="R148" i="3"/>
  <c r="Q148" i="3"/>
  <c r="P148" i="3"/>
  <c r="O148" i="3"/>
  <c r="N148" i="3"/>
  <c r="M148" i="3"/>
  <c r="L148" i="3"/>
  <c r="K148" i="3"/>
  <c r="J148" i="3"/>
  <c r="I148" i="3"/>
  <c r="H148" i="3"/>
  <c r="G148" i="3"/>
  <c r="F148" i="3"/>
  <c r="E148" i="3"/>
  <c r="D148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F147" i="3"/>
  <c r="E147" i="3"/>
  <c r="D147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S145" i="3"/>
  <c r="R145" i="3"/>
  <c r="Q145" i="3"/>
  <c r="P145" i="3"/>
  <c r="O145" i="3"/>
  <c r="N145" i="3"/>
  <c r="M145" i="3"/>
  <c r="L145" i="3"/>
  <c r="K145" i="3"/>
  <c r="J145" i="3"/>
  <c r="I145" i="3"/>
  <c r="H145" i="3"/>
  <c r="G145" i="3"/>
  <c r="F145" i="3"/>
  <c r="E145" i="3"/>
  <c r="D145" i="3"/>
  <c r="S144" i="3"/>
  <c r="R144" i="3"/>
  <c r="Q144" i="3"/>
  <c r="P144" i="3"/>
  <c r="O144" i="3"/>
  <c r="N144" i="3"/>
  <c r="M144" i="3"/>
  <c r="L144" i="3"/>
  <c r="K144" i="3"/>
  <c r="J144" i="3"/>
  <c r="I144" i="3"/>
  <c r="H144" i="3"/>
  <c r="G144" i="3"/>
  <c r="F144" i="3"/>
  <c r="E144" i="3"/>
  <c r="D144" i="3"/>
  <c r="S143" i="3"/>
  <c r="R143" i="3"/>
  <c r="Q143" i="3"/>
  <c r="P143" i="3"/>
  <c r="O143" i="3"/>
  <c r="N143" i="3"/>
  <c r="M143" i="3"/>
  <c r="L143" i="3"/>
  <c r="K143" i="3"/>
  <c r="J143" i="3"/>
  <c r="I143" i="3"/>
  <c r="H143" i="3"/>
  <c r="G143" i="3"/>
  <c r="F143" i="3"/>
  <c r="E143" i="3"/>
  <c r="D143" i="3"/>
  <c r="S142" i="3"/>
  <c r="R142" i="3"/>
  <c r="Q142" i="3"/>
  <c r="P142" i="3"/>
  <c r="O142" i="3"/>
  <c r="N142" i="3"/>
  <c r="M142" i="3"/>
  <c r="L142" i="3"/>
  <c r="K142" i="3"/>
  <c r="J142" i="3"/>
  <c r="I142" i="3"/>
  <c r="H142" i="3"/>
  <c r="G142" i="3"/>
  <c r="F142" i="3"/>
  <c r="E142" i="3"/>
  <c r="D142" i="3"/>
  <c r="S141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S140" i="3"/>
  <c r="R140" i="3"/>
  <c r="Q140" i="3"/>
  <c r="P140" i="3"/>
  <c r="O140" i="3"/>
  <c r="N140" i="3"/>
  <c r="M140" i="3"/>
  <c r="L140" i="3"/>
  <c r="K140" i="3"/>
  <c r="J140" i="3"/>
  <c r="I140" i="3"/>
  <c r="H140" i="3"/>
  <c r="G140" i="3"/>
  <c r="F140" i="3"/>
  <c r="E140" i="3"/>
  <c r="D140" i="3"/>
  <c r="S139" i="3"/>
  <c r="R139" i="3"/>
  <c r="Q139" i="3"/>
  <c r="P139" i="3"/>
  <c r="O139" i="3"/>
  <c r="N139" i="3"/>
  <c r="M139" i="3"/>
  <c r="L139" i="3"/>
  <c r="K139" i="3"/>
  <c r="J139" i="3"/>
  <c r="I139" i="3"/>
  <c r="H139" i="3"/>
  <c r="G139" i="3"/>
  <c r="F139" i="3"/>
  <c r="E139" i="3"/>
  <c r="D139" i="3"/>
  <c r="S138" i="3"/>
  <c r="R138" i="3"/>
  <c r="Q138" i="3"/>
  <c r="P138" i="3"/>
  <c r="O138" i="3"/>
  <c r="N138" i="3"/>
  <c r="M138" i="3"/>
  <c r="L138" i="3"/>
  <c r="K138" i="3"/>
  <c r="J138" i="3"/>
  <c r="I138" i="3"/>
  <c r="H138" i="3"/>
  <c r="G138" i="3"/>
  <c r="F138" i="3"/>
  <c r="E138" i="3"/>
  <c r="D138" i="3"/>
  <c r="S137" i="3"/>
  <c r="R137" i="3"/>
  <c r="Q137" i="3"/>
  <c r="P137" i="3"/>
  <c r="O137" i="3"/>
  <c r="N137" i="3"/>
  <c r="M137" i="3"/>
  <c r="L137" i="3"/>
  <c r="K137" i="3"/>
  <c r="J137" i="3"/>
  <c r="I137" i="3"/>
  <c r="H137" i="3"/>
  <c r="G137" i="3"/>
  <c r="F137" i="3"/>
  <c r="E137" i="3"/>
  <c r="D137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F136" i="3"/>
  <c r="E136" i="3"/>
  <c r="D136" i="3"/>
  <c r="S135" i="3"/>
  <c r="R135" i="3"/>
  <c r="Q135" i="3"/>
  <c r="P135" i="3"/>
  <c r="O135" i="3"/>
  <c r="N135" i="3"/>
  <c r="M135" i="3"/>
  <c r="L135" i="3"/>
  <c r="K135" i="3"/>
  <c r="J135" i="3"/>
  <c r="I135" i="3"/>
  <c r="H135" i="3"/>
  <c r="G135" i="3"/>
  <c r="F135" i="3"/>
  <c r="E135" i="3"/>
  <c r="D135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E52" i="3"/>
  <c r="D52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F51" i="3"/>
  <c r="E51" i="3"/>
  <c r="D51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D50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S134" i="3"/>
  <c r="R134" i="3"/>
  <c r="Q134" i="3"/>
  <c r="P134" i="3"/>
  <c r="O134" i="3"/>
  <c r="N134" i="3"/>
  <c r="M134" i="3"/>
  <c r="L134" i="3"/>
  <c r="K134" i="3"/>
  <c r="J134" i="3"/>
  <c r="I134" i="3"/>
  <c r="H134" i="3"/>
  <c r="G134" i="3"/>
  <c r="F134" i="3"/>
  <c r="E134" i="3"/>
  <c r="D134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G133" i="3"/>
  <c r="F133" i="3"/>
  <c r="E133" i="3"/>
  <c r="D133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F132" i="3"/>
  <c r="E132" i="3"/>
  <c r="D132" i="3"/>
  <c r="S131" i="3"/>
  <c r="R131" i="3"/>
  <c r="Q131" i="3"/>
  <c r="P131" i="3"/>
  <c r="O131" i="3"/>
  <c r="N131" i="3"/>
  <c r="M131" i="3"/>
  <c r="L131" i="3"/>
  <c r="K131" i="3"/>
  <c r="J131" i="3"/>
  <c r="I131" i="3"/>
  <c r="H131" i="3"/>
  <c r="G131" i="3"/>
  <c r="F131" i="3"/>
  <c r="E131" i="3"/>
  <c r="D131" i="3"/>
  <c r="S130" i="3"/>
  <c r="R130" i="3"/>
  <c r="Q130" i="3"/>
  <c r="P130" i="3"/>
  <c r="O130" i="3"/>
  <c r="N130" i="3"/>
  <c r="M130" i="3"/>
  <c r="L130" i="3"/>
  <c r="K130" i="3"/>
  <c r="J130" i="3"/>
  <c r="I130" i="3"/>
  <c r="H130" i="3"/>
  <c r="G130" i="3"/>
  <c r="F130" i="3"/>
  <c r="E130" i="3"/>
  <c r="D130" i="3"/>
  <c r="S129" i="3"/>
  <c r="R129" i="3"/>
  <c r="Q129" i="3"/>
  <c r="P129" i="3"/>
  <c r="O129" i="3"/>
  <c r="N129" i="3"/>
  <c r="M129" i="3"/>
  <c r="L129" i="3"/>
  <c r="K129" i="3"/>
  <c r="J129" i="3"/>
  <c r="I129" i="3"/>
  <c r="H129" i="3"/>
  <c r="G129" i="3"/>
  <c r="F129" i="3"/>
  <c r="E129" i="3"/>
  <c r="D129" i="3"/>
  <c r="S128" i="3"/>
  <c r="R128" i="3"/>
  <c r="Q128" i="3"/>
  <c r="P128" i="3"/>
  <c r="O128" i="3"/>
  <c r="N128" i="3"/>
  <c r="M128" i="3"/>
  <c r="L128" i="3"/>
  <c r="K128" i="3"/>
  <c r="J128" i="3"/>
  <c r="I128" i="3"/>
  <c r="H128" i="3"/>
  <c r="G128" i="3"/>
  <c r="F128" i="3"/>
  <c r="E128" i="3"/>
  <c r="D128" i="3"/>
  <c r="S127" i="3"/>
  <c r="R127" i="3"/>
  <c r="Q127" i="3"/>
  <c r="P127" i="3"/>
  <c r="O127" i="3"/>
  <c r="N127" i="3"/>
  <c r="M127" i="3"/>
  <c r="L127" i="3"/>
  <c r="K127" i="3"/>
  <c r="J127" i="3"/>
  <c r="I127" i="3"/>
  <c r="H127" i="3"/>
  <c r="G127" i="3"/>
  <c r="F127" i="3"/>
  <c r="E127" i="3"/>
  <c r="D127" i="3"/>
  <c r="S126" i="3"/>
  <c r="R126" i="3"/>
  <c r="Q126" i="3"/>
  <c r="P126" i="3"/>
  <c r="O126" i="3"/>
  <c r="N126" i="3"/>
  <c r="M126" i="3"/>
  <c r="L126" i="3"/>
  <c r="K126" i="3"/>
  <c r="J126" i="3"/>
  <c r="I126" i="3"/>
  <c r="H126" i="3"/>
  <c r="G126" i="3"/>
  <c r="F126" i="3"/>
  <c r="E126" i="3"/>
  <c r="D126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S124" i="3"/>
  <c r="R124" i="3"/>
  <c r="Q124" i="3"/>
  <c r="P124" i="3"/>
  <c r="O124" i="3"/>
  <c r="N124" i="3"/>
  <c r="M124" i="3"/>
  <c r="L124" i="3"/>
  <c r="K124" i="3"/>
  <c r="J124" i="3"/>
  <c r="I124" i="3"/>
  <c r="H124" i="3"/>
  <c r="G124" i="3"/>
  <c r="F124" i="3"/>
  <c r="E124" i="3"/>
  <c r="D124" i="3"/>
  <c r="S123" i="3"/>
  <c r="R123" i="3"/>
  <c r="Q123" i="3"/>
  <c r="P123" i="3"/>
  <c r="O123" i="3"/>
  <c r="N123" i="3"/>
  <c r="M123" i="3"/>
  <c r="L123" i="3"/>
  <c r="K123" i="3"/>
  <c r="J123" i="3"/>
  <c r="I123" i="3"/>
  <c r="H123" i="3"/>
  <c r="G123" i="3"/>
  <c r="F123" i="3"/>
  <c r="E123" i="3"/>
  <c r="D123" i="3"/>
  <c r="S122" i="3"/>
  <c r="R122" i="3"/>
  <c r="Q122" i="3"/>
  <c r="P122" i="3"/>
  <c r="O122" i="3"/>
  <c r="N122" i="3"/>
  <c r="M122" i="3"/>
  <c r="L122" i="3"/>
  <c r="K122" i="3"/>
  <c r="J122" i="3"/>
  <c r="I122" i="3"/>
  <c r="H122" i="3"/>
  <c r="G122" i="3"/>
  <c r="F122" i="3"/>
  <c r="E122" i="3"/>
  <c r="D122" i="3"/>
  <c r="S121" i="3"/>
  <c r="R121" i="3"/>
  <c r="Q121" i="3"/>
  <c r="P121" i="3"/>
  <c r="O121" i="3"/>
  <c r="N121" i="3"/>
  <c r="M121" i="3"/>
  <c r="L121" i="3"/>
  <c r="K121" i="3"/>
  <c r="J121" i="3"/>
  <c r="I121" i="3"/>
  <c r="H121" i="3"/>
  <c r="G121" i="3"/>
  <c r="F121" i="3"/>
  <c r="E121" i="3"/>
  <c r="D121" i="3"/>
  <c r="S76" i="3"/>
  <c r="R76" i="3"/>
  <c r="Q76" i="3"/>
  <c r="P76" i="3"/>
  <c r="O76" i="3"/>
  <c r="N76" i="3"/>
  <c r="M76" i="3"/>
  <c r="L76" i="3"/>
  <c r="K76" i="3"/>
  <c r="J76" i="3"/>
  <c r="I76" i="3"/>
  <c r="H76" i="3"/>
  <c r="G76" i="3"/>
  <c r="F76" i="3"/>
  <c r="E76" i="3"/>
  <c r="D76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E61" i="3"/>
  <c r="D61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E49" i="3"/>
  <c r="D49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D48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E60" i="3"/>
  <c r="D60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S82" i="3"/>
  <c r="R82" i="3"/>
  <c r="Q82" i="3"/>
  <c r="P82" i="3"/>
  <c r="O82" i="3"/>
  <c r="N82" i="3"/>
  <c r="M82" i="3"/>
  <c r="L82" i="3"/>
  <c r="K82" i="3"/>
  <c r="J82" i="3"/>
  <c r="I82" i="3"/>
  <c r="H82" i="3"/>
  <c r="G82" i="3"/>
  <c r="F82" i="3"/>
  <c r="E82" i="3"/>
  <c r="D82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E75" i="3"/>
  <c r="D75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S117" i="3"/>
  <c r="R117" i="3"/>
  <c r="Q117" i="3"/>
  <c r="P117" i="3"/>
  <c r="O117" i="3"/>
  <c r="N117" i="3"/>
  <c r="M117" i="3"/>
  <c r="L117" i="3"/>
  <c r="K117" i="3"/>
  <c r="J117" i="3"/>
  <c r="I117" i="3"/>
  <c r="H117" i="3"/>
  <c r="G117" i="3"/>
  <c r="F117" i="3"/>
  <c r="E117" i="3"/>
  <c r="D117" i="3"/>
  <c r="S116" i="3"/>
  <c r="R116" i="3"/>
  <c r="Q116" i="3"/>
  <c r="P116" i="3"/>
  <c r="O116" i="3"/>
  <c r="N116" i="3"/>
  <c r="M116" i="3"/>
  <c r="L116" i="3"/>
  <c r="K116" i="3"/>
  <c r="J116" i="3"/>
  <c r="I116" i="3"/>
  <c r="H116" i="3"/>
  <c r="G116" i="3"/>
  <c r="F116" i="3"/>
  <c r="E116" i="3"/>
  <c r="D116" i="3"/>
  <c r="S115" i="3"/>
  <c r="R115" i="3"/>
  <c r="Q115" i="3"/>
  <c r="P115" i="3"/>
  <c r="O115" i="3"/>
  <c r="N115" i="3"/>
  <c r="M115" i="3"/>
  <c r="L115" i="3"/>
  <c r="K115" i="3"/>
  <c r="J115" i="3"/>
  <c r="I115" i="3"/>
  <c r="H115" i="3"/>
  <c r="G115" i="3"/>
  <c r="F115" i="3"/>
  <c r="E115" i="3"/>
  <c r="D115" i="3"/>
  <c r="S114" i="3"/>
  <c r="R114" i="3"/>
  <c r="Q114" i="3"/>
  <c r="P114" i="3"/>
  <c r="O114" i="3"/>
  <c r="N114" i="3"/>
  <c r="M114" i="3"/>
  <c r="L114" i="3"/>
  <c r="K114" i="3"/>
  <c r="J114" i="3"/>
  <c r="I114" i="3"/>
  <c r="H114" i="3"/>
  <c r="G114" i="3"/>
  <c r="F114" i="3"/>
  <c r="E114" i="3"/>
  <c r="D114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S112" i="3"/>
  <c r="R112" i="3"/>
  <c r="Q112" i="3"/>
  <c r="P112" i="3"/>
  <c r="O112" i="3"/>
  <c r="N112" i="3"/>
  <c r="M112" i="3"/>
  <c r="L112" i="3"/>
  <c r="K112" i="3"/>
  <c r="J112" i="3"/>
  <c r="I112" i="3"/>
  <c r="H112" i="3"/>
  <c r="G112" i="3"/>
  <c r="F112" i="3"/>
  <c r="E112" i="3"/>
  <c r="D112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S110" i="3"/>
  <c r="R110" i="3"/>
  <c r="Q110" i="3"/>
  <c r="P110" i="3"/>
  <c r="O110" i="3"/>
  <c r="N110" i="3"/>
  <c r="M110" i="3"/>
  <c r="L110" i="3"/>
  <c r="K110" i="3"/>
  <c r="J110" i="3"/>
  <c r="I110" i="3"/>
  <c r="H110" i="3"/>
  <c r="G110" i="3"/>
  <c r="F110" i="3"/>
  <c r="E110" i="3"/>
  <c r="D110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S108" i="3"/>
  <c r="R108" i="3"/>
  <c r="Q108" i="3"/>
  <c r="P108" i="3"/>
  <c r="O108" i="3"/>
  <c r="N108" i="3"/>
  <c r="M108" i="3"/>
  <c r="L108" i="3"/>
  <c r="K108" i="3"/>
  <c r="J108" i="3"/>
  <c r="I108" i="3"/>
  <c r="H108" i="3"/>
  <c r="G108" i="3"/>
  <c r="F108" i="3"/>
  <c r="E108" i="3"/>
  <c r="D108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S106" i="3"/>
  <c r="R106" i="3"/>
  <c r="Q106" i="3"/>
  <c r="P106" i="3"/>
  <c r="O106" i="3"/>
  <c r="N106" i="3"/>
  <c r="M106" i="3"/>
  <c r="L106" i="3"/>
  <c r="K106" i="3"/>
  <c r="J106" i="3"/>
  <c r="I106" i="3"/>
  <c r="H106" i="3"/>
  <c r="G106" i="3"/>
  <c r="F106" i="3"/>
  <c r="E106" i="3"/>
  <c r="D106" i="3"/>
  <c r="S105" i="3"/>
  <c r="R105" i="3"/>
  <c r="Q105" i="3"/>
  <c r="P105" i="3"/>
  <c r="O105" i="3"/>
  <c r="N105" i="3"/>
  <c r="M105" i="3"/>
  <c r="L105" i="3"/>
  <c r="K105" i="3"/>
  <c r="J105" i="3"/>
  <c r="I105" i="3"/>
  <c r="H105" i="3"/>
  <c r="G105" i="3"/>
  <c r="F105" i="3"/>
  <c r="E105" i="3"/>
  <c r="D105" i="3"/>
  <c r="S81" i="3"/>
  <c r="R81" i="3"/>
  <c r="Q81" i="3"/>
  <c r="P81" i="3"/>
  <c r="O81" i="3"/>
  <c r="N81" i="3"/>
  <c r="M81" i="3"/>
  <c r="L81" i="3"/>
  <c r="K81" i="3"/>
  <c r="J81" i="3"/>
  <c r="I81" i="3"/>
  <c r="H81" i="3"/>
  <c r="G81" i="3"/>
  <c r="F81" i="3"/>
  <c r="E81" i="3"/>
  <c r="D81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S104" i="3"/>
  <c r="R104" i="3"/>
  <c r="Q104" i="3"/>
  <c r="P104" i="3"/>
  <c r="O104" i="3"/>
  <c r="N104" i="3"/>
  <c r="M104" i="3"/>
  <c r="L104" i="3"/>
  <c r="K104" i="3"/>
  <c r="J104" i="3"/>
  <c r="I104" i="3"/>
  <c r="H104" i="3"/>
  <c r="G104" i="3"/>
  <c r="F104" i="3"/>
  <c r="E104" i="3"/>
  <c r="D10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S68" i="3"/>
  <c r="R68" i="3"/>
  <c r="Q68" i="3"/>
  <c r="P68" i="3"/>
  <c r="O68" i="3"/>
  <c r="N68" i="3"/>
  <c r="M68" i="3"/>
  <c r="L68" i="3"/>
  <c r="K68" i="3"/>
  <c r="J68" i="3"/>
  <c r="I68" i="3"/>
  <c r="H68" i="3"/>
  <c r="G68" i="3"/>
  <c r="F68" i="3"/>
  <c r="E68" i="3"/>
  <c r="D68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F74" i="3"/>
  <c r="E74" i="3"/>
  <c r="D74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S103" i="3"/>
  <c r="R103" i="3"/>
  <c r="Q103" i="3"/>
  <c r="P103" i="3"/>
  <c r="O103" i="3"/>
  <c r="N103" i="3"/>
  <c r="M103" i="3"/>
  <c r="L103" i="3"/>
  <c r="K103" i="3"/>
  <c r="J103" i="3"/>
  <c r="I103" i="3"/>
  <c r="H103" i="3"/>
  <c r="G103" i="3"/>
  <c r="F103" i="3"/>
  <c r="E103" i="3"/>
  <c r="D103" i="3"/>
  <c r="S102" i="3"/>
  <c r="R102" i="3"/>
  <c r="Q102" i="3"/>
  <c r="P102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S100" i="3"/>
  <c r="R100" i="3"/>
  <c r="Q100" i="3"/>
  <c r="P100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F99" i="3"/>
  <c r="E99" i="3"/>
  <c r="D99" i="3"/>
  <c r="S98" i="3"/>
  <c r="R98" i="3"/>
  <c r="Q98" i="3"/>
  <c r="P98" i="3"/>
  <c r="O98" i="3"/>
  <c r="N98" i="3"/>
  <c r="M98" i="3"/>
  <c r="L98" i="3"/>
  <c r="K98" i="3"/>
  <c r="J98" i="3"/>
  <c r="I98" i="3"/>
  <c r="H98" i="3"/>
  <c r="G98" i="3"/>
  <c r="F98" i="3"/>
  <c r="E98" i="3"/>
  <c r="D98" i="3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F97" i="3"/>
  <c r="E97" i="3"/>
  <c r="D97" i="3"/>
  <c r="S96" i="3"/>
  <c r="R96" i="3"/>
  <c r="Q96" i="3"/>
  <c r="P96" i="3"/>
  <c r="O96" i="3"/>
  <c r="N96" i="3"/>
  <c r="M96" i="3"/>
  <c r="L96" i="3"/>
  <c r="K96" i="3"/>
  <c r="J96" i="3"/>
  <c r="I96" i="3"/>
  <c r="H96" i="3"/>
  <c r="G96" i="3"/>
  <c r="F96" i="3"/>
  <c r="E96" i="3"/>
  <c r="D96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S94" i="3"/>
  <c r="R94" i="3"/>
  <c r="Q94" i="3"/>
  <c r="P94" i="3"/>
  <c r="O94" i="3"/>
  <c r="N94" i="3"/>
  <c r="M94" i="3"/>
  <c r="L94" i="3"/>
  <c r="K94" i="3"/>
  <c r="J94" i="3"/>
  <c r="I94" i="3"/>
  <c r="H94" i="3"/>
  <c r="G94" i="3"/>
  <c r="F94" i="3"/>
  <c r="E94" i="3"/>
  <c r="D94" i="3"/>
  <c r="S93" i="3"/>
  <c r="R93" i="3"/>
  <c r="Q93" i="3"/>
  <c r="P93" i="3"/>
  <c r="O93" i="3"/>
  <c r="N93" i="3"/>
  <c r="M93" i="3"/>
  <c r="L93" i="3"/>
  <c r="K93" i="3"/>
  <c r="J93" i="3"/>
  <c r="I93" i="3"/>
  <c r="H93" i="3"/>
  <c r="G93" i="3"/>
  <c r="F93" i="3"/>
  <c r="E93" i="3"/>
  <c r="D93" i="3"/>
  <c r="S92" i="3"/>
  <c r="R92" i="3"/>
  <c r="Q92" i="3"/>
  <c r="P92" i="3"/>
  <c r="O92" i="3"/>
  <c r="N92" i="3"/>
  <c r="M92" i="3"/>
  <c r="L92" i="3"/>
  <c r="K92" i="3"/>
  <c r="J92" i="3"/>
  <c r="I92" i="3"/>
  <c r="H92" i="3"/>
  <c r="G92" i="3"/>
  <c r="F92" i="3"/>
  <c r="E92" i="3"/>
  <c r="D92" i="3"/>
  <c r="S91" i="3"/>
  <c r="R91" i="3"/>
  <c r="Q91" i="3"/>
  <c r="P91" i="3"/>
  <c r="O91" i="3"/>
  <c r="N91" i="3"/>
  <c r="M91" i="3"/>
  <c r="L91" i="3"/>
  <c r="K91" i="3"/>
  <c r="J91" i="3"/>
  <c r="I91" i="3"/>
  <c r="H91" i="3"/>
  <c r="G91" i="3"/>
  <c r="F91" i="3"/>
  <c r="E91" i="3"/>
  <c r="D91" i="3"/>
  <c r="S90" i="3"/>
  <c r="R90" i="3"/>
  <c r="Q90" i="3"/>
  <c r="P90" i="3"/>
  <c r="O90" i="3"/>
  <c r="N90" i="3"/>
  <c r="M90" i="3"/>
  <c r="L90" i="3"/>
  <c r="K90" i="3"/>
  <c r="J90" i="3"/>
  <c r="I90" i="3"/>
  <c r="H90" i="3"/>
  <c r="G90" i="3"/>
  <c r="F90" i="3"/>
  <c r="E90" i="3"/>
  <c r="D90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F88" i="3"/>
  <c r="E88" i="3"/>
  <c r="D88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F87" i="3"/>
  <c r="E87" i="3"/>
  <c r="D87" i="3"/>
  <c r="S86" i="3"/>
  <c r="R86" i="3"/>
  <c r="Q86" i="3"/>
  <c r="P86" i="3"/>
  <c r="O86" i="3"/>
  <c r="N86" i="3"/>
  <c r="M86" i="3"/>
  <c r="L86" i="3"/>
  <c r="K86" i="3"/>
  <c r="J86" i="3"/>
  <c r="I86" i="3"/>
  <c r="H86" i="3"/>
  <c r="G86" i="3"/>
  <c r="F86" i="3"/>
  <c r="E86" i="3"/>
  <c r="D86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F85" i="3"/>
  <c r="E85" i="3"/>
  <c r="D85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S80" i="3"/>
  <c r="R80" i="3"/>
  <c r="Q80" i="3"/>
  <c r="P80" i="3"/>
  <c r="O80" i="3"/>
  <c r="N80" i="3"/>
  <c r="M80" i="3"/>
  <c r="L80" i="3"/>
  <c r="K80" i="3"/>
  <c r="J80" i="3"/>
  <c r="I80" i="3"/>
  <c r="H80" i="3"/>
  <c r="G80" i="3"/>
  <c r="F80" i="3"/>
  <c r="E80" i="3"/>
  <c r="D80" i="3"/>
  <c r="S79" i="3"/>
  <c r="R79" i="3"/>
  <c r="Q79" i="3"/>
  <c r="P79" i="3"/>
  <c r="O79" i="3"/>
  <c r="N79" i="3"/>
  <c r="M79" i="3"/>
  <c r="L79" i="3"/>
  <c r="K79" i="3"/>
  <c r="J79" i="3"/>
  <c r="I79" i="3"/>
  <c r="H79" i="3"/>
  <c r="G79" i="3"/>
  <c r="F79" i="3"/>
  <c r="E79" i="3"/>
  <c r="D79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E44" i="3"/>
  <c r="D44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7" i="3"/>
  <c r="B53" i="3"/>
  <c r="B16" i="3"/>
  <c r="B63" i="3"/>
  <c r="B8" i="3"/>
  <c r="B2" i="3"/>
  <c r="B71" i="3"/>
  <c r="B70" i="3"/>
  <c r="B62" i="3"/>
  <c r="B40" i="3"/>
  <c r="B34" i="3"/>
  <c r="B24" i="3"/>
  <c r="B69" i="3"/>
  <c r="B77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33" i="3"/>
  <c r="B52" i="3"/>
  <c r="B51" i="3"/>
  <c r="B83" i="3"/>
  <c r="B30" i="3"/>
  <c r="B50" i="3"/>
  <c r="B28" i="3"/>
  <c r="B21" i="3"/>
  <c r="B134" i="3"/>
  <c r="B29" i="3"/>
  <c r="B15" i="3"/>
  <c r="B32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76" i="3"/>
  <c r="B61" i="3"/>
  <c r="B49" i="3"/>
  <c r="B48" i="3"/>
  <c r="B39" i="3"/>
  <c r="B25" i="3"/>
  <c r="B60" i="3"/>
  <c r="B38" i="3"/>
  <c r="B20" i="3"/>
  <c r="B47" i="3"/>
  <c r="B82" i="3"/>
  <c r="B13" i="3"/>
  <c r="B37" i="3"/>
  <c r="B120" i="3"/>
  <c r="B46" i="3"/>
  <c r="B19" i="3"/>
  <c r="B75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81" i="3"/>
  <c r="B12" i="3"/>
  <c r="B5" i="3"/>
  <c r="B104" i="3"/>
  <c r="B14" i="3"/>
  <c r="B36" i="3"/>
  <c r="B17" i="3"/>
  <c r="B68" i="3"/>
  <c r="B4" i="3"/>
  <c r="B74" i="3"/>
  <c r="B27" i="3"/>
  <c r="B22" i="3"/>
  <c r="B11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9" i="3"/>
  <c r="B3" i="3"/>
  <c r="B80" i="3"/>
  <c r="B79" i="3"/>
  <c r="B6" i="3"/>
  <c r="B59" i="3"/>
  <c r="B26" i="3"/>
  <c r="B45" i="3"/>
  <c r="B18" i="3"/>
  <c r="B31" i="3"/>
  <c r="B44" i="3"/>
  <c r="B10" i="3"/>
  <c r="B23" i="3"/>
  <c r="Y77" i="13" l="1"/>
  <c r="Y21" i="13"/>
  <c r="Y78" i="13"/>
  <c r="Y79" i="13"/>
  <c r="Y80" i="13"/>
  <c r="Y8" i="13"/>
  <c r="Y81" i="13"/>
  <c r="Y82" i="13"/>
  <c r="Y83" i="13"/>
  <c r="Y84" i="13"/>
  <c r="Y85" i="13"/>
  <c r="Y86" i="13"/>
  <c r="Y87" i="13"/>
  <c r="Y88" i="13"/>
  <c r="Y10" i="13"/>
  <c r="Y89" i="13"/>
  <c r="Y90" i="13"/>
  <c r="Y92" i="13"/>
  <c r="Y93" i="13"/>
  <c r="Y94" i="13"/>
  <c r="Y95" i="13"/>
  <c r="Y96" i="13"/>
  <c r="Y97" i="13"/>
  <c r="Y98" i="13"/>
  <c r="Y99" i="13"/>
  <c r="Y100" i="13"/>
  <c r="Y101" i="13"/>
  <c r="Y102" i="13"/>
  <c r="Y103" i="13"/>
  <c r="Y129" i="13"/>
  <c r="Y128" i="13"/>
  <c r="Y127" i="13"/>
  <c r="Y126" i="13"/>
  <c r="Y125" i="13"/>
  <c r="Y124" i="13"/>
  <c r="Y123" i="13"/>
  <c r="Y122" i="13"/>
  <c r="Y121" i="13"/>
  <c r="Y120" i="13"/>
  <c r="Y119" i="13"/>
  <c r="Y9" i="13"/>
  <c r="Y29" i="13"/>
  <c r="Y42" i="13"/>
  <c r="Y50" i="13"/>
  <c r="U23" i="3"/>
  <c r="V31" i="3"/>
  <c r="U18" i="3"/>
  <c r="V45" i="3"/>
  <c r="U59" i="3"/>
  <c r="V6" i="3"/>
  <c r="V80" i="3"/>
  <c r="V86" i="3"/>
  <c r="V89" i="3"/>
  <c r="U94" i="3"/>
  <c r="U96" i="3"/>
  <c r="U97" i="3"/>
  <c r="V100" i="3"/>
  <c r="U101" i="3"/>
  <c r="U14" i="3"/>
  <c r="V5" i="3"/>
  <c r="U12" i="3"/>
  <c r="V107" i="3"/>
  <c r="U108" i="3"/>
  <c r="V114" i="3"/>
  <c r="V118" i="3"/>
  <c r="V119" i="3"/>
  <c r="V120" i="3"/>
  <c r="V38" i="3"/>
  <c r="U48" i="3"/>
  <c r="V123" i="3"/>
  <c r="V129" i="3"/>
  <c r="V133" i="3"/>
  <c r="U15" i="3"/>
  <c r="U29" i="3"/>
  <c r="U51" i="3"/>
  <c r="U138" i="3"/>
  <c r="U34" i="3"/>
  <c r="U62" i="3"/>
  <c r="U156" i="3"/>
  <c r="V158" i="3"/>
  <c r="U159" i="3"/>
  <c r="U160" i="3"/>
  <c r="U162" i="3"/>
  <c r="U163" i="3"/>
  <c r="U164" i="3"/>
  <c r="V165" i="3"/>
  <c r="U166" i="3"/>
  <c r="V167" i="3"/>
  <c r="V168" i="3"/>
  <c r="U50" i="3"/>
  <c r="U137" i="3"/>
  <c r="U141" i="3"/>
  <c r="W145" i="3"/>
  <c r="V117" i="3"/>
  <c r="V12" i="3"/>
  <c r="V110" i="3"/>
  <c r="U106" i="3"/>
  <c r="U127" i="3"/>
  <c r="U125" i="3"/>
  <c r="V82" i="3"/>
  <c r="E273" i="12"/>
  <c r="F273" i="12"/>
  <c r="V273" i="17"/>
  <c r="W273" i="17"/>
  <c r="U273" i="17"/>
  <c r="N273" i="17"/>
  <c r="O273" i="17"/>
  <c r="P273" i="17"/>
  <c r="Q273" i="17"/>
  <c r="S273" i="17"/>
  <c r="T273" i="17"/>
  <c r="M273" i="17"/>
  <c r="J273" i="17"/>
  <c r="K273" i="17"/>
  <c r="L273" i="17"/>
  <c r="I273" i="17"/>
  <c r="F273" i="17"/>
  <c r="G273" i="17"/>
  <c r="H273" i="17"/>
  <c r="E273" i="17"/>
  <c r="D273" i="17"/>
  <c r="V273" i="18"/>
  <c r="W273" i="18"/>
  <c r="U273" i="18"/>
  <c r="N273" i="18"/>
  <c r="O273" i="18"/>
  <c r="P273" i="18"/>
  <c r="Q273" i="18"/>
  <c r="S273" i="18"/>
  <c r="T273" i="18"/>
  <c r="M273" i="18"/>
  <c r="J273" i="18"/>
  <c r="K273" i="18"/>
  <c r="L273" i="18"/>
  <c r="I273" i="18"/>
  <c r="F273" i="18"/>
  <c r="G273" i="18"/>
  <c r="H273" i="18"/>
  <c r="E273" i="18"/>
  <c r="D273" i="18"/>
  <c r="V273" i="19"/>
  <c r="W273" i="19"/>
  <c r="U273" i="19"/>
  <c r="N273" i="19"/>
  <c r="O273" i="19"/>
  <c r="P273" i="19"/>
  <c r="Q273" i="19"/>
  <c r="S273" i="19"/>
  <c r="T273" i="19"/>
  <c r="M273" i="19"/>
  <c r="J273" i="19"/>
  <c r="K273" i="19"/>
  <c r="L273" i="19"/>
  <c r="I273" i="19"/>
  <c r="F273" i="19"/>
  <c r="G273" i="19"/>
  <c r="H273" i="19"/>
  <c r="E273" i="19"/>
  <c r="D273" i="19"/>
  <c r="V273" i="12"/>
  <c r="W273" i="12"/>
  <c r="U273" i="12"/>
  <c r="N273" i="12"/>
  <c r="O273" i="12"/>
  <c r="P273" i="12"/>
  <c r="Q273" i="12"/>
  <c r="S273" i="12"/>
  <c r="T273" i="12"/>
  <c r="M273" i="12"/>
  <c r="J273" i="12"/>
  <c r="K273" i="12"/>
  <c r="L273" i="12"/>
  <c r="I273" i="12"/>
  <c r="G273" i="12"/>
  <c r="H273" i="12"/>
  <c r="D273" i="12"/>
  <c r="M273" i="5"/>
  <c r="N273" i="5"/>
  <c r="O273" i="5"/>
  <c r="P273" i="5"/>
  <c r="Q273" i="5"/>
  <c r="R273" i="5"/>
  <c r="L273" i="5"/>
  <c r="I273" i="5"/>
  <c r="J273" i="5"/>
  <c r="K273" i="5"/>
  <c r="H273" i="5"/>
  <c r="E273" i="5"/>
  <c r="F273" i="5"/>
  <c r="G273" i="5"/>
  <c r="D273" i="5"/>
  <c r="M273" i="4"/>
  <c r="N273" i="4"/>
  <c r="O273" i="4"/>
  <c r="P273" i="4"/>
  <c r="Q273" i="4"/>
  <c r="R273" i="4"/>
  <c r="L273" i="4"/>
  <c r="I273" i="4"/>
  <c r="J273" i="4"/>
  <c r="K273" i="4"/>
  <c r="H273" i="4"/>
  <c r="E273" i="4"/>
  <c r="F273" i="4"/>
  <c r="G273" i="4"/>
  <c r="D273" i="4"/>
  <c r="M273" i="2"/>
  <c r="N273" i="2"/>
  <c r="O273" i="2"/>
  <c r="P273" i="2"/>
  <c r="Q273" i="2"/>
  <c r="R273" i="2"/>
  <c r="L273" i="2"/>
  <c r="I273" i="2"/>
  <c r="J273" i="2"/>
  <c r="K273" i="2"/>
  <c r="H273" i="2"/>
  <c r="E273" i="2"/>
  <c r="F273" i="2"/>
  <c r="G273" i="2"/>
  <c r="D273" i="2"/>
  <c r="M273" i="1"/>
  <c r="N273" i="1"/>
  <c r="O273" i="1"/>
  <c r="P273" i="1"/>
  <c r="Q273" i="1"/>
  <c r="R273" i="1"/>
  <c r="L273" i="1"/>
  <c r="I273" i="1"/>
  <c r="J273" i="1"/>
  <c r="K273" i="1"/>
  <c r="H273" i="1"/>
  <c r="E273" i="1"/>
  <c r="F273" i="1"/>
  <c r="G273" i="1"/>
  <c r="D273" i="1"/>
  <c r="Y154" i="13"/>
  <c r="Y152" i="13"/>
  <c r="Y150" i="13"/>
  <c r="Y149" i="13"/>
  <c r="V273" i="16"/>
  <c r="W273" i="16"/>
  <c r="U273" i="16"/>
  <c r="N273" i="16"/>
  <c r="O273" i="16"/>
  <c r="P273" i="16"/>
  <c r="Q273" i="16"/>
  <c r="S273" i="16"/>
  <c r="T273" i="16"/>
  <c r="M273" i="16"/>
  <c r="J273" i="16"/>
  <c r="K273" i="16"/>
  <c r="L273" i="16"/>
  <c r="I273" i="16"/>
  <c r="F273" i="16"/>
  <c r="G273" i="16"/>
  <c r="H273" i="16"/>
  <c r="E273" i="16"/>
  <c r="D273" i="16"/>
  <c r="Y117" i="13"/>
  <c r="Y116" i="13"/>
  <c r="Y112" i="13"/>
  <c r="Y110" i="13"/>
  <c r="Y109" i="13"/>
  <c r="Y107" i="13"/>
  <c r="Y16" i="13"/>
  <c r="Y6" i="13"/>
  <c r="Y11" i="13"/>
  <c r="Y106" i="13"/>
  <c r="Y105" i="13"/>
  <c r="Y67" i="13"/>
  <c r="Y53" i="13"/>
  <c r="Y46" i="13"/>
  <c r="Y38" i="13"/>
  <c r="Y35" i="13"/>
  <c r="Y33" i="13"/>
  <c r="Y7" i="13"/>
  <c r="U63" i="3"/>
  <c r="V139" i="3"/>
  <c r="U52" i="3"/>
  <c r="U30" i="3"/>
  <c r="U32" i="3"/>
  <c r="U93" i="3"/>
  <c r="V79" i="3"/>
  <c r="U10" i="3"/>
  <c r="M273" i="6"/>
  <c r="N273" i="6"/>
  <c r="O273" i="6"/>
  <c r="P273" i="6"/>
  <c r="Q273" i="6"/>
  <c r="R273" i="6"/>
  <c r="L273" i="6"/>
  <c r="I273" i="6"/>
  <c r="J273" i="6"/>
  <c r="K273" i="6"/>
  <c r="H273" i="6"/>
  <c r="E273" i="6"/>
  <c r="F273" i="6"/>
  <c r="G273" i="6"/>
  <c r="D273" i="6"/>
  <c r="U131" i="3"/>
  <c r="V130" i="3"/>
  <c r="B101" i="13"/>
  <c r="B68" i="13"/>
  <c r="U13" i="3"/>
  <c r="U25" i="3"/>
  <c r="V137" i="3"/>
  <c r="C74" i="3"/>
  <c r="B51" i="13"/>
  <c r="B14" i="13"/>
  <c r="C123" i="3"/>
  <c r="B91" i="13"/>
  <c r="C6" i="3"/>
  <c r="B31" i="13"/>
  <c r="B38" i="13"/>
  <c r="C83" i="3"/>
  <c r="B113" i="13"/>
  <c r="B116" i="13"/>
  <c r="C40" i="3"/>
  <c r="B130" i="13"/>
  <c r="B132" i="13"/>
  <c r="B133" i="13"/>
  <c r="B3" i="13"/>
  <c r="B134" i="13"/>
  <c r="B135" i="13"/>
  <c r="B138" i="13"/>
  <c r="B139" i="13"/>
  <c r="B140" i="13"/>
  <c r="B141" i="13"/>
  <c r="B143" i="13"/>
  <c r="B144" i="13"/>
  <c r="B146" i="13"/>
  <c r="A5" i="34"/>
  <c r="A6" i="34"/>
  <c r="A7" i="34"/>
  <c r="A8" i="34"/>
  <c r="A9" i="34"/>
  <c r="B154" i="13"/>
  <c r="B153" i="13"/>
  <c r="B41" i="13"/>
  <c r="B43" i="13"/>
  <c r="B45" i="13"/>
  <c r="B47" i="13"/>
  <c r="B49" i="13"/>
  <c r="B44" i="13"/>
  <c r="B48" i="13"/>
  <c r="B94" i="13"/>
  <c r="C124" i="3"/>
  <c r="C111" i="3"/>
  <c r="U110" i="3"/>
  <c r="B30" i="13"/>
  <c r="B32" i="13"/>
  <c r="C95" i="3"/>
  <c r="C10" i="3"/>
  <c r="C17" i="3"/>
  <c r="C88" i="3"/>
  <c r="C103" i="3"/>
  <c r="C39" i="3"/>
  <c r="C31" i="3"/>
  <c r="C91" i="3"/>
  <c r="C33" i="13"/>
  <c r="C93" i="3"/>
  <c r="B33" i="13"/>
  <c r="B40" i="13"/>
  <c r="B36" i="13"/>
  <c r="B29" i="13"/>
  <c r="B25" i="13"/>
  <c r="B66" i="13"/>
  <c r="B62" i="13"/>
  <c r="B79" i="13"/>
  <c r="B37" i="13"/>
  <c r="C96" i="3"/>
  <c r="C90" i="3"/>
  <c r="B46" i="13"/>
  <c r="B50" i="13"/>
  <c r="B24" i="13"/>
  <c r="B35" i="13"/>
  <c r="B42" i="13"/>
  <c r="Y147" i="13"/>
  <c r="Y144" i="13"/>
  <c r="Y134" i="13"/>
  <c r="Y133" i="13"/>
  <c r="Y146" i="13"/>
  <c r="Y138" i="13"/>
  <c r="Y3" i="13"/>
  <c r="Y143" i="13"/>
  <c r="Y139" i="13"/>
  <c r="Y137" i="13"/>
  <c r="Y135" i="13"/>
  <c r="Y132" i="13"/>
  <c r="Y130" i="13"/>
  <c r="Y142" i="13"/>
  <c r="Y140" i="13"/>
  <c r="Y131" i="13"/>
  <c r="Y148" i="13"/>
  <c r="Y151" i="13"/>
  <c r="Y156" i="13"/>
  <c r="Y114" i="13"/>
  <c r="Y111" i="13"/>
  <c r="Y118" i="13"/>
  <c r="Y113" i="13"/>
  <c r="Y108" i="13"/>
  <c r="Y104" i="13"/>
  <c r="B131" i="13"/>
  <c r="C16" i="3"/>
  <c r="B147" i="13"/>
  <c r="C63" i="3"/>
  <c r="C70" i="3"/>
  <c r="C163" i="3"/>
  <c r="B156" i="13"/>
  <c r="B152" i="13"/>
  <c r="B157" i="13"/>
  <c r="B149" i="13"/>
  <c r="C2" i="3"/>
  <c r="C157" i="3"/>
  <c r="C71" i="3"/>
  <c r="C156" i="3"/>
  <c r="C130" i="13"/>
  <c r="C165" i="3"/>
  <c r="B155" i="13"/>
  <c r="B151" i="13"/>
  <c r="C168" i="3"/>
  <c r="C164" i="3"/>
  <c r="C160" i="3"/>
  <c r="C24" i="3"/>
  <c r="B16" i="13"/>
  <c r="B112" i="13"/>
  <c r="V50" i="3"/>
  <c r="B11" i="13"/>
  <c r="B108" i="13"/>
  <c r="B118" i="13"/>
  <c r="B114" i="13"/>
  <c r="B15" i="13"/>
  <c r="B117" i="13"/>
  <c r="C134" i="3"/>
  <c r="B104" i="13"/>
  <c r="B106" i="13"/>
  <c r="B115" i="13"/>
  <c r="W30" i="3"/>
  <c r="C30" i="3"/>
  <c r="C140" i="3"/>
  <c r="B111" i="13"/>
  <c r="B6" i="13"/>
  <c r="B109" i="13"/>
  <c r="B85" i="13"/>
  <c r="B89" i="13"/>
  <c r="C37" i="3"/>
  <c r="C19" i="3"/>
  <c r="B98" i="13"/>
  <c r="C126" i="3"/>
  <c r="B103" i="13"/>
  <c r="C121" i="3"/>
  <c r="W120" i="3"/>
  <c r="B81" i="13"/>
  <c r="B78" i="13"/>
  <c r="B97" i="13"/>
  <c r="B92" i="13"/>
  <c r="B83" i="13"/>
  <c r="W128" i="3"/>
  <c r="B87" i="13"/>
  <c r="B10" i="13"/>
  <c r="B99" i="13"/>
  <c r="B95" i="13"/>
  <c r="B77" i="13"/>
  <c r="W48" i="3"/>
  <c r="C46" i="3"/>
  <c r="C82" i="3"/>
  <c r="C60" i="3"/>
  <c r="B86" i="13"/>
  <c r="C48" i="3"/>
  <c r="C10" i="13"/>
  <c r="B102" i="13"/>
  <c r="C131" i="3"/>
  <c r="B100" i="13"/>
  <c r="B96" i="13"/>
  <c r="C133" i="3"/>
  <c r="C128" i="3"/>
  <c r="C127" i="3"/>
  <c r="C61" i="3"/>
  <c r="B93" i="13"/>
  <c r="B80" i="13"/>
  <c r="V121" i="3"/>
  <c r="U82" i="3"/>
  <c r="C108" i="3"/>
  <c r="W107" i="3"/>
  <c r="B64" i="13"/>
  <c r="B55" i="13"/>
  <c r="C104" i="3"/>
  <c r="C105" i="3"/>
  <c r="C5" i="3"/>
  <c r="C112" i="3"/>
  <c r="C54" i="13"/>
  <c r="C22" i="3"/>
  <c r="B58" i="13"/>
  <c r="B17" i="13"/>
  <c r="B67" i="13"/>
  <c r="C14" i="3"/>
  <c r="B9" i="13"/>
  <c r="B53" i="13"/>
  <c r="V106" i="3"/>
  <c r="V28" i="3"/>
  <c r="V40" i="3"/>
  <c r="V140" i="3"/>
  <c r="U139" i="3"/>
  <c r="U136" i="3"/>
  <c r="C152" i="13"/>
  <c r="C140" i="13"/>
  <c r="C156" i="13"/>
  <c r="C137" i="13"/>
  <c r="C147" i="13"/>
  <c r="C103" i="13"/>
  <c r="C87" i="13"/>
  <c r="U100" i="3"/>
  <c r="V108" i="3"/>
  <c r="V98" i="3"/>
  <c r="U6" i="3"/>
  <c r="V48" i="3"/>
  <c r="V161" i="3"/>
  <c r="U27" i="3"/>
  <c r="V68" i="3"/>
  <c r="Y153" i="13"/>
  <c r="W69" i="3"/>
  <c r="U165" i="3"/>
  <c r="U17" i="3"/>
  <c r="V11" i="3"/>
  <c r="U38" i="3"/>
  <c r="U46" i="3"/>
  <c r="V75" i="3"/>
  <c r="U128" i="3"/>
  <c r="W129" i="3"/>
  <c r="V132" i="3"/>
  <c r="V46" i="3"/>
  <c r="W126" i="3"/>
  <c r="U132" i="3"/>
  <c r="W19" i="3"/>
  <c r="W61" i="3"/>
  <c r="V128" i="3"/>
  <c r="U75" i="3"/>
  <c r="W46" i="3"/>
  <c r="W47" i="3"/>
  <c r="W38" i="3"/>
  <c r="V39" i="3"/>
  <c r="U39" i="3"/>
  <c r="U49" i="3"/>
  <c r="W49" i="3"/>
  <c r="V49" i="3"/>
  <c r="W122" i="3"/>
  <c r="U122" i="3"/>
  <c r="W124" i="3"/>
  <c r="V125" i="3"/>
  <c r="W130" i="3"/>
  <c r="U130" i="3"/>
  <c r="W132" i="3"/>
  <c r="U20" i="3"/>
  <c r="V122" i="3"/>
  <c r="V124" i="3"/>
  <c r="V25" i="3"/>
  <c r="U123" i="3"/>
  <c r="W127" i="3"/>
  <c r="W76" i="3"/>
  <c r="V20" i="3"/>
  <c r="U112" i="3"/>
  <c r="Y115" i="13"/>
  <c r="U33" i="3"/>
  <c r="Y15" i="13"/>
  <c r="V83" i="3"/>
  <c r="U134" i="3"/>
  <c r="V33" i="3"/>
  <c r="V138" i="3"/>
  <c r="V15" i="3"/>
  <c r="U28" i="3"/>
  <c r="U83" i="3"/>
  <c r="W33" i="3"/>
  <c r="U140" i="3"/>
  <c r="V141" i="3"/>
  <c r="B136" i="13" l="1"/>
  <c r="B2" i="13"/>
  <c r="B28" i="13"/>
  <c r="C138" i="3"/>
  <c r="C136" i="3"/>
  <c r="C29" i="3"/>
  <c r="C50" i="3"/>
  <c r="C137" i="3"/>
  <c r="C81" i="13"/>
  <c r="V63" i="3"/>
  <c r="U40" i="3"/>
  <c r="Y71" i="13"/>
  <c r="Y70" i="13"/>
  <c r="Y61" i="13"/>
  <c r="Y14" i="13"/>
  <c r="Y51" i="13"/>
  <c r="Y75" i="13"/>
  <c r="Y69" i="13"/>
  <c r="Y65" i="13"/>
  <c r="Y17" i="13"/>
  <c r="Y57" i="13"/>
  <c r="Y54" i="13"/>
  <c r="W141" i="3"/>
  <c r="X141" i="3" s="1"/>
  <c r="V136" i="3"/>
  <c r="V135" i="3"/>
  <c r="V30" i="3"/>
  <c r="X30" i="3" s="1"/>
  <c r="V21" i="3"/>
  <c r="W134" i="3"/>
  <c r="V32" i="3"/>
  <c r="Y63" i="13"/>
  <c r="V36" i="3"/>
  <c r="U68" i="3"/>
  <c r="W15" i="3"/>
  <c r="X15" i="3" s="1"/>
  <c r="W138" i="3"/>
  <c r="X138" i="3" s="1"/>
  <c r="V134" i="3"/>
  <c r="W136" i="3"/>
  <c r="X136" i="3" s="1"/>
  <c r="U135" i="3"/>
  <c r="V51" i="3"/>
  <c r="V29" i="3"/>
  <c r="U21" i="3"/>
  <c r="U113" i="3"/>
  <c r="V81" i="3"/>
  <c r="W5" i="3"/>
  <c r="X5" i="3" s="1"/>
  <c r="V27" i="3"/>
  <c r="V105" i="3"/>
  <c r="W81" i="3"/>
  <c r="X81" i="3" s="1"/>
  <c r="V104" i="3"/>
  <c r="V4" i="3"/>
  <c r="V103" i="3"/>
  <c r="V102" i="3"/>
  <c r="U103" i="3"/>
  <c r="V93" i="3"/>
  <c r="U61" i="3"/>
  <c r="V159" i="3"/>
  <c r="U157" i="3"/>
  <c r="U107" i="3"/>
  <c r="U4" i="3"/>
  <c r="U76" i="3"/>
  <c r="V127" i="3"/>
  <c r="X127" i="3" s="1"/>
  <c r="W121" i="3"/>
  <c r="X121" i="3" s="1"/>
  <c r="W25" i="3"/>
  <c r="X25" i="3" s="1"/>
  <c r="V47" i="3"/>
  <c r="X47" i="3" s="1"/>
  <c r="W82" i="3"/>
  <c r="X82" i="3" s="1"/>
  <c r="V19" i="3"/>
  <c r="X19" i="3" s="1"/>
  <c r="W75" i="3"/>
  <c r="X75" i="3" s="1"/>
  <c r="U85" i="3"/>
  <c r="Y48" i="13"/>
  <c r="Y44" i="13"/>
  <c r="Y40" i="13"/>
  <c r="Y36" i="13"/>
  <c r="Y34" i="13"/>
  <c r="Y31" i="13"/>
  <c r="Y28" i="13"/>
  <c r="Y25" i="13"/>
  <c r="W37" i="3"/>
  <c r="U37" i="3"/>
  <c r="W125" i="3"/>
  <c r="X125" i="3" s="1"/>
  <c r="W20" i="3"/>
  <c r="X20" i="3" s="1"/>
  <c r="U19" i="3"/>
  <c r="V126" i="3"/>
  <c r="X126" i="3" s="1"/>
  <c r="V76" i="3"/>
  <c r="X76" i="3" s="1"/>
  <c r="U124" i="3"/>
  <c r="W39" i="3"/>
  <c r="X39" i="3" s="1"/>
  <c r="V61" i="3"/>
  <c r="X61" i="3" s="1"/>
  <c r="U121" i="3"/>
  <c r="W123" i="3"/>
  <c r="X123" i="3" s="1"/>
  <c r="U129" i="3"/>
  <c r="V37" i="3"/>
  <c r="W133" i="3"/>
  <c r="X133" i="3" s="1"/>
  <c r="U47" i="3"/>
  <c r="U120" i="3"/>
  <c r="U126" i="3"/>
  <c r="U133" i="3"/>
  <c r="Y91" i="13"/>
  <c r="Y157" i="13"/>
  <c r="Y155" i="13"/>
  <c r="Y145" i="13"/>
  <c r="Y141" i="13"/>
  <c r="Y2" i="13"/>
  <c r="Y136" i="13"/>
  <c r="U24" i="3"/>
  <c r="U7" i="3"/>
  <c r="Y73" i="13"/>
  <c r="Y64" i="13"/>
  <c r="W16" i="3"/>
  <c r="V70" i="3"/>
  <c r="V77" i="3"/>
  <c r="U168" i="3"/>
  <c r="U70" i="3"/>
  <c r="W160" i="3"/>
  <c r="V155" i="3"/>
  <c r="V8" i="3"/>
  <c r="V71" i="3"/>
  <c r="W34" i="3"/>
  <c r="V69" i="3"/>
  <c r="U71" i="3"/>
  <c r="V62" i="3"/>
  <c r="V166" i="3"/>
  <c r="V162" i="3"/>
  <c r="U158" i="3"/>
  <c r="V7" i="3"/>
  <c r="U77" i="3"/>
  <c r="U16" i="3"/>
  <c r="V34" i="3"/>
  <c r="U69" i="3"/>
  <c r="W166" i="3"/>
  <c r="Y66" i="13"/>
  <c r="Y60" i="13"/>
  <c r="Y59" i="13"/>
  <c r="Y56" i="13"/>
  <c r="U155" i="3"/>
  <c r="V24" i="3"/>
  <c r="V74" i="3"/>
  <c r="U105" i="3"/>
  <c r="U104" i="3"/>
  <c r="V115" i="3"/>
  <c r="V112" i="3"/>
  <c r="U81" i="3"/>
  <c r="U74" i="3"/>
  <c r="Y76" i="13"/>
  <c r="Y74" i="13"/>
  <c r="Y72" i="13"/>
  <c r="Y68" i="13"/>
  <c r="Y62" i="13"/>
  <c r="Y58" i="13"/>
  <c r="Y55" i="13"/>
  <c r="Y4" i="13"/>
  <c r="Y52" i="13"/>
  <c r="V3" i="3"/>
  <c r="U26" i="3"/>
  <c r="U92" i="3"/>
  <c r="U95" i="3"/>
  <c r="U88" i="3"/>
  <c r="V59" i="3"/>
  <c r="Y49" i="13"/>
  <c r="Y47" i="13"/>
  <c r="Y45" i="13"/>
  <c r="Y43" i="13"/>
  <c r="Y37" i="13"/>
  <c r="W164" i="3"/>
  <c r="W161" i="3"/>
  <c r="X161" i="3" s="1"/>
  <c r="W154" i="3"/>
  <c r="V53" i="3"/>
  <c r="W71" i="3"/>
  <c r="V2" i="3"/>
  <c r="V157" i="3"/>
  <c r="U2" i="3"/>
  <c r="A2" i="3" s="1"/>
  <c r="U167" i="3"/>
  <c r="U161" i="3"/>
  <c r="V92" i="3"/>
  <c r="V26" i="3"/>
  <c r="V44" i="3"/>
  <c r="U9" i="3"/>
  <c r="V90" i="3"/>
  <c r="U86" i="3"/>
  <c r="U90" i="3"/>
  <c r="V94" i="3"/>
  <c r="V9" i="3"/>
  <c r="V111" i="3"/>
  <c r="V22" i="3"/>
  <c r="V113" i="3"/>
  <c r="V116" i="3"/>
  <c r="U109" i="3"/>
  <c r="U22" i="3"/>
  <c r="W105" i="3"/>
  <c r="W113" i="3"/>
  <c r="B61" i="13"/>
  <c r="B63" i="13"/>
  <c r="U153" i="3"/>
  <c r="V153" i="3"/>
  <c r="W153" i="3"/>
  <c r="U53" i="3"/>
  <c r="C115" i="13"/>
  <c r="C28" i="3"/>
  <c r="C135" i="3"/>
  <c r="C51" i="3"/>
  <c r="C52" i="3"/>
  <c r="C15" i="3"/>
  <c r="C32" i="3"/>
  <c r="C21" i="3"/>
  <c r="C139" i="3"/>
  <c r="C141" i="3"/>
  <c r="C33" i="3"/>
  <c r="C58" i="13"/>
  <c r="C57" i="13"/>
  <c r="C106" i="3"/>
  <c r="C107" i="3"/>
  <c r="C110" i="3"/>
  <c r="C27" i="3"/>
  <c r="C81" i="3"/>
  <c r="C68" i="3"/>
  <c r="C109" i="3"/>
  <c r="C153" i="13"/>
  <c r="C149" i="13"/>
  <c r="C148" i="13"/>
  <c r="C155" i="13"/>
  <c r="C84" i="13"/>
  <c r="C97" i="13"/>
  <c r="C89" i="13"/>
  <c r="Y41" i="13"/>
  <c r="Y39" i="13"/>
  <c r="Y32" i="13"/>
  <c r="Y30" i="13"/>
  <c r="Y20" i="13"/>
  <c r="Y27" i="13"/>
  <c r="Y26" i="13"/>
  <c r="Y24" i="13"/>
  <c r="V88" i="3"/>
  <c r="U91" i="3"/>
  <c r="V87" i="3"/>
  <c r="V96" i="3"/>
  <c r="U44" i="3"/>
  <c r="U98" i="3"/>
  <c r="B107" i="13"/>
  <c r="B137" i="13"/>
  <c r="C53" i="13"/>
  <c r="C65" i="13"/>
  <c r="C104" i="13"/>
  <c r="C116" i="13"/>
  <c r="C144" i="13"/>
  <c r="C142" i="13"/>
  <c r="C131" i="13"/>
  <c r="C132" i="13"/>
  <c r="C2" i="13"/>
  <c r="C3" i="13"/>
  <c r="C34" i="3"/>
  <c r="B18" i="34"/>
  <c r="B16" i="34"/>
  <c r="B14" i="34"/>
  <c r="B17" i="34"/>
  <c r="B15" i="34"/>
  <c r="B21" i="34"/>
  <c r="X48" i="3"/>
  <c r="C44" i="13"/>
  <c r="C38" i="13"/>
  <c r="C80" i="3"/>
  <c r="C100" i="3"/>
  <c r="C94" i="3"/>
  <c r="C59" i="3"/>
  <c r="C3" i="3"/>
  <c r="C87" i="3"/>
  <c r="C26" i="3"/>
  <c r="C99" i="3"/>
  <c r="C46" i="13"/>
  <c r="C29" i="13"/>
  <c r="C28" i="13"/>
  <c r="C39" i="13"/>
  <c r="C68" i="13"/>
  <c r="C56" i="13"/>
  <c r="C51" i="13"/>
  <c r="C5" i="13"/>
  <c r="C36" i="13"/>
  <c r="C117" i="13"/>
  <c r="C113" i="13"/>
  <c r="C110" i="13"/>
  <c r="C107" i="13"/>
  <c r="C70" i="13"/>
  <c r="C62" i="13"/>
  <c r="C55" i="13"/>
  <c r="C60" i="13"/>
  <c r="C90" i="13"/>
  <c r="C77" i="13"/>
  <c r="C93" i="13"/>
  <c r="C8" i="13"/>
  <c r="C85" i="13"/>
  <c r="C99" i="13"/>
  <c r="C95" i="13"/>
  <c r="C101" i="13"/>
  <c r="C63" i="13"/>
  <c r="C75" i="13"/>
  <c r="C73" i="13"/>
  <c r="C71" i="13"/>
  <c r="C76" i="13"/>
  <c r="C74" i="13"/>
  <c r="C72" i="13"/>
  <c r="C129" i="13"/>
  <c r="C128" i="13"/>
  <c r="C127" i="13"/>
  <c r="C126" i="13"/>
  <c r="C125" i="13"/>
  <c r="C124" i="13"/>
  <c r="C123" i="13"/>
  <c r="C122" i="13"/>
  <c r="C121" i="13"/>
  <c r="C120" i="13"/>
  <c r="C119" i="13"/>
  <c r="C45" i="13"/>
  <c r="C27" i="13"/>
  <c r="C32" i="13"/>
  <c r="C31" i="13"/>
  <c r="C42" i="13"/>
  <c r="C24" i="13"/>
  <c r="C50" i="13"/>
  <c r="B39" i="13"/>
  <c r="B34" i="13"/>
  <c r="B8" i="13"/>
  <c r="B26" i="13"/>
  <c r="B27" i="13"/>
  <c r="C153" i="3"/>
  <c r="C18" i="3"/>
  <c r="C132" i="3"/>
  <c r="B4" i="13"/>
  <c r="B52" i="13"/>
  <c r="C113" i="3"/>
  <c r="C102" i="3"/>
  <c r="C119" i="3"/>
  <c r="C117" i="3"/>
  <c r="C115" i="3"/>
  <c r="C118" i="3"/>
  <c r="C116" i="3"/>
  <c r="C114" i="3"/>
  <c r="B72" i="13"/>
  <c r="B74" i="13"/>
  <c r="B76" i="13"/>
  <c r="B119" i="13"/>
  <c r="B121" i="13"/>
  <c r="B123" i="13"/>
  <c r="B125" i="13"/>
  <c r="B127" i="13"/>
  <c r="B129" i="13"/>
  <c r="C25" i="13"/>
  <c r="C152" i="3"/>
  <c r="C151" i="3"/>
  <c r="C150" i="3"/>
  <c r="C149" i="3"/>
  <c r="C148" i="3"/>
  <c r="C147" i="3"/>
  <c r="C146" i="3"/>
  <c r="C145" i="3"/>
  <c r="C144" i="3"/>
  <c r="C143" i="3"/>
  <c r="C142" i="3"/>
  <c r="B56" i="13"/>
  <c r="B69" i="13"/>
  <c r="B70" i="13"/>
  <c r="B71" i="13"/>
  <c r="B73" i="13"/>
  <c r="B75" i="13"/>
  <c r="B120" i="13"/>
  <c r="B122" i="13"/>
  <c r="B124" i="13"/>
  <c r="B126" i="13"/>
  <c r="B128" i="13"/>
  <c r="Y5" i="13"/>
  <c r="W144" i="3"/>
  <c r="W86" i="3"/>
  <c r="X86" i="3" s="1"/>
  <c r="W40" i="3"/>
  <c r="X40" i="3" s="1"/>
  <c r="W62" i="3"/>
  <c r="W63" i="3"/>
  <c r="W148" i="3"/>
  <c r="W149" i="3"/>
  <c r="W79" i="3"/>
  <c r="X79" i="3" s="1"/>
  <c r="W93" i="3"/>
  <c r="X130" i="3"/>
  <c r="U89" i="3"/>
  <c r="V91" i="3"/>
  <c r="V10" i="3"/>
  <c r="W101" i="3"/>
  <c r="W59" i="3"/>
  <c r="W77" i="3"/>
  <c r="W24" i="3"/>
  <c r="W70" i="3"/>
  <c r="W2" i="3"/>
  <c r="W53" i="3"/>
  <c r="W155" i="3"/>
  <c r="X155" i="3" s="1"/>
  <c r="W157" i="3"/>
  <c r="W158" i="3"/>
  <c r="X158" i="3" s="1"/>
  <c r="W159" i="3"/>
  <c r="W163" i="3"/>
  <c r="W165" i="3"/>
  <c r="X165" i="3" s="1"/>
  <c r="W97" i="3"/>
  <c r="U154" i="3"/>
  <c r="V154" i="3"/>
  <c r="W168" i="3"/>
  <c r="X168" i="3" s="1"/>
  <c r="U87" i="3"/>
  <c r="V164" i="3"/>
  <c r="W162" i="3"/>
  <c r="W156" i="3"/>
  <c r="W8" i="3"/>
  <c r="W167" i="3"/>
  <c r="X167" i="3" s="1"/>
  <c r="V16" i="3"/>
  <c r="W7" i="3"/>
  <c r="V156" i="3"/>
  <c r="V95" i="3"/>
  <c r="V97" i="3"/>
  <c r="U3" i="3"/>
  <c r="U31" i="3"/>
  <c r="U79" i="3"/>
  <c r="U5" i="3"/>
  <c r="W139" i="3"/>
  <c r="X139" i="3" s="1"/>
  <c r="W135" i="3"/>
  <c r="X135" i="3" s="1"/>
  <c r="W51" i="3"/>
  <c r="W83" i="3"/>
  <c r="X83" i="3" s="1"/>
  <c r="W50" i="3"/>
  <c r="X50" i="3" s="1"/>
  <c r="W28" i="3"/>
  <c r="X28" i="3" s="1"/>
  <c r="W29" i="3"/>
  <c r="W152" i="3"/>
  <c r="V101" i="3"/>
  <c r="W18" i="3"/>
  <c r="W85" i="3"/>
  <c r="W87" i="3"/>
  <c r="W89" i="3"/>
  <c r="X89" i="3" s="1"/>
  <c r="W90" i="3"/>
  <c r="W91" i="3"/>
  <c r="W94" i="3"/>
  <c r="W95" i="3"/>
  <c r="W99" i="3"/>
  <c r="W117" i="3"/>
  <c r="X117" i="3" s="1"/>
  <c r="W104" i="3"/>
  <c r="W119" i="3"/>
  <c r="X119" i="3" s="1"/>
  <c r="V145" i="3"/>
  <c r="X145" i="3" s="1"/>
  <c r="V149" i="3"/>
  <c r="V131" i="3"/>
  <c r="W32" i="3"/>
  <c r="X32" i="3" s="1"/>
  <c r="U8" i="3"/>
  <c r="V163" i="3"/>
  <c r="W131" i="3"/>
  <c r="W142" i="3"/>
  <c r="W143" i="3"/>
  <c r="V143" i="3"/>
  <c r="W146" i="3"/>
  <c r="W147" i="3"/>
  <c r="V147" i="3"/>
  <c r="W150" i="3"/>
  <c r="W151" i="3"/>
  <c r="V151" i="3"/>
  <c r="V142" i="3"/>
  <c r="U143" i="3"/>
  <c r="V144" i="3"/>
  <c r="U145" i="3"/>
  <c r="V146" i="3"/>
  <c r="U147" i="3"/>
  <c r="V148" i="3"/>
  <c r="U149" i="3"/>
  <c r="V150" i="3"/>
  <c r="U151" i="3"/>
  <c r="V152" i="3"/>
  <c r="V13" i="3"/>
  <c r="W6" i="3"/>
  <c r="X6" i="3" s="1"/>
  <c r="W31" i="3"/>
  <c r="X31" i="3" s="1"/>
  <c r="U45" i="3"/>
  <c r="V18" i="3"/>
  <c r="U80" i="3"/>
  <c r="U142" i="3"/>
  <c r="U144" i="3"/>
  <c r="U146" i="3"/>
  <c r="U148" i="3"/>
  <c r="U150" i="3"/>
  <c r="U152" i="3"/>
  <c r="X33" i="3"/>
  <c r="W140" i="3"/>
  <c r="X140" i="3" s="1"/>
  <c r="W109" i="3"/>
  <c r="W22" i="3"/>
  <c r="W23" i="3"/>
  <c r="W10" i="3"/>
  <c r="W44" i="3"/>
  <c r="W45" i="3"/>
  <c r="X45" i="3" s="1"/>
  <c r="W26" i="3"/>
  <c r="W80" i="3"/>
  <c r="X80" i="3" s="1"/>
  <c r="W3" i="3"/>
  <c r="W9" i="3"/>
  <c r="W88" i="3"/>
  <c r="W92" i="3"/>
  <c r="W96" i="3"/>
  <c r="X96" i="3" s="1"/>
  <c r="W98" i="3"/>
  <c r="X98" i="3" s="1"/>
  <c r="W100" i="3"/>
  <c r="X100" i="3" s="1"/>
  <c r="U60" i="3"/>
  <c r="W60" i="3"/>
  <c r="V60" i="3"/>
  <c r="W13" i="3"/>
  <c r="X128" i="3"/>
  <c r="W137" i="3"/>
  <c r="X137" i="3" s="1"/>
  <c r="W21" i="3"/>
  <c r="W52" i="3"/>
  <c r="V52" i="3"/>
  <c r="V160" i="3"/>
  <c r="X129" i="3"/>
  <c r="W112" i="3"/>
  <c r="X112" i="3" s="1"/>
  <c r="W110" i="3"/>
  <c r="X110" i="3" s="1"/>
  <c r="W108" i="3"/>
  <c r="X108" i="3" s="1"/>
  <c r="W12" i="3"/>
  <c r="X12" i="3" s="1"/>
  <c r="W14" i="3"/>
  <c r="W36" i="3"/>
  <c r="X36" i="3" s="1"/>
  <c r="W17" i="3"/>
  <c r="W4" i="3"/>
  <c r="W27" i="3"/>
  <c r="W11" i="3"/>
  <c r="X11" i="3" s="1"/>
  <c r="W103" i="3"/>
  <c r="U11" i="3"/>
  <c r="W74" i="3"/>
  <c r="V14" i="3"/>
  <c r="W106" i="3"/>
  <c r="X106" i="3" s="1"/>
  <c r="U36" i="3"/>
  <c r="U111" i="3"/>
  <c r="W111" i="3"/>
  <c r="V109" i="3"/>
  <c r="V17" i="3"/>
  <c r="W68" i="3"/>
  <c r="X68" i="3" s="1"/>
  <c r="W115" i="3"/>
  <c r="X120" i="3"/>
  <c r="V85" i="3"/>
  <c r="X132" i="3"/>
  <c r="V99" i="3"/>
  <c r="U99" i="3"/>
  <c r="U102" i="3"/>
  <c r="W102" i="3"/>
  <c r="U114" i="3"/>
  <c r="W114" i="3"/>
  <c r="X114" i="3" s="1"/>
  <c r="U116" i="3"/>
  <c r="W116" i="3"/>
  <c r="U118" i="3"/>
  <c r="W118" i="3"/>
  <c r="X118" i="3" s="1"/>
  <c r="U115" i="3"/>
  <c r="U117" i="3"/>
  <c r="U119" i="3"/>
  <c r="X49" i="3"/>
  <c r="X38" i="3"/>
  <c r="X107" i="3"/>
  <c r="X122" i="3"/>
  <c r="V23" i="3"/>
  <c r="C64" i="13"/>
  <c r="C69" i="13"/>
  <c r="C17" i="13"/>
  <c r="C66" i="13"/>
  <c r="C9" i="13"/>
  <c r="C14" i="13"/>
  <c r="C52" i="13"/>
  <c r="C59" i="13"/>
  <c r="C4" i="13"/>
  <c r="C67" i="13"/>
  <c r="C61" i="13"/>
  <c r="B59" i="13"/>
  <c r="C12" i="3"/>
  <c r="C4" i="3"/>
  <c r="C36" i="3"/>
  <c r="C11" i="3"/>
  <c r="X124" i="3"/>
  <c r="X46" i="3"/>
  <c r="X69" i="3"/>
  <c r="C78" i="13"/>
  <c r="C21" i="13"/>
  <c r="C98" i="13"/>
  <c r="C82" i="13"/>
  <c r="C94" i="13"/>
  <c r="C91" i="13"/>
  <c r="C92" i="13"/>
  <c r="C102" i="13"/>
  <c r="C88" i="13"/>
  <c r="C100" i="13"/>
  <c r="C79" i="13"/>
  <c r="C80" i="13"/>
  <c r="C96" i="13"/>
  <c r="C86" i="13"/>
  <c r="C83" i="13"/>
  <c r="C105" i="13"/>
  <c r="C108" i="13"/>
  <c r="C106" i="13"/>
  <c r="C111" i="13"/>
  <c r="C16" i="13"/>
  <c r="C11" i="13"/>
  <c r="C109" i="13"/>
  <c r="C15" i="13"/>
  <c r="C6" i="13"/>
  <c r="C141" i="13"/>
  <c r="C151" i="13"/>
  <c r="C133" i="13"/>
  <c r="C145" i="13"/>
  <c r="C138" i="13"/>
  <c r="C146" i="13"/>
  <c r="C154" i="13"/>
  <c r="C135" i="13"/>
  <c r="C150" i="13"/>
  <c r="C134" i="13"/>
  <c r="C136" i="13"/>
  <c r="C139" i="13"/>
  <c r="C157" i="13"/>
  <c r="C143" i="13"/>
  <c r="B65" i="13"/>
  <c r="C47" i="3"/>
  <c r="C125" i="3"/>
  <c r="C130" i="3"/>
  <c r="C129" i="3"/>
  <c r="C120" i="3"/>
  <c r="C38" i="3"/>
  <c r="C122" i="3"/>
  <c r="C49" i="3"/>
  <c r="B21" i="13"/>
  <c r="B90" i="13"/>
  <c r="C25" i="3"/>
  <c r="C75" i="3"/>
  <c r="B84" i="13"/>
  <c r="B105" i="13"/>
  <c r="C155" i="3"/>
  <c r="B142" i="13"/>
  <c r="C162" i="3"/>
  <c r="C166" i="3"/>
  <c r="C161" i="3"/>
  <c r="C62" i="3"/>
  <c r="C53" i="3"/>
  <c r="C158" i="3"/>
  <c r="C154" i="3"/>
  <c r="B145" i="13"/>
  <c r="B148" i="13"/>
  <c r="C77" i="3"/>
  <c r="C7" i="3"/>
  <c r="C159" i="3"/>
  <c r="C48" i="13"/>
  <c r="C49" i="13"/>
  <c r="C41" i="13"/>
  <c r="C47" i="13"/>
  <c r="C34" i="13"/>
  <c r="C37" i="13"/>
  <c r="C7" i="13"/>
  <c r="C35" i="13"/>
  <c r="C26" i="13"/>
  <c r="C20" i="13"/>
  <c r="C30" i="13"/>
  <c r="C9" i="3"/>
  <c r="C23" i="3"/>
  <c r="C86" i="3"/>
  <c r="C98" i="3"/>
  <c r="C40" i="13"/>
  <c r="C43" i="13"/>
  <c r="B60" i="13"/>
  <c r="B7" i="13"/>
  <c r="B5" i="13"/>
  <c r="C92" i="3"/>
  <c r="B110" i="13"/>
  <c r="B88" i="13"/>
  <c r="C85" i="3"/>
  <c r="C45" i="3"/>
  <c r="C89" i="3"/>
  <c r="C79" i="3"/>
  <c r="C20" i="3"/>
  <c r="C76" i="3"/>
  <c r="C13" i="3"/>
  <c r="B82" i="13"/>
  <c r="C44" i="3"/>
  <c r="C69" i="3"/>
  <c r="C101" i="3"/>
  <c r="C97" i="3"/>
  <c r="B20" i="13"/>
  <c r="C167" i="3"/>
  <c r="C8" i="3"/>
  <c r="B150" i="13"/>
  <c r="K10" i="34" l="1"/>
  <c r="A3" i="3"/>
  <c r="K5" i="34"/>
  <c r="H6" i="34"/>
  <c r="D5" i="34"/>
  <c r="F8" i="34"/>
  <c r="K8" i="34"/>
  <c r="H10" i="34"/>
  <c r="D6" i="34"/>
  <c r="D9" i="34"/>
  <c r="H7" i="34"/>
  <c r="H5" i="34"/>
  <c r="K6" i="34"/>
  <c r="F10" i="34"/>
  <c r="D8" i="34"/>
  <c r="F9" i="34"/>
  <c r="F6" i="34"/>
  <c r="K9" i="34"/>
  <c r="H8" i="34"/>
  <c r="D10" i="34"/>
  <c r="K7" i="34"/>
  <c r="D7" i="34"/>
  <c r="H9" i="34"/>
  <c r="F5" i="34"/>
  <c r="F7" i="34"/>
  <c r="A173" i="13"/>
  <c r="X51" i="3"/>
  <c r="X21" i="3"/>
  <c r="A155" i="13"/>
  <c r="A177" i="13"/>
  <c r="A171" i="13"/>
  <c r="A179" i="13"/>
  <c r="X3" i="3"/>
  <c r="A161" i="13"/>
  <c r="A164" i="13"/>
  <c r="A166" i="13"/>
  <c r="A170" i="13"/>
  <c r="A152" i="13"/>
  <c r="A156" i="13"/>
  <c r="A181" i="13"/>
  <c r="A180" i="13"/>
  <c r="A168" i="13"/>
  <c r="A160" i="13"/>
  <c r="A153" i="13"/>
  <c r="A157" i="13"/>
  <c r="A172" i="13"/>
  <c r="A167" i="13"/>
  <c r="A158" i="13"/>
  <c r="A162" i="13"/>
  <c r="A176" i="13"/>
  <c r="A169" i="13"/>
  <c r="A174" i="13"/>
  <c r="A178" i="13"/>
  <c r="A163" i="13"/>
  <c r="A175" i="13"/>
  <c r="A159" i="13"/>
  <c r="A165" i="13"/>
  <c r="A154" i="13"/>
  <c r="A180" i="3"/>
  <c r="A175" i="3"/>
  <c r="A178" i="3"/>
  <c r="A181" i="3"/>
  <c r="A164" i="3"/>
  <c r="A174" i="3"/>
  <c r="A177" i="3"/>
  <c r="A176" i="3"/>
  <c r="A179" i="3"/>
  <c r="A173" i="3"/>
  <c r="A172" i="3"/>
  <c r="A153" i="3"/>
  <c r="A162" i="3"/>
  <c r="A158" i="3"/>
  <c r="A161" i="3"/>
  <c r="A167" i="3"/>
  <c r="A154" i="3"/>
  <c r="A157" i="3"/>
  <c r="A163" i="3"/>
  <c r="A166" i="3"/>
  <c r="A165" i="3"/>
  <c r="A155" i="3"/>
  <c r="A170" i="3"/>
  <c r="A160" i="3"/>
  <c r="A171" i="3"/>
  <c r="A169" i="3"/>
  <c r="A152" i="3"/>
  <c r="A156" i="3"/>
  <c r="A168" i="3"/>
  <c r="A159" i="3"/>
  <c r="X71" i="3"/>
  <c r="A3" i="13"/>
  <c r="A2" i="13"/>
  <c r="X103" i="3"/>
  <c r="X93" i="3"/>
  <c r="X44" i="3"/>
  <c r="X164" i="3"/>
  <c r="B20" i="34"/>
  <c r="B22" i="34" s="1"/>
  <c r="X134" i="3"/>
  <c r="X116" i="3"/>
  <c r="X88" i="3"/>
  <c r="X29" i="3"/>
  <c r="X63" i="3"/>
  <c r="B57" i="13"/>
  <c r="B54" i="13"/>
  <c r="C118" i="13"/>
  <c r="C114" i="13"/>
  <c r="C112" i="13"/>
  <c r="C6" i="34" s="1"/>
  <c r="X166" i="3"/>
  <c r="X74" i="3"/>
  <c r="X22" i="3"/>
  <c r="X104" i="3"/>
  <c r="X16" i="3"/>
  <c r="X162" i="3"/>
  <c r="X154" i="3"/>
  <c r="X157" i="3"/>
  <c r="X77" i="3"/>
  <c r="X105" i="3"/>
  <c r="X27" i="3"/>
  <c r="X113" i="3"/>
  <c r="A4" i="3"/>
  <c r="X26" i="3"/>
  <c r="X144" i="3"/>
  <c r="X7" i="3"/>
  <c r="X8" i="3"/>
  <c r="X2" i="3"/>
  <c r="X24" i="3"/>
  <c r="X59" i="3"/>
  <c r="X102" i="3"/>
  <c r="X115" i="3"/>
  <c r="X111" i="3"/>
  <c r="X4" i="3"/>
  <c r="A6" i="3"/>
  <c r="X159" i="3"/>
  <c r="X37" i="3"/>
  <c r="A30" i="13"/>
  <c r="X94" i="3"/>
  <c r="X87" i="3"/>
  <c r="A7" i="13"/>
  <c r="X34" i="3"/>
  <c r="X101" i="3"/>
  <c r="X160" i="3"/>
  <c r="X70" i="3"/>
  <c r="X62" i="3"/>
  <c r="X153" i="3"/>
  <c r="X53" i="3"/>
  <c r="A12" i="13"/>
  <c r="X92" i="3"/>
  <c r="X90" i="3"/>
  <c r="A5" i="13"/>
  <c r="A148" i="13"/>
  <c r="A13" i="13"/>
  <c r="A19" i="13"/>
  <c r="A10" i="13"/>
  <c r="X9" i="3"/>
  <c r="A4" i="13"/>
  <c r="A9" i="13"/>
  <c r="A8" i="13"/>
  <c r="A11" i="13"/>
  <c r="A151" i="13"/>
  <c r="A6" i="13"/>
  <c r="A63" i="13"/>
  <c r="A85" i="13"/>
  <c r="A101" i="13"/>
  <c r="A149" i="13"/>
  <c r="A68" i="13"/>
  <c r="A133" i="13"/>
  <c r="A144" i="13"/>
  <c r="A106" i="13"/>
  <c r="A128" i="13"/>
  <c r="A48" i="13"/>
  <c r="A38" i="13"/>
  <c r="A51" i="13"/>
  <c r="A91" i="13"/>
  <c r="A110" i="13"/>
  <c r="A95" i="13"/>
  <c r="A73" i="13"/>
  <c r="A18" i="13"/>
  <c r="A24" i="13"/>
  <c r="A79" i="13"/>
  <c r="A19" i="3"/>
  <c r="A97" i="13"/>
  <c r="A96" i="13"/>
  <c r="A98" i="13"/>
  <c r="A136" i="13"/>
  <c r="A107" i="13"/>
  <c r="A103" i="13"/>
  <c r="A54" i="13"/>
  <c r="A26" i="13"/>
  <c r="A35" i="13"/>
  <c r="A44" i="13"/>
  <c r="A50" i="13"/>
  <c r="A124" i="13"/>
  <c r="A122" i="13"/>
  <c r="A146" i="13"/>
  <c r="A46" i="13"/>
  <c r="A143" i="13"/>
  <c r="A140" i="13"/>
  <c r="A74" i="13"/>
  <c r="A55" i="13"/>
  <c r="A5" i="3"/>
  <c r="A12" i="3"/>
  <c r="A28" i="3"/>
  <c r="A56" i="13"/>
  <c r="A29" i="13"/>
  <c r="A83" i="13"/>
  <c r="A75" i="13"/>
  <c r="A33" i="13"/>
  <c r="A89" i="13"/>
  <c r="A87" i="13"/>
  <c r="A39" i="13"/>
  <c r="A65" i="13"/>
  <c r="A147" i="13"/>
  <c r="A126" i="13"/>
  <c r="A108" i="13"/>
  <c r="A134" i="13"/>
  <c r="A109" i="13"/>
  <c r="A123" i="13"/>
  <c r="A137" i="13"/>
  <c r="A99" i="13"/>
  <c r="A142" i="13"/>
  <c r="A49" i="13"/>
  <c r="A92" i="13"/>
  <c r="A100" i="13"/>
  <c r="A132" i="13"/>
  <c r="A104" i="13"/>
  <c r="A150" i="13"/>
  <c r="A81" i="13"/>
  <c r="A102" i="13"/>
  <c r="A125" i="13"/>
  <c r="A105" i="13"/>
  <c r="A94" i="13"/>
  <c r="A139" i="13"/>
  <c r="A131" i="13"/>
  <c r="A66" i="13"/>
  <c r="A47" i="13"/>
  <c r="A62" i="13"/>
  <c r="A14" i="13"/>
  <c r="A41" i="13"/>
  <c r="A25" i="13"/>
  <c r="A36" i="13"/>
  <c r="A15" i="13"/>
  <c r="A27" i="13"/>
  <c r="A23" i="13"/>
  <c r="A42" i="13"/>
  <c r="A32" i="13"/>
  <c r="A37" i="13"/>
  <c r="A80" i="13"/>
  <c r="A84" i="13"/>
  <c r="A141" i="13"/>
  <c r="A138" i="13"/>
  <c r="A135" i="13"/>
  <c r="A129" i="13"/>
  <c r="A127" i="13"/>
  <c r="A130" i="13"/>
  <c r="A53" i="13"/>
  <c r="A88" i="13"/>
  <c r="A22" i="13"/>
  <c r="A67" i="13"/>
  <c r="X85" i="3"/>
  <c r="X109" i="3"/>
  <c r="X52" i="3"/>
  <c r="X152" i="3"/>
  <c r="X148" i="3"/>
  <c r="X131" i="3"/>
  <c r="A20" i="3"/>
  <c r="A93" i="13"/>
  <c r="A145" i="13"/>
  <c r="A52" i="13"/>
  <c r="A40" i="13"/>
  <c r="A69" i="13"/>
  <c r="A34" i="13"/>
  <c r="A64" i="13"/>
  <c r="A77" i="13"/>
  <c r="A86" i="13"/>
  <c r="A70" i="13"/>
  <c r="A78" i="13"/>
  <c r="A45" i="13"/>
  <c r="A20" i="13"/>
  <c r="A31" i="13"/>
  <c r="A43" i="13"/>
  <c r="A72" i="13"/>
  <c r="A82" i="13"/>
  <c r="A76" i="13"/>
  <c r="A71" i="13"/>
  <c r="A90" i="13"/>
  <c r="A16" i="13"/>
  <c r="A17" i="13"/>
  <c r="A28" i="13"/>
  <c r="A21" i="13"/>
  <c r="A120" i="13"/>
  <c r="A118" i="13"/>
  <c r="A116" i="13"/>
  <c r="A114" i="13"/>
  <c r="A112" i="13"/>
  <c r="A121" i="13"/>
  <c r="A119" i="13"/>
  <c r="A117" i="13"/>
  <c r="A115" i="13"/>
  <c r="A113" i="13"/>
  <c r="A111" i="13"/>
  <c r="A11" i="3"/>
  <c r="A27" i="3"/>
  <c r="X163" i="3"/>
  <c r="X97" i="3"/>
  <c r="X149" i="3"/>
  <c r="A61" i="13"/>
  <c r="A59" i="13"/>
  <c r="A57" i="13"/>
  <c r="A60" i="13"/>
  <c r="A58" i="13"/>
  <c r="A7" i="3"/>
  <c r="A15" i="3"/>
  <c r="A23" i="3"/>
  <c r="A8" i="3"/>
  <c r="A16" i="3"/>
  <c r="A24" i="3"/>
  <c r="X99" i="3"/>
  <c r="X91" i="3"/>
  <c r="A26" i="3"/>
  <c r="X95" i="3"/>
  <c r="X156" i="3"/>
  <c r="X10" i="3"/>
  <c r="X23" i="3"/>
  <c r="A9" i="3"/>
  <c r="A13" i="3"/>
  <c r="A17" i="3"/>
  <c r="A21" i="3"/>
  <c r="A25" i="3"/>
  <c r="A10" i="3"/>
  <c r="A14" i="3"/>
  <c r="A18" i="3"/>
  <c r="A22" i="3"/>
  <c r="X13" i="3"/>
  <c r="X18" i="3"/>
  <c r="X146" i="3"/>
  <c r="X14" i="3"/>
  <c r="X60" i="3"/>
  <c r="X151" i="3"/>
  <c r="X143" i="3"/>
  <c r="X150" i="3"/>
  <c r="X142" i="3"/>
  <c r="X147" i="3"/>
  <c r="A120" i="3"/>
  <c r="A118" i="3"/>
  <c r="A116" i="3"/>
  <c r="A114" i="3"/>
  <c r="A112" i="3"/>
  <c r="A119" i="3"/>
  <c r="A115" i="3"/>
  <c r="A111" i="3"/>
  <c r="A121" i="3"/>
  <c r="A117" i="3"/>
  <c r="A113" i="3"/>
  <c r="A29" i="3"/>
  <c r="X17" i="3"/>
  <c r="A31" i="3"/>
  <c r="A30" i="3"/>
  <c r="A62" i="3"/>
  <c r="A151" i="3"/>
  <c r="A142" i="3"/>
  <c r="A78" i="3"/>
  <c r="A43" i="3"/>
  <c r="A49" i="3"/>
  <c r="A46" i="3"/>
  <c r="A90" i="3"/>
  <c r="A68" i="3"/>
  <c r="A95" i="3"/>
  <c r="A67" i="3"/>
  <c r="A89" i="3"/>
  <c r="A144" i="3"/>
  <c r="A147" i="3"/>
  <c r="A125" i="3"/>
  <c r="A128" i="3"/>
  <c r="A96" i="3"/>
  <c r="A32" i="3"/>
  <c r="A57" i="3"/>
  <c r="A134" i="3"/>
  <c r="A40" i="3"/>
  <c r="A54" i="3"/>
  <c r="A45" i="3"/>
  <c r="A133" i="3"/>
  <c r="A65" i="3"/>
  <c r="A48" i="3"/>
  <c r="A93" i="3"/>
  <c r="A47" i="3"/>
  <c r="A101" i="3"/>
  <c r="A53" i="3"/>
  <c r="A143" i="3"/>
  <c r="A42" i="3"/>
  <c r="A97" i="3"/>
  <c r="A99" i="3"/>
  <c r="A129" i="3"/>
  <c r="A98" i="3"/>
  <c r="A127" i="3"/>
  <c r="A131" i="3"/>
  <c r="A141" i="3"/>
  <c r="A86" i="3"/>
  <c r="A92" i="3"/>
  <c r="A82" i="3"/>
  <c r="A108" i="3"/>
  <c r="A106" i="3"/>
  <c r="A124" i="3"/>
  <c r="A72" i="3"/>
  <c r="A74" i="3"/>
  <c r="A77" i="3"/>
  <c r="A148" i="3"/>
  <c r="A104" i="3"/>
  <c r="A70" i="3"/>
  <c r="A64" i="3"/>
  <c r="A81" i="3"/>
  <c r="A140" i="3"/>
  <c r="A149" i="3"/>
  <c r="A66" i="3"/>
  <c r="A139" i="3"/>
  <c r="A107" i="3"/>
  <c r="A59" i="3"/>
  <c r="A56" i="3"/>
  <c r="A58" i="3"/>
  <c r="A60" i="3"/>
  <c r="A135" i="3"/>
  <c r="A75" i="3"/>
  <c r="A69" i="3"/>
  <c r="A105" i="3"/>
  <c r="A132" i="3"/>
  <c r="A136" i="3"/>
  <c r="A110" i="3"/>
  <c r="A146" i="3"/>
  <c r="A126" i="3"/>
  <c r="A122" i="3"/>
  <c r="A100" i="3"/>
  <c r="A33" i="3"/>
  <c r="A35" i="3"/>
  <c r="A85" i="3"/>
  <c r="A52" i="3"/>
  <c r="A71" i="3"/>
  <c r="A55" i="3"/>
  <c r="A91" i="3"/>
  <c r="A39" i="3"/>
  <c r="A83" i="3"/>
  <c r="A63" i="3"/>
  <c r="A38" i="3"/>
  <c r="A137" i="3"/>
  <c r="A130" i="3"/>
  <c r="A80" i="3"/>
  <c r="A37" i="3"/>
  <c r="A34" i="3"/>
  <c r="A41" i="3"/>
  <c r="A73" i="3"/>
  <c r="A102" i="3"/>
  <c r="A145" i="3"/>
  <c r="A44" i="3"/>
  <c r="A87" i="3"/>
  <c r="A61" i="3"/>
  <c r="A51" i="3"/>
  <c r="A76" i="3"/>
  <c r="A88" i="3"/>
  <c r="A36" i="3"/>
  <c r="A79" i="3"/>
  <c r="A103" i="3"/>
  <c r="A150" i="3"/>
  <c r="A109" i="3"/>
  <c r="A50" i="3"/>
  <c r="A84" i="3"/>
  <c r="A94" i="3"/>
  <c r="A138" i="3"/>
  <c r="A123" i="3"/>
  <c r="I8" i="34" l="1"/>
  <c r="B9" i="34"/>
  <c r="G8" i="34"/>
  <c r="E5" i="34"/>
  <c r="J7" i="34"/>
  <c r="C5" i="34"/>
  <c r="G7" i="34"/>
  <c r="I5" i="34"/>
  <c r="J10" i="34"/>
  <c r="J5" i="34"/>
  <c r="B5" i="34"/>
  <c r="G6" i="34"/>
  <c r="C8" i="34"/>
  <c r="I6" i="34"/>
  <c r="I7" i="34"/>
  <c r="G5" i="34"/>
  <c r="C10" i="34"/>
  <c r="I10" i="34"/>
  <c r="J8" i="34"/>
  <c r="E6" i="34"/>
  <c r="B8" i="34"/>
  <c r="C7" i="34"/>
  <c r="B7" i="34"/>
  <c r="J9" i="34"/>
  <c r="B6" i="34"/>
  <c r="G10" i="34"/>
  <c r="B10" i="34"/>
  <c r="J6" i="34"/>
  <c r="C9" i="34"/>
  <c r="E9" i="34"/>
  <c r="G9" i="34"/>
  <c r="E8" i="34"/>
  <c r="I9" i="34"/>
  <c r="E7" i="34"/>
  <c r="E10" i="34"/>
  <c r="K11" i="34"/>
  <c r="F11" i="34"/>
  <c r="H11" i="34"/>
  <c r="D11" i="34"/>
  <c r="E11" i="34" l="1"/>
  <c r="C11" i="34"/>
  <c r="B11" i="34"/>
  <c r="G11" i="34"/>
  <c r="F12" i="34" s="1"/>
  <c r="I11" i="34"/>
  <c r="H12" i="34" s="1"/>
  <c r="J11" i="34"/>
  <c r="J12" i="34" s="1"/>
  <c r="D12" i="34"/>
  <c r="B12" i="34" l="1"/>
</calcChain>
</file>

<file path=xl/comments1.xml><?xml version="1.0" encoding="utf-8"?>
<comments xmlns="http://schemas.openxmlformats.org/spreadsheetml/2006/main">
  <authors>
    <author>Helmut Ullrich</author>
  </authors>
  <commentList>
    <comment ref="A1" authorId="0" shapeId="0">
      <text>
        <r>
          <rPr>
            <b/>
            <sz val="8"/>
            <color indexed="81"/>
            <rFont val="Tahoma"/>
            <family val="2"/>
          </rPr>
          <t xml:space="preserve">Kriterien für Statistik-Erstellung
</t>
        </r>
        <r>
          <rPr>
            <sz val="8"/>
            <color indexed="81"/>
            <rFont val="Tahoma"/>
            <family val="2"/>
          </rPr>
          <t xml:space="preserve">
Kriterien für Statistik-Erstellung
Sortiere die Tabelle BATT zunächst nach PA [absteigend].
Markiere die Spalte PA und schaue, was der Mittelwert aller Spieler ist (z.B. xy PA).
Dann setze ich den Filter bei PA auf „größer gleich xy“ und sortiere nach OPS [absteigend].</t>
        </r>
      </text>
    </comment>
  </commentList>
</comments>
</file>

<file path=xl/comments10.xml><?xml version="1.0" encoding="utf-8"?>
<comments xmlns="http://schemas.openxmlformats.org/spreadsheetml/2006/main">
  <authors>
    <author>Das Team - Training &amp; Consulting Eva Stoll</author>
  </authors>
  <commentList>
    <comment ref="C1" authorId="0" shapeId="0">
      <text>
        <r>
          <rPr>
            <sz val="10"/>
            <color indexed="81"/>
            <rFont val="Tahoma"/>
            <family val="2"/>
          </rPr>
          <t>hier jeweils eine "1" eintragen, wenn der Spieler als Pitcher zum Einsatz gekommen ist</t>
        </r>
      </text>
    </comment>
  </commentList>
</comments>
</file>

<file path=xl/comments11.xml><?xml version="1.0" encoding="utf-8"?>
<comments xmlns="http://schemas.openxmlformats.org/spreadsheetml/2006/main">
  <authors>
    <author>Das Team - Training &amp; Consulting Eva Stoll</author>
  </authors>
  <commentList>
    <comment ref="C1" authorId="0" shapeId="0">
      <text>
        <r>
          <rPr>
            <sz val="10"/>
            <color indexed="81"/>
            <rFont val="Tahoma"/>
            <family val="2"/>
          </rPr>
          <t>hier jeweils eine "1" eintragen, wenn der Spieler als Pitcher zum Einsatz gekommen ist</t>
        </r>
      </text>
    </comment>
  </commentList>
</comments>
</file>

<file path=xl/comments12.xml><?xml version="1.0" encoding="utf-8"?>
<comments xmlns="http://schemas.openxmlformats.org/spreadsheetml/2006/main">
  <authors>
    <author>Das Team - Training &amp; Consulting Eva Stoll</author>
  </authors>
  <commentList>
    <comment ref="C1" authorId="0" shapeId="0">
      <text>
        <r>
          <rPr>
            <sz val="10"/>
            <color indexed="81"/>
            <rFont val="Tahoma"/>
            <family val="2"/>
          </rPr>
          <t>hier jeweils eine "1" eintragen, wenn der Spieler als Pitcher zum Einsatz gekommen ist</t>
        </r>
      </text>
    </comment>
  </commentList>
</comments>
</file>

<file path=xl/comments13.xml><?xml version="1.0" encoding="utf-8"?>
<comments xmlns="http://schemas.openxmlformats.org/spreadsheetml/2006/main">
  <authors>
    <author>Das Team - Training &amp; Consulting Eva Stoll</author>
  </authors>
  <commentList>
    <comment ref="C1" authorId="0" shapeId="0">
      <text>
        <r>
          <rPr>
            <sz val="10"/>
            <color indexed="81"/>
            <rFont val="Tahoma"/>
            <family val="2"/>
          </rPr>
          <t>hier jeweils eine "1" eintragen, wenn der Spieler als Pitcher zum Einsatz gekommen ist</t>
        </r>
      </text>
    </comment>
  </commentList>
</comments>
</file>

<file path=xl/comments14.xml><?xml version="1.0" encoding="utf-8"?>
<comments xmlns="http://schemas.openxmlformats.org/spreadsheetml/2006/main">
  <authors>
    <author>Das Team - Training &amp; Consulting Eva Stoll</author>
  </authors>
  <commentList>
    <comment ref="C1" authorId="0" shapeId="0">
      <text>
        <r>
          <rPr>
            <sz val="10"/>
            <color indexed="81"/>
            <rFont val="Tahoma"/>
            <family val="2"/>
          </rPr>
          <t>hier jeweils eine "1" eintragen, wenn der Spieler als Pitcher zum Einsatz gekommen ist</t>
        </r>
      </text>
    </comment>
  </commentList>
</comments>
</file>

<file path=xl/comments2.xml><?xml version="1.0" encoding="utf-8"?>
<comments xmlns="http://schemas.openxmlformats.org/spreadsheetml/2006/main">
  <authors>
    <author>Das Team - Training &amp; Consulting Eva Stoll</author>
  </authors>
  <commentList>
    <comment ref="C1" authorId="0" shapeId="0">
      <text>
        <r>
          <rPr>
            <sz val="10"/>
            <color indexed="81"/>
            <rFont val="Tahoma"/>
            <family val="2"/>
          </rPr>
          <t>hier jeweils eine "1" eintragen, wenn der Spieler zum Einsatz gekommen ist (auch wenn er keine PA gehabt hat!)</t>
        </r>
      </text>
    </comment>
  </commentList>
</comments>
</file>

<file path=xl/comments3.xml><?xml version="1.0" encoding="utf-8"?>
<comments xmlns="http://schemas.openxmlformats.org/spreadsheetml/2006/main">
  <authors>
    <author>Das Team - Training &amp; Consulting Eva Stoll</author>
  </authors>
  <commentList>
    <comment ref="C1" authorId="0" shapeId="0">
      <text>
        <r>
          <rPr>
            <sz val="10"/>
            <color indexed="81"/>
            <rFont val="Tahoma"/>
            <family val="2"/>
          </rPr>
          <t>hier jeweils eine "1" eintragen, wenn der Spieler zum Einsatz gekommen ist (auch wenn er keine PA gehabt hat!)</t>
        </r>
      </text>
    </comment>
  </commentList>
</comments>
</file>

<file path=xl/comments4.xml><?xml version="1.0" encoding="utf-8"?>
<comments xmlns="http://schemas.openxmlformats.org/spreadsheetml/2006/main">
  <authors>
    <author>Das Team - Training &amp; Consulting Eva Stoll</author>
  </authors>
  <commentList>
    <comment ref="C1" authorId="0" shapeId="0">
      <text>
        <r>
          <rPr>
            <sz val="10"/>
            <color indexed="81"/>
            <rFont val="Tahoma"/>
            <family val="2"/>
          </rPr>
          <t>hier jeweils eine "1" eintragen, wenn der Spieler zum Einsatz gekommen ist (auch wenn er keine PA gehabt hat!)</t>
        </r>
      </text>
    </comment>
  </commentList>
</comments>
</file>

<file path=xl/comments5.xml><?xml version="1.0" encoding="utf-8"?>
<comments xmlns="http://schemas.openxmlformats.org/spreadsheetml/2006/main">
  <authors>
    <author>Das Team - Training &amp; Consulting Eva Stoll</author>
  </authors>
  <commentList>
    <comment ref="C1" authorId="0" shapeId="0">
      <text>
        <r>
          <rPr>
            <sz val="10"/>
            <color indexed="81"/>
            <rFont val="Tahoma"/>
            <family val="2"/>
          </rPr>
          <t>hier jeweils eine "1" eintragen, wenn der Spieler zum Einsatz gekommen ist (auch wenn er keine PA gehabt hat!)</t>
        </r>
      </text>
    </comment>
  </commentList>
</comments>
</file>

<file path=xl/comments6.xml><?xml version="1.0" encoding="utf-8"?>
<comments xmlns="http://schemas.openxmlformats.org/spreadsheetml/2006/main">
  <authors>
    <author>Das Team - Training &amp; Consulting Eva Stoll</author>
  </authors>
  <commentList>
    <comment ref="C1" authorId="0" shapeId="0">
      <text>
        <r>
          <rPr>
            <sz val="10"/>
            <color indexed="81"/>
            <rFont val="Tahoma"/>
            <family val="2"/>
          </rPr>
          <t>hier jeweils eine "1" eintragen, wenn der Spieler zum Einsatz gekommen ist (auch wenn er keine PA gehabt hat!)</t>
        </r>
      </text>
    </comment>
  </commentList>
</comments>
</file>

<file path=xl/comments7.xml><?xml version="1.0" encoding="utf-8"?>
<comments xmlns="http://schemas.openxmlformats.org/spreadsheetml/2006/main">
  <authors>
    <author>Das Team - Training &amp; Consulting Eva Stoll</author>
  </authors>
  <commentList>
    <comment ref="C1" authorId="0" shapeId="0">
      <text>
        <r>
          <rPr>
            <sz val="10"/>
            <color indexed="81"/>
            <rFont val="Tahoma"/>
            <family val="2"/>
          </rPr>
          <t>hier jeweils eine "1" eintragen, wenn der Spieler zum Einsatz gekommen ist (auch wenn er keine PA gehabt hat!)</t>
        </r>
      </text>
    </comment>
  </commentList>
</comments>
</file>

<file path=xl/comments8.xml><?xml version="1.0" encoding="utf-8"?>
<comments xmlns="http://schemas.openxmlformats.org/spreadsheetml/2006/main">
  <authors>
    <author>Helmut Ullrich</author>
  </authors>
  <commentList>
    <comment ref="A1" authorId="0" shapeId="0">
      <text>
        <r>
          <rPr>
            <b/>
            <sz val="8"/>
            <color indexed="81"/>
            <rFont val="Tahoma"/>
            <family val="2"/>
          </rPr>
          <t xml:space="preserve">Zahl = Innings für ERA-Berechnung
Kriterien für Statistik-Erstellung
</t>
        </r>
        <r>
          <rPr>
            <sz val="8"/>
            <color indexed="81"/>
            <rFont val="Tahoma"/>
            <family val="2"/>
          </rPr>
          <t>Sortiere die Tabelle PITCH zunächst nach IP [absteigend].
Markiere die Spalte IP und schaue, was der Mittelwert aller Spieler ist (z.B. xy PA).
Dann setze ich den Filter bei IP auf „größer gleich xy“ und sortiere nach ERA [aufsteigend].</t>
        </r>
      </text>
    </comment>
  </commentList>
</comments>
</file>

<file path=xl/comments9.xml><?xml version="1.0" encoding="utf-8"?>
<comments xmlns="http://schemas.openxmlformats.org/spreadsheetml/2006/main">
  <authors>
    <author>Das Team - Training &amp; Consulting Eva Stoll</author>
  </authors>
  <commentList>
    <comment ref="C1" authorId="0" shapeId="0">
      <text>
        <r>
          <rPr>
            <sz val="10"/>
            <color indexed="81"/>
            <rFont val="Tahoma"/>
            <family val="2"/>
          </rPr>
          <t>hier jeweils eine "1" eintragen, wenn der Spieler als Pitcher zum Einsatz gekommen ist</t>
        </r>
      </text>
    </comment>
  </commentList>
</comments>
</file>

<file path=xl/sharedStrings.xml><?xml version="1.0" encoding="utf-8"?>
<sst xmlns="http://schemas.openxmlformats.org/spreadsheetml/2006/main" count="750" uniqueCount="305">
  <si>
    <t>AB</t>
  </si>
  <si>
    <t>PA</t>
  </si>
  <si>
    <t>R</t>
  </si>
  <si>
    <t>RBI</t>
  </si>
  <si>
    <t>H</t>
  </si>
  <si>
    <t>2B</t>
  </si>
  <si>
    <t>3B</t>
  </si>
  <si>
    <t>HR</t>
  </si>
  <si>
    <t>K</t>
  </si>
  <si>
    <t>BB</t>
  </si>
  <si>
    <t>HP</t>
  </si>
  <si>
    <t>SB</t>
  </si>
  <si>
    <t>CS</t>
  </si>
  <si>
    <t>SH</t>
  </si>
  <si>
    <t>SF</t>
  </si>
  <si>
    <t>AVG</t>
  </si>
  <si>
    <t>SLG</t>
  </si>
  <si>
    <t>OBA</t>
  </si>
  <si>
    <t>BF</t>
  </si>
  <si>
    <t>IP</t>
  </si>
  <si>
    <t>ER</t>
  </si>
  <si>
    <t>WP</t>
  </si>
  <si>
    <t>BK</t>
  </si>
  <si>
    <t>ERA</t>
  </si>
  <si>
    <t>G</t>
  </si>
  <si>
    <t>PITCHING</t>
  </si>
  <si>
    <t>BATTING</t>
  </si>
  <si>
    <t>Name, Vorname</t>
  </si>
  <si>
    <t>W</t>
  </si>
  <si>
    <t>L</t>
  </si>
  <si>
    <t>S</t>
  </si>
  <si>
    <t>Nr</t>
  </si>
  <si>
    <t>Team</t>
  </si>
  <si>
    <t>Kontrollsummen</t>
  </si>
  <si>
    <t>X</t>
  </si>
  <si>
    <r>
      <t xml:space="preserve">Eingabekontrolle - nach jedem Spiel, d.h. der Erfassung </t>
    </r>
    <r>
      <rPr>
        <b/>
        <u/>
        <sz val="10"/>
        <rFont val="Arial"/>
        <family val="2"/>
      </rPr>
      <t>beider</t>
    </r>
    <r>
      <rPr>
        <b/>
        <sz val="10"/>
        <rFont val="Arial"/>
        <family val="2"/>
      </rPr>
      <t xml:space="preserve"> Scoresheets (Batting </t>
    </r>
    <r>
      <rPr>
        <b/>
        <u/>
        <sz val="10"/>
        <rFont val="Arial"/>
        <family val="2"/>
      </rPr>
      <t>und</t>
    </r>
    <r>
      <rPr>
        <b/>
        <sz val="10"/>
        <rFont val="Arial"/>
        <family val="2"/>
      </rPr>
      <t xml:space="preserve"> Pitching) - checken! Fehler sofort prüfen und beseitigen!</t>
    </r>
  </si>
  <si>
    <t>TEAM</t>
  </si>
  <si>
    <t>WIN</t>
  </si>
  <si>
    <t>LOSS</t>
  </si>
  <si>
    <t>erzielte</t>
  </si>
  <si>
    <t>zugelassene</t>
  </si>
  <si>
    <t>Runs</t>
  </si>
  <si>
    <t>Hits</t>
  </si>
  <si>
    <t>Pitcher</t>
  </si>
  <si>
    <t>Batter</t>
  </si>
  <si>
    <t>Summen</t>
  </si>
  <si>
    <t>Differenz</t>
  </si>
  <si>
    <t>erfasste Plate Appearances</t>
  </si>
  <si>
    <t>abzgl. erfasste BB</t>
  </si>
  <si>
    <t>abzgl. erfasste HP</t>
  </si>
  <si>
    <t>abzgl. erfasste SH</t>
  </si>
  <si>
    <t>abzgl. erfasste SF</t>
  </si>
  <si>
    <t>ergäbe At Bats</t>
  </si>
  <si>
    <t>erfasste At Bats</t>
  </si>
  <si>
    <t>OPS</t>
  </si>
  <si>
    <t>Gegner 7</t>
  </si>
  <si>
    <t>Gegner 8</t>
  </si>
  <si>
    <t>SEX</t>
  </si>
  <si>
    <t>=</t>
  </si>
  <si>
    <t>Name</t>
  </si>
  <si>
    <t>Abk.</t>
  </si>
  <si>
    <t>Gegner 5</t>
  </si>
  <si>
    <t>Gegner 6</t>
  </si>
  <si>
    <t>Team 01</t>
  </si>
  <si>
    <t>Team 02</t>
  </si>
  <si>
    <t>Team 03</t>
  </si>
  <si>
    <t>Team 04</t>
  </si>
  <si>
    <t>Team 05</t>
  </si>
  <si>
    <t>Spieler 5-15</t>
  </si>
  <si>
    <t>Spieler 1-16</t>
  </si>
  <si>
    <t>Spieler 2-16</t>
  </si>
  <si>
    <t>Spieler 4-16</t>
  </si>
  <si>
    <t>Spieler 5-16</t>
  </si>
  <si>
    <t>Spieler 1-17</t>
  </si>
  <si>
    <t>Spieler 2-17</t>
  </si>
  <si>
    <t>Spieler 4-17</t>
  </si>
  <si>
    <t>Spieler 5-17</t>
  </si>
  <si>
    <t>Spieler 1-18</t>
  </si>
  <si>
    <t>Spieler 2-18</t>
  </si>
  <si>
    <t>Spieler 3-18</t>
  </si>
  <si>
    <t>Spieler 4-18</t>
  </si>
  <si>
    <t>Spieler 5-18</t>
  </si>
  <si>
    <t>Spieler 1-19</t>
  </si>
  <si>
    <t>Spieler 2-19</t>
  </si>
  <si>
    <t>Spieler 3-19</t>
  </si>
  <si>
    <t>Spieler 4-19</t>
  </si>
  <si>
    <t>Spieler 5-19</t>
  </si>
  <si>
    <t>Spieler 1-20</t>
  </si>
  <si>
    <t>Spieler 2-20</t>
  </si>
  <si>
    <t>Spieler 3-20</t>
  </si>
  <si>
    <t>Spieler 4-20</t>
  </si>
  <si>
    <t>Spieler 5-20</t>
  </si>
  <si>
    <t>Spieler 1-21</t>
  </si>
  <si>
    <t>Spieler 2-21</t>
  </si>
  <si>
    <t>Spieler 3-21</t>
  </si>
  <si>
    <t>Spieler 4-21</t>
  </si>
  <si>
    <t>Spieler 5-21</t>
  </si>
  <si>
    <t>Spieler 1-22</t>
  </si>
  <si>
    <t>Spieler 2-22</t>
  </si>
  <si>
    <t>Spieler 3-22</t>
  </si>
  <si>
    <t>Spieler 4-22</t>
  </si>
  <si>
    <t>Spieler 5-22</t>
  </si>
  <si>
    <t>Spieler 1-23</t>
  </si>
  <si>
    <t>Spieler 2-23</t>
  </si>
  <si>
    <t>Spieler 3-23</t>
  </si>
  <si>
    <t>Spieler 4-23</t>
  </si>
  <si>
    <t>Spieler 5-23</t>
  </si>
  <si>
    <t>Spieler 1-24</t>
  </si>
  <si>
    <t>Spieler 2-24</t>
  </si>
  <si>
    <t>Spieler 3-24</t>
  </si>
  <si>
    <t>Spieler 4-24</t>
  </si>
  <si>
    <t>Spieler 5-24</t>
  </si>
  <si>
    <t>Spieler 1-25</t>
  </si>
  <si>
    <t>Spieler 2-25</t>
  </si>
  <si>
    <t>Spieler 3-25</t>
  </si>
  <si>
    <t>Spieler 4-25</t>
  </si>
  <si>
    <t>Spieler 5-25</t>
  </si>
  <si>
    <t>Spieler 1-26</t>
  </si>
  <si>
    <t>Spieler 2-26</t>
  </si>
  <si>
    <t>Spieler 3-26</t>
  </si>
  <si>
    <t>Spieler 4-26</t>
  </si>
  <si>
    <t>Spieler 5-26</t>
  </si>
  <si>
    <t>Spieler 1-27</t>
  </si>
  <si>
    <t>Spieler 2-27</t>
  </si>
  <si>
    <t>Spieler 3-27</t>
  </si>
  <si>
    <t>Spieler 4-27</t>
  </si>
  <si>
    <t>Spieler 5-27</t>
  </si>
  <si>
    <t>Spieler 1-28</t>
  </si>
  <si>
    <t>Spieler 2-28</t>
  </si>
  <si>
    <t>Spieler 3-28</t>
  </si>
  <si>
    <t>Spieler 4-28</t>
  </si>
  <si>
    <t>Spieler 5-28</t>
  </si>
  <si>
    <t>Spieler 1-29</t>
  </si>
  <si>
    <t>Spieler 2-29</t>
  </si>
  <si>
    <t>Spieler 3-29</t>
  </si>
  <si>
    <t>Spieler 4-29</t>
  </si>
  <si>
    <t>Spieler 5-29</t>
  </si>
  <si>
    <t>Spieler 1-30</t>
  </si>
  <si>
    <t>Spieler 2-30</t>
  </si>
  <si>
    <t>Spieler 3-30</t>
  </si>
  <si>
    <t>Spieler 4-30</t>
  </si>
  <si>
    <t>Spieler 5-30</t>
  </si>
  <si>
    <t>Batting</t>
  </si>
  <si>
    <t>Pitching</t>
  </si>
  <si>
    <t>Doubles</t>
  </si>
  <si>
    <t>Triples</t>
  </si>
  <si>
    <t>At Bat [PA - BB - HP - SH - SF - CI]</t>
  </si>
  <si>
    <t>At Bat</t>
  </si>
  <si>
    <t>.AVG</t>
  </si>
  <si>
    <t>Batting Average [H / AB]</t>
  </si>
  <si>
    <t>Base on Balls (Totals)</t>
  </si>
  <si>
    <t>Batters Faced</t>
  </si>
  <si>
    <t>CI</t>
  </si>
  <si>
    <t>Catcher Interference</t>
  </si>
  <si>
    <t>Illegal Pitch</t>
  </si>
  <si>
    <t>Caught Stealing</t>
  </si>
  <si>
    <t>Earned Runs</t>
  </si>
  <si>
    <t>Games Played</t>
  </si>
  <si>
    <t>.ERA</t>
  </si>
  <si>
    <t>Earned Run Average [(ER / IP) x 7]</t>
  </si>
  <si>
    <t>Hits (Totals)</t>
  </si>
  <si>
    <t>Hit by Pitches</t>
  </si>
  <si>
    <t>Home Runs</t>
  </si>
  <si>
    <t>Strike Outs</t>
  </si>
  <si>
    <t>OB</t>
  </si>
  <si>
    <t>On-Base [H + BB + HP]</t>
  </si>
  <si>
    <t>Innings Pitched</t>
  </si>
  <si>
    <t>.OBP</t>
  </si>
  <si>
    <t>On-Base Percentage [OB / (AB + BB + HP + SF)]</t>
  </si>
  <si>
    <t>On-Base plus Slugging [.OBP + .SLG] =&gt;</t>
  </si>
  <si>
    <t>[AB x OB + TB x (AB + BB + HP + SF) / AB x (AB + BB + HP + SF)]</t>
  </si>
  <si>
    <t>Sacrifice Flies</t>
  </si>
  <si>
    <t>Plate Appearances</t>
  </si>
  <si>
    <t>Sacrifice Hits</t>
  </si>
  <si>
    <t>W-L-S</t>
  </si>
  <si>
    <t>Wins - Losses - Saves</t>
  </si>
  <si>
    <t>Runs Batted In</t>
  </si>
  <si>
    <t>Wild Pitches</t>
  </si>
  <si>
    <t>Stolen Bases</t>
  </si>
  <si>
    <t>.SLG</t>
  </si>
  <si>
    <t>Slugging Percentage [TB / AB]</t>
  </si>
  <si>
    <t>TB</t>
  </si>
  <si>
    <t>Total Bases [H + 2B + 2 x 3B + 3 x HR]</t>
  </si>
  <si>
    <t>abzgl. erfasste CI</t>
  </si>
  <si>
    <t>NRW</t>
  </si>
  <si>
    <t>BAY</t>
  </si>
  <si>
    <t>BAWÜ</t>
  </si>
  <si>
    <t>Candan, Ayla</t>
  </si>
  <si>
    <t>Carrasquilla Romero, Paola</t>
  </si>
  <si>
    <t>Chen, Xining</t>
  </si>
  <si>
    <t>Dorst, Mareike</t>
  </si>
  <si>
    <t>Fetahovic, Maida</t>
  </si>
  <si>
    <t>Glanert, Yuna</t>
  </si>
  <si>
    <t>Grebing, Emma</t>
  </si>
  <si>
    <t>Holz, Juliane</t>
  </si>
  <si>
    <t>Lubnau, Lilly</t>
  </si>
  <si>
    <t>Mai, Stella</t>
  </si>
  <si>
    <t>Novak, Anna</t>
  </si>
  <si>
    <t>Pinzek, Leonie</t>
  </si>
  <si>
    <t>Stracke, Olivia</t>
  </si>
  <si>
    <t>Stranz, Clara</t>
  </si>
  <si>
    <t>Aurand, Marlene</t>
  </si>
  <si>
    <t>Brauch, Mona Dunja</t>
  </si>
  <si>
    <t>Capano, Elena</t>
  </si>
  <si>
    <t>Gaubatz, Lea</t>
  </si>
  <si>
    <t>Kirchner, Leticia Nele</t>
  </si>
  <si>
    <t>Koch, Sara</t>
  </si>
  <si>
    <t>Lang, Felice</t>
  </si>
  <si>
    <t>Lehner, Belinda</t>
  </si>
  <si>
    <t>Parentis, Lisa</t>
  </si>
  <si>
    <t>Seehars, Alexandra</t>
  </si>
  <si>
    <t>Szabo, Dorottya</t>
  </si>
  <si>
    <t>Attorre, Maria</t>
  </si>
  <si>
    <t>Parentis, Mona</t>
  </si>
  <si>
    <t>Allouche, Naila</t>
  </si>
  <si>
    <t>Ändra, Antonia</t>
  </si>
  <si>
    <t>Beyer, Carina</t>
  </si>
  <si>
    <t>Beyer, Carla</t>
  </si>
  <si>
    <t>Cicek, Mira</t>
  </si>
  <si>
    <t>Hiller, Julia      geb. 2010</t>
  </si>
  <si>
    <t>Gruhn, Nuria</t>
  </si>
  <si>
    <t>Hohe, Theresa</t>
  </si>
  <si>
    <t>Huber, Alina</t>
  </si>
  <si>
    <t>Huber, Lea</t>
  </si>
  <si>
    <t>Rudorfer, Nelly</t>
  </si>
  <si>
    <t>Schober, Fina</t>
  </si>
  <si>
    <t>Stampfl, Lena</t>
  </si>
  <si>
    <t>Stampfl, Sophie</t>
  </si>
  <si>
    <t>Wein, Noemi</t>
  </si>
  <si>
    <t>Zeiler, Fanni</t>
  </si>
  <si>
    <t>BSVNRW</t>
  </si>
  <si>
    <t>BWBSV</t>
  </si>
  <si>
    <t>BBSV Freising</t>
  </si>
  <si>
    <t>Kiel Seahawks/ Berlin Ravens</t>
  </si>
  <si>
    <t>Boock, Laura</t>
  </si>
  <si>
    <t>El-Mahmoud, Marjan</t>
  </si>
  <si>
    <t>Rockstein, Finja</t>
  </si>
  <si>
    <t>Gottwald, Finja Luise</t>
  </si>
  <si>
    <t>Herrmann, Laura</t>
  </si>
  <si>
    <t>Hönicke, Lisa</t>
  </si>
  <si>
    <t>Kahse, Sora Valeria</t>
  </si>
  <si>
    <t>Lehmann, Alina</t>
  </si>
  <si>
    <t>Bähnisch, Linnéa</t>
  </si>
  <si>
    <t>Muche, Luna</t>
  </si>
  <si>
    <t>Muche, Stella</t>
  </si>
  <si>
    <t>Pukowski, Elsa</t>
  </si>
  <si>
    <t>Räder, Lina</t>
  </si>
  <si>
    <t>Rathje, Lotta</t>
  </si>
  <si>
    <t>Rusch, Leonie</t>
  </si>
  <si>
    <t>Schelinski, Lisa</t>
  </si>
  <si>
    <t>Steltner, Johanna</t>
  </si>
  <si>
    <t>Stuttgart Reds</t>
  </si>
  <si>
    <t>Dreßler, Charlotte</t>
  </si>
  <si>
    <t>Feridouni, Eliza</t>
  </si>
  <si>
    <t>Frohnert, Emely-Carina</t>
  </si>
  <si>
    <t>Schüle, Emma</t>
  </si>
  <si>
    <t>Schiemann, Fenja</t>
  </si>
  <si>
    <t>Sessner, Julia</t>
  </si>
  <si>
    <t>Hugendubel, Lisa</t>
  </si>
  <si>
    <t>Schreiber, Lisa</t>
  </si>
  <si>
    <t>Zipperlen, Luisa</t>
  </si>
  <si>
    <t>Schuttenberg, Marie</t>
  </si>
  <si>
    <t>Grassellini, Sofia</t>
  </si>
  <si>
    <t>Descamps, Sandrine</t>
  </si>
  <si>
    <t>Marquez Castillo, Carieen</t>
  </si>
  <si>
    <t>Haux, Lilly</t>
  </si>
  <si>
    <t>Edle von der Planitz, Sara</t>
  </si>
  <si>
    <t>Kiel Seahawks</t>
  </si>
  <si>
    <t>STU</t>
  </si>
  <si>
    <t>KIEL</t>
  </si>
  <si>
    <t>Team 06</t>
  </si>
  <si>
    <t>Leibrich, Julia</t>
  </si>
  <si>
    <t>Gehrmann, Merle</t>
  </si>
  <si>
    <t>Lemke, Charlotte</t>
  </si>
  <si>
    <t>Gronau, Levke</t>
  </si>
  <si>
    <t>Birkholz, Annika</t>
  </si>
  <si>
    <t>Bockelmann, Jasmin</t>
  </si>
  <si>
    <t>Ross, Lea Marie</t>
  </si>
  <si>
    <t>Bethke, Emma</t>
  </si>
  <si>
    <t>Hahn, Smilla</t>
  </si>
  <si>
    <t>Ahrendt, Hannah</t>
  </si>
  <si>
    <t>Mandrella, Paulina</t>
  </si>
  <si>
    <t>Jarchow, Stella</t>
  </si>
  <si>
    <t>Alici, Ela</t>
  </si>
  <si>
    <t>Lutvic, Livia</t>
  </si>
  <si>
    <t>Einfeldt, Sofie</t>
  </si>
  <si>
    <t>Kohnke, Greta</t>
  </si>
  <si>
    <t>Einfeldt, Elisa</t>
  </si>
  <si>
    <t>Spieler 6-18</t>
  </si>
  <si>
    <t>Spieler 6-19</t>
  </si>
  <si>
    <t>Spieler 6-20</t>
  </si>
  <si>
    <t>Spieler 6-21</t>
  </si>
  <si>
    <t>Spieler 6-22</t>
  </si>
  <si>
    <t>Spieler 6-23</t>
  </si>
  <si>
    <t>Spieler 6-24</t>
  </si>
  <si>
    <t>Spieler 6-25</t>
  </si>
  <si>
    <t>Spieler 6-26</t>
  </si>
  <si>
    <t>Spieler 6-27</t>
  </si>
  <si>
    <t>Spieler 6-28</t>
  </si>
  <si>
    <t>Spieler 6-29</t>
  </si>
  <si>
    <t>Spieler 6-30</t>
  </si>
  <si>
    <t>Göcke, Sophie       geb. 2013</t>
  </si>
  <si>
    <t>Stuttgart</t>
  </si>
  <si>
    <t>Kiel/Berlin</t>
  </si>
  <si>
    <t>Kiel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</si>
</sst>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#\ ?/3"/>
  </numFmts>
  <fonts count="24" x14ac:knownFonts="1">
    <font>
      <sz val="10"/>
      <name val="Arial"/>
    </font>
    <font>
      <b/>
      <sz val="10"/>
      <name val="Arial"/>
      <family val="2"/>
    </font>
    <font>
      <i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sz val="8"/>
      <color indexed="81"/>
      <name val="Tahoma"/>
      <family val="2"/>
    </font>
    <font>
      <b/>
      <sz val="14"/>
      <name val="Arial"/>
      <family val="2"/>
    </font>
    <font>
      <b/>
      <u/>
      <sz val="9"/>
      <name val="Arial"/>
      <family val="2"/>
    </font>
    <font>
      <sz val="10"/>
      <color indexed="81"/>
      <name val="Tahoma"/>
      <family val="2"/>
    </font>
    <font>
      <b/>
      <u/>
      <sz val="10"/>
      <name val="Arial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0"/>
      <color indexed="10"/>
      <name val="Arial"/>
      <family val="2"/>
    </font>
    <font>
      <u/>
      <sz val="10"/>
      <name val="Arial"/>
      <family val="2"/>
    </font>
    <font>
      <b/>
      <sz val="20"/>
      <name val="Arial"/>
      <family val="2"/>
    </font>
    <font>
      <sz val="12"/>
      <name val="Arial"/>
      <family val="2"/>
    </font>
    <font>
      <sz val="12"/>
      <name val="Trebuchet MS"/>
      <family val="2"/>
    </font>
    <font>
      <sz val="14"/>
      <name val="Arial"/>
      <family val="2"/>
    </font>
    <font>
      <b/>
      <sz val="14"/>
      <color indexed="10"/>
      <name val="Arial"/>
      <family val="2"/>
    </font>
    <font>
      <sz val="14"/>
      <color indexed="10"/>
      <name val="Arial"/>
      <family val="2"/>
    </font>
    <font>
      <b/>
      <sz val="12"/>
      <color indexed="10"/>
      <name val="Trebuchet MS"/>
      <family val="2"/>
    </font>
    <font>
      <sz val="12"/>
      <color indexed="10"/>
      <name val="Trebuchet MS"/>
      <family val="2"/>
    </font>
  </fonts>
  <fills count="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0" borderId="0"/>
  </cellStyleXfs>
  <cellXfs count="182">
    <xf numFmtId="0" fontId="0" fillId="0" borderId="0" xfId="0"/>
    <xf numFmtId="0" fontId="4" fillId="0" borderId="0" xfId="0" applyFont="1" applyAlignment="1" applyProtection="1">
      <alignment vertical="center"/>
      <protection hidden="1"/>
    </xf>
    <xf numFmtId="0" fontId="3" fillId="0" borderId="0" xfId="0" applyFont="1" applyAlignment="1">
      <alignment vertical="top"/>
    </xf>
    <xf numFmtId="1" fontId="3" fillId="0" borderId="0" xfId="0" applyNumberFormat="1" applyFont="1" applyAlignment="1">
      <alignment horizontal="center" vertical="top"/>
    </xf>
    <xf numFmtId="0" fontId="4" fillId="0" borderId="0" xfId="0" applyFont="1" applyAlignment="1">
      <alignment vertical="top"/>
    </xf>
    <xf numFmtId="0" fontId="3" fillId="0" borderId="0" xfId="0" applyFont="1" applyAlignment="1" applyProtection="1">
      <alignment vertical="top"/>
      <protection hidden="1"/>
    </xf>
    <xf numFmtId="0" fontId="4" fillId="0" borderId="1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Fill="1" applyAlignment="1">
      <alignment vertical="top"/>
    </xf>
    <xf numFmtId="0" fontId="3" fillId="0" borderId="0" xfId="0" applyFont="1" applyFill="1" applyAlignment="1" applyProtection="1">
      <alignment vertical="top"/>
      <protection hidden="1"/>
    </xf>
    <xf numFmtId="0" fontId="8" fillId="0" borderId="0" xfId="0" applyFont="1" applyFill="1" applyAlignment="1" applyProtection="1">
      <alignment horizontal="center" vertical="top"/>
      <protection hidden="1"/>
    </xf>
    <xf numFmtId="164" fontId="8" fillId="0" borderId="0" xfId="0" applyNumberFormat="1" applyFont="1" applyFill="1" applyAlignment="1" applyProtection="1">
      <alignment horizontal="center" vertical="top"/>
      <protection hidden="1"/>
    </xf>
    <xf numFmtId="1" fontId="8" fillId="0" borderId="0" xfId="0" applyNumberFormat="1" applyFont="1" applyFill="1" applyAlignment="1" applyProtection="1">
      <alignment horizontal="center" vertical="top"/>
      <protection hidden="1"/>
    </xf>
    <xf numFmtId="1" fontId="8" fillId="0" borderId="0" xfId="0" applyNumberFormat="1" applyFont="1" applyAlignment="1" applyProtection="1">
      <alignment horizontal="center" vertical="top"/>
      <protection hidden="1"/>
    </xf>
    <xf numFmtId="2" fontId="8" fillId="0" borderId="0" xfId="0" applyNumberFormat="1" applyFont="1" applyFill="1" applyAlignment="1" applyProtection="1">
      <alignment horizontal="center" vertical="top"/>
      <protection hidden="1"/>
    </xf>
    <xf numFmtId="0" fontId="12" fillId="0" borderId="0" xfId="0" applyFont="1"/>
    <xf numFmtId="0" fontId="7" fillId="0" borderId="0" xfId="0" applyFont="1" applyFill="1" applyAlignment="1">
      <alignment horizontal="center" vertical="center"/>
    </xf>
    <xf numFmtId="1" fontId="13" fillId="0" borderId="0" xfId="0" applyNumberFormat="1" applyFont="1" applyFill="1" applyAlignment="1" applyProtection="1">
      <alignment horizontal="center" vertical="top" wrapText="1"/>
      <protection locked="0"/>
    </xf>
    <xf numFmtId="0" fontId="14" fillId="0" borderId="0" xfId="0" applyFont="1" applyAlignment="1">
      <alignment vertical="center"/>
    </xf>
    <xf numFmtId="0" fontId="0" fillId="0" borderId="3" xfId="0" applyBorder="1"/>
    <xf numFmtId="0" fontId="0" fillId="0" borderId="4" xfId="0" applyBorder="1" applyAlignment="1">
      <alignment horizontal="center"/>
    </xf>
    <xf numFmtId="0" fontId="0" fillId="0" borderId="5" xfId="0" applyBorder="1"/>
    <xf numFmtId="0" fontId="0" fillId="0" borderId="6" xfId="0" applyBorder="1" applyAlignment="1">
      <alignment horizontal="center"/>
    </xf>
    <xf numFmtId="0" fontId="0" fillId="0" borderId="7" xfId="0" applyBorder="1"/>
    <xf numFmtId="0" fontId="0" fillId="0" borderId="8" xfId="0" applyBorder="1" applyAlignment="1">
      <alignment horizontal="center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4" fillId="0" borderId="1" xfId="0" applyFont="1" applyFill="1" applyBorder="1" applyAlignment="1" applyProtection="1">
      <alignment vertical="center"/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2" fontId="4" fillId="0" borderId="1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4" borderId="1" xfId="0" applyFont="1" applyFill="1" applyBorder="1" applyAlignment="1">
      <alignment vertical="center"/>
    </xf>
    <xf numFmtId="0" fontId="4" fillId="4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0" borderId="13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vertical="center"/>
    </xf>
    <xf numFmtId="0" fontId="0" fillId="0" borderId="12" xfId="0" applyFill="1" applyBorder="1" applyAlignment="1">
      <alignment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" fillId="0" borderId="2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21" xfId="0" applyFont="1" applyFill="1" applyBorder="1" applyAlignment="1">
      <alignment horizontal="center" vertical="center"/>
    </xf>
    <xf numFmtId="0" fontId="1" fillId="0" borderId="26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164" fontId="4" fillId="0" borderId="0" xfId="0" applyNumberFormat="1" applyFont="1" applyFill="1" applyAlignment="1">
      <alignment horizontal="center" vertical="center"/>
    </xf>
    <xf numFmtId="1" fontId="4" fillId="0" borderId="1" xfId="0" applyNumberFormat="1" applyFont="1" applyFill="1" applyBorder="1" applyAlignment="1" applyProtection="1">
      <alignment horizontal="center" vertical="center"/>
      <protection hidden="1"/>
    </xf>
    <xf numFmtId="0" fontId="4" fillId="0" borderId="1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 vertical="center"/>
      <protection hidden="1"/>
    </xf>
    <xf numFmtId="164" fontId="4" fillId="0" borderId="0" xfId="0" applyNumberFormat="1" applyFont="1" applyAlignment="1" applyProtection="1">
      <alignment horizontal="center" vertical="center"/>
      <protection hidden="1"/>
    </xf>
    <xf numFmtId="1" fontId="4" fillId="0" borderId="0" xfId="0" applyNumberFormat="1" applyFont="1" applyAlignment="1" applyProtection="1">
      <alignment horizontal="center" vertical="center"/>
      <protection hidden="1"/>
    </xf>
    <xf numFmtId="2" fontId="4" fillId="0" borderId="0" xfId="0" applyNumberFormat="1" applyFont="1" applyAlignment="1" applyProtection="1">
      <alignment horizontal="center" vertical="center"/>
      <protection hidden="1"/>
    </xf>
    <xf numFmtId="0" fontId="1" fillId="0" borderId="0" xfId="0" applyFont="1" applyFill="1" applyBorder="1" applyAlignment="1" applyProtection="1">
      <alignment horizontal="left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1" fillId="0" borderId="0" xfId="0" applyFont="1" applyFill="1" applyAlignment="1" applyProtection="1">
      <alignment horizontal="left" vertical="center"/>
      <protection hidden="1"/>
    </xf>
    <xf numFmtId="0" fontId="12" fillId="0" borderId="0" xfId="0" applyFont="1" applyFill="1" applyAlignment="1" applyProtection="1">
      <alignment vertical="center"/>
      <protection hidden="1"/>
    </xf>
    <xf numFmtId="0" fontId="15" fillId="0" borderId="0" xfId="0" applyFont="1" applyFill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2" fillId="0" borderId="0" xfId="0" applyFont="1" applyFill="1" applyAlignment="1" applyProtection="1">
      <alignment horizontal="left" vertical="center"/>
      <protection hidden="1"/>
    </xf>
    <xf numFmtId="0" fontId="2" fillId="4" borderId="1" xfId="0" applyFont="1" applyFill="1" applyBorder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hidden="1"/>
    </xf>
    <xf numFmtId="0" fontId="12" fillId="0" borderId="0" xfId="0" applyFont="1" applyFill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" fillId="0" borderId="1" xfId="0" applyFont="1" applyFill="1" applyBorder="1" applyAlignment="1" applyProtection="1">
      <alignment vertical="center"/>
      <protection hidden="1"/>
    </xf>
    <xf numFmtId="0" fontId="12" fillId="0" borderId="0" xfId="0" applyFont="1" applyFill="1" applyAlignment="1" applyProtection="1">
      <alignment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" fillId="6" borderId="1" xfId="0" applyFont="1" applyFill="1" applyBorder="1" applyAlignment="1">
      <alignment horizontal="center" vertical="center"/>
    </xf>
    <xf numFmtId="0" fontId="12" fillId="0" borderId="0" xfId="0" applyFont="1" applyFill="1" applyAlignment="1" applyProtection="1">
      <alignment horizontal="left" vertical="center"/>
      <protection hidden="1"/>
    </xf>
    <xf numFmtId="0" fontId="1" fillId="0" borderId="0" xfId="0" applyFont="1" applyAlignment="1">
      <alignment vertical="center"/>
    </xf>
    <xf numFmtId="0" fontId="1" fillId="0" borderId="0" xfId="0" applyFont="1" applyAlignment="1" applyProtection="1">
      <alignment horizontal="left" vertical="center"/>
      <protection hidden="1"/>
    </xf>
    <xf numFmtId="164" fontId="12" fillId="0" borderId="0" xfId="0" applyNumberFormat="1" applyFont="1" applyAlignment="1" applyProtection="1">
      <alignment horizontal="center" vertical="center"/>
      <protection hidden="1"/>
    </xf>
    <xf numFmtId="1" fontId="12" fillId="0" borderId="0" xfId="0" applyNumberFormat="1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2" xfId="0" applyFont="1" applyFill="1" applyBorder="1" applyAlignment="1" applyProtection="1">
      <alignment vertical="center"/>
      <protection hidden="1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left" vertical="center"/>
      <protection hidden="1"/>
    </xf>
    <xf numFmtId="0" fontId="12" fillId="0" borderId="0" xfId="0" applyFont="1" applyAlignment="1">
      <alignment horizontal="center" vertical="center"/>
    </xf>
    <xf numFmtId="0" fontId="12" fillId="0" borderId="0" xfId="0" applyFont="1" applyFill="1" applyAlignment="1" applyProtection="1">
      <alignment vertical="center"/>
    </xf>
    <xf numFmtId="0" fontId="2" fillId="0" borderId="2" xfId="0" applyFont="1" applyFill="1" applyBorder="1" applyAlignment="1" applyProtection="1">
      <alignment vertical="center"/>
    </xf>
    <xf numFmtId="0" fontId="12" fillId="0" borderId="0" xfId="0" applyFont="1" applyAlignment="1" applyProtection="1">
      <alignment horizontal="left" vertical="center"/>
      <protection hidden="1"/>
    </xf>
    <xf numFmtId="164" fontId="12" fillId="0" borderId="0" xfId="0" applyNumberFormat="1" applyFont="1" applyAlignment="1" applyProtection="1">
      <alignment vertical="center"/>
      <protection hidden="1"/>
    </xf>
    <xf numFmtId="1" fontId="12" fillId="0" borderId="0" xfId="0" applyNumberFormat="1" applyFont="1" applyAlignment="1" applyProtection="1">
      <alignment vertical="center"/>
      <protection hidden="1"/>
    </xf>
    <xf numFmtId="0" fontId="2" fillId="0" borderId="1" xfId="0" applyFont="1" applyFill="1" applyBorder="1" applyAlignment="1" applyProtection="1">
      <alignment vertical="center"/>
    </xf>
    <xf numFmtId="0" fontId="1" fillId="0" borderId="0" xfId="0" applyFont="1" applyFill="1" applyBorder="1" applyAlignment="1" applyProtection="1">
      <alignment horizontal="left" vertical="top"/>
      <protection hidden="1"/>
    </xf>
    <xf numFmtId="0" fontId="1" fillId="0" borderId="0" xfId="0" applyFont="1" applyAlignment="1" applyProtection="1">
      <alignment vertical="top"/>
      <protection hidden="1"/>
    </xf>
    <xf numFmtId="0" fontId="10" fillId="0" borderId="0" xfId="0" applyFont="1" applyAlignment="1" applyProtection="1">
      <alignment horizontal="center" vertical="top"/>
      <protection hidden="1"/>
    </xf>
    <xf numFmtId="164" fontId="10" fillId="0" borderId="0" xfId="0" applyNumberFormat="1" applyFont="1" applyAlignment="1" applyProtection="1">
      <alignment horizontal="center" vertical="top"/>
      <protection hidden="1"/>
    </xf>
    <xf numFmtId="1" fontId="10" fillId="0" borderId="0" xfId="0" applyNumberFormat="1" applyFont="1" applyAlignment="1" applyProtection="1">
      <alignment horizontal="center" vertical="top"/>
      <protection hidden="1"/>
    </xf>
    <xf numFmtId="0" fontId="12" fillId="0" borderId="0" xfId="0" applyFont="1" applyAlignment="1" applyProtection="1">
      <alignment vertical="top"/>
      <protection hidden="1"/>
    </xf>
    <xf numFmtId="0" fontId="12" fillId="0" borderId="0" xfId="0" applyFont="1" applyAlignment="1">
      <alignment vertical="top"/>
    </xf>
    <xf numFmtId="0" fontId="1" fillId="0" borderId="0" xfId="0" applyFont="1" applyAlignment="1" applyProtection="1">
      <alignment vertical="top"/>
      <protection locked="0"/>
    </xf>
    <xf numFmtId="0" fontId="2" fillId="6" borderId="1" xfId="0" applyFont="1" applyFill="1" applyBorder="1" applyAlignment="1" applyProtection="1">
      <alignment horizontal="center" vertical="center"/>
      <protection locked="0"/>
    </xf>
    <xf numFmtId="0" fontId="2" fillId="5" borderId="1" xfId="0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1" fontId="1" fillId="5" borderId="1" xfId="0" applyNumberFormat="1" applyFont="1" applyFill="1" applyBorder="1" applyAlignment="1" applyProtection="1">
      <alignment horizontal="center" vertical="center"/>
      <protection hidden="1"/>
    </xf>
    <xf numFmtId="1" fontId="1" fillId="2" borderId="1" xfId="0" applyNumberFormat="1" applyFont="1" applyFill="1" applyBorder="1" applyAlignment="1" applyProtection="1">
      <alignment horizontal="center" vertical="center"/>
      <protection hidden="1"/>
    </xf>
    <xf numFmtId="1" fontId="1" fillId="3" borderId="1" xfId="0" applyNumberFormat="1" applyFont="1" applyFill="1" applyBorder="1" applyAlignment="1" applyProtection="1">
      <alignment horizontal="center" vertical="center"/>
      <protection hidden="1"/>
    </xf>
    <xf numFmtId="1" fontId="1" fillId="5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164" fontId="2" fillId="7" borderId="1" xfId="0" applyNumberFormat="1" applyFont="1" applyFill="1" applyBorder="1" applyAlignment="1" applyProtection="1">
      <alignment horizontal="center" vertical="center"/>
      <protection locked="0"/>
    </xf>
    <xf numFmtId="1" fontId="2" fillId="5" borderId="1" xfId="0" applyNumberFormat="1" applyFont="1" applyFill="1" applyBorder="1" applyAlignment="1" applyProtection="1">
      <alignment horizontal="center" vertical="center"/>
      <protection locked="0"/>
    </xf>
    <xf numFmtId="1" fontId="2" fillId="2" borderId="1" xfId="0" applyNumberFormat="1" applyFont="1" applyFill="1" applyBorder="1" applyAlignment="1" applyProtection="1">
      <alignment horizontal="center" vertical="center"/>
      <protection locked="0"/>
    </xf>
    <xf numFmtId="1" fontId="2" fillId="4" borderId="1" xfId="0" applyNumberFormat="1" applyFont="1" applyFill="1" applyBorder="1" applyAlignment="1" applyProtection="1">
      <alignment horizontal="center" vertical="center"/>
      <protection locked="0"/>
    </xf>
    <xf numFmtId="0" fontId="2" fillId="6" borderId="2" xfId="0" applyFont="1" applyFill="1" applyBorder="1" applyAlignment="1" applyProtection="1">
      <alignment horizontal="center" vertical="center"/>
      <protection locked="0"/>
    </xf>
    <xf numFmtId="164" fontId="1" fillId="7" borderId="1" xfId="0" applyNumberFormat="1" applyFont="1" applyFill="1" applyBorder="1" applyAlignment="1">
      <alignment horizontal="center" vertical="center"/>
    </xf>
    <xf numFmtId="1" fontId="1" fillId="4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 applyProtection="1">
      <alignment horizontal="center" vertical="center"/>
      <protection locked="0"/>
    </xf>
    <xf numFmtId="0" fontId="0" fillId="0" borderId="22" xfId="0" applyBorder="1"/>
    <xf numFmtId="0" fontId="0" fillId="0" borderId="23" xfId="0" applyBorder="1" applyAlignment="1">
      <alignment horizontal="center"/>
    </xf>
    <xf numFmtId="0" fontId="0" fillId="0" borderId="24" xfId="0" applyBorder="1"/>
    <xf numFmtId="0" fontId="0" fillId="0" borderId="18" xfId="0" applyBorder="1" applyAlignment="1">
      <alignment horizontal="center"/>
    </xf>
    <xf numFmtId="0" fontId="1" fillId="0" borderId="0" xfId="0" applyFont="1" applyFill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left" vertical="top"/>
    </xf>
    <xf numFmtId="0" fontId="8" fillId="0" borderId="0" xfId="0" applyFont="1" applyFill="1" applyAlignment="1">
      <alignment horizontal="center" vertical="top"/>
    </xf>
    <xf numFmtId="1" fontId="8" fillId="0" borderId="0" xfId="0" applyNumberFormat="1" applyFont="1" applyFill="1" applyAlignment="1">
      <alignment horizontal="center" vertical="top"/>
    </xf>
    <xf numFmtId="1" fontId="8" fillId="0" borderId="0" xfId="0" applyNumberFormat="1" applyFont="1" applyAlignment="1">
      <alignment horizontal="center" vertical="top"/>
    </xf>
    <xf numFmtId="164" fontId="8" fillId="0" borderId="0" xfId="0" applyNumberFormat="1" applyFont="1" applyFill="1" applyAlignment="1">
      <alignment horizontal="center" vertical="top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7" fillId="0" borderId="0" xfId="0" applyFont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7" fillId="0" borderId="0" xfId="0" applyFont="1" applyAlignment="1">
      <alignment horizontal="right" vertical="top"/>
    </xf>
    <xf numFmtId="0" fontId="19" fillId="0" borderId="0" xfId="0" applyFont="1" applyAlignment="1">
      <alignment horizontal="center" vertical="top"/>
    </xf>
    <xf numFmtId="0" fontId="19" fillId="0" borderId="0" xfId="0" applyFont="1" applyAlignment="1">
      <alignment vertical="top"/>
    </xf>
    <xf numFmtId="0" fontId="18" fillId="0" borderId="0" xfId="0" applyFont="1" applyBorder="1" applyAlignment="1">
      <alignment vertical="center"/>
    </xf>
    <xf numFmtId="0" fontId="22" fillId="0" borderId="0" xfId="0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12" fillId="0" borderId="22" xfId="0" applyFont="1" applyBorder="1"/>
    <xf numFmtId="0" fontId="0" fillId="0" borderId="26" xfId="0" applyBorder="1" applyAlignment="1">
      <alignment horizont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165" fontId="4" fillId="0" borderId="1" xfId="0" applyNumberFormat="1" applyFont="1" applyFill="1" applyBorder="1" applyAlignment="1" applyProtection="1">
      <alignment horizontal="center" vertical="center"/>
      <protection hidden="1"/>
    </xf>
    <xf numFmtId="0" fontId="4" fillId="8" borderId="1" xfId="0" applyFont="1" applyFill="1" applyBorder="1" applyAlignment="1">
      <alignment horizontal="center" vertical="center"/>
    </xf>
    <xf numFmtId="164" fontId="4" fillId="8" borderId="1" xfId="0" applyNumberFormat="1" applyFont="1" applyFill="1" applyBorder="1" applyAlignment="1">
      <alignment horizontal="center" vertical="center"/>
    </xf>
    <xf numFmtId="0" fontId="4" fillId="8" borderId="1" xfId="0" applyFont="1" applyFill="1" applyBorder="1" applyAlignment="1" applyProtection="1">
      <alignment horizontal="center" vertical="center"/>
      <protection hidden="1"/>
    </xf>
    <xf numFmtId="165" fontId="4" fillId="8" borderId="1" xfId="0" applyNumberFormat="1" applyFont="1" applyFill="1" applyBorder="1" applyAlignment="1" applyProtection="1">
      <alignment horizontal="center" vertical="center"/>
      <protection hidden="1"/>
    </xf>
    <xf numFmtId="1" fontId="4" fillId="8" borderId="1" xfId="0" applyNumberFormat="1" applyFont="1" applyFill="1" applyBorder="1" applyAlignment="1" applyProtection="1">
      <alignment horizontal="center" vertical="center"/>
      <protection hidden="1"/>
    </xf>
    <xf numFmtId="2" fontId="4" fillId="8" borderId="1" xfId="0" applyNumberFormat="1" applyFont="1" applyFill="1" applyBorder="1" applyAlignment="1" applyProtection="1">
      <alignment horizontal="center" vertical="center"/>
      <protection hidden="1"/>
    </xf>
    <xf numFmtId="0" fontId="1" fillId="0" borderId="25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4" borderId="0" xfId="0" applyFont="1" applyFill="1" applyAlignment="1">
      <alignment horizontal="left"/>
    </xf>
    <xf numFmtId="0" fontId="1" fillId="0" borderId="15" xfId="0" applyFont="1" applyBorder="1" applyAlignment="1">
      <alignment horizontal="left" vertical="center"/>
    </xf>
    <xf numFmtId="0" fontId="1" fillId="0" borderId="16" xfId="0" applyFont="1" applyBorder="1" applyAlignment="1">
      <alignment horizontal="left" vertical="center"/>
    </xf>
    <xf numFmtId="0" fontId="1" fillId="0" borderId="15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</cellXfs>
  <cellStyles count="2">
    <cellStyle name="Standard" xfId="0" builtinId="0"/>
    <cellStyle name="Standard 2" xfId="1"/>
  </cellStyles>
  <dxfs count="2">
    <dxf>
      <fill>
        <patternFill>
          <bgColor indexed="10"/>
        </patternFill>
      </fill>
    </dxf>
    <dxf>
      <fill>
        <patternFill>
          <bgColor indexed="5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tiff"/><Relationship Id="rId1" Type="http://schemas.openxmlformats.org/officeDocument/2006/relationships/image" Target="../media/image4.tiff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tiff"/><Relationship Id="rId1" Type="http://schemas.openxmlformats.org/officeDocument/2006/relationships/image" Target="../media/image4.tif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tiff"/><Relationship Id="rId1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304800</xdr:colOff>
          <xdr:row>49</xdr:row>
          <xdr:rowOff>85725</xdr:rowOff>
        </xdr:to>
        <xdr:sp macro="" textlink="">
          <xdr:nvSpPr>
            <xdr:cNvPr id="32783" name="Object 15" hidden="1">
              <a:extLst>
                <a:ext uri="{63B3BB69-23CF-44E3-9099-C40C66FF867C}">
                  <a14:compatExt spid="_x0000_s3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</xdr:row>
          <xdr:rowOff>0</xdr:rowOff>
        </xdr:from>
        <xdr:to>
          <xdr:col>1</xdr:col>
          <xdr:colOff>304800</xdr:colOff>
          <xdr:row>99</xdr:row>
          <xdr:rowOff>85725</xdr:rowOff>
        </xdr:to>
        <xdr:sp macro="" textlink="">
          <xdr:nvSpPr>
            <xdr:cNvPr id="32784" name="Object 16" hidden="1">
              <a:extLst>
                <a:ext uri="{63B3BB69-23CF-44E3-9099-C40C66FF867C}">
                  <a14:compatExt spid="_x0000_s3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100</xdr:row>
          <xdr:rowOff>0</xdr:rowOff>
        </xdr:from>
        <xdr:to>
          <xdr:col>1</xdr:col>
          <xdr:colOff>304800</xdr:colOff>
          <xdr:row>149</xdr:row>
          <xdr:rowOff>85725</xdr:rowOff>
        </xdr:to>
        <xdr:sp macro="" textlink="">
          <xdr:nvSpPr>
            <xdr:cNvPr id="32785" name="Object 17" hidden="1">
              <a:extLst>
                <a:ext uri="{63B3BB69-23CF-44E3-9099-C40C66FF867C}">
                  <a14:compatExt spid="_x0000_s3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"/>
  <sheetViews>
    <sheetView showGridLines="0" topLeftCell="A43" workbookViewId="0">
      <selection activeCell="C57" sqref="C57"/>
    </sheetView>
  </sheetViews>
  <sheetFormatPr baseColWidth="10" defaultRowHeight="12.75" x14ac:dyDescent="0.2"/>
  <cols>
    <col min="1" max="1" width="80.42578125" style="14" customWidth="1"/>
    <col min="2" max="16384" width="11.42578125" style="14"/>
  </cols>
  <sheetData>
    <row r="2" ht="12.75" customHeight="1" x14ac:dyDescent="0.2"/>
  </sheetData>
  <phoneticPr fontId="0" type="noConversion"/>
  <pageMargins left="0.78740157480314965" right="0.59055118110236227" top="0.39370078740157483" bottom="0.39370078740157483" header="0.51181102362204722" footer="0.51181102362204722"/>
  <pageSetup paperSize="9" orientation="portrait" horizontalDpi="0" verticalDpi="0" r:id="rId1"/>
  <headerFooter alignWithMargins="0"/>
  <rowBreaks count="2" manualBreakCount="2">
    <brk id="50" max="16383" man="1"/>
    <brk id="100" max="16383" man="1"/>
  </rowBreaks>
  <drawing r:id="rId2"/>
  <legacyDrawing r:id="rId3"/>
  <oleObjects>
    <mc:AlternateContent xmlns:mc="http://schemas.openxmlformats.org/markup-compatibility/2006">
      <mc:Choice Requires="x14">
        <oleObject progId="Acrobat Document" shapeId="32783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304800</xdr:colOff>
                <xdr:row>49</xdr:row>
                <xdr:rowOff>85725</xdr:rowOff>
              </to>
            </anchor>
          </objectPr>
        </oleObject>
      </mc:Choice>
      <mc:Fallback>
        <oleObject progId="Acrobat Document" shapeId="32783" r:id="rId4"/>
      </mc:Fallback>
    </mc:AlternateContent>
    <mc:AlternateContent xmlns:mc="http://schemas.openxmlformats.org/markup-compatibility/2006">
      <mc:Choice Requires="x14">
        <oleObject progId="Acrobat Document" shapeId="32784" r:id="rId6">
          <objectPr defaultSize="0" r:id="rId7">
            <anchor moveWithCells="1">
              <from>
                <xdr:col>0</xdr:col>
                <xdr:colOff>0</xdr:colOff>
                <xdr:row>50</xdr:row>
                <xdr:rowOff>0</xdr:rowOff>
              </from>
              <to>
                <xdr:col>1</xdr:col>
                <xdr:colOff>304800</xdr:colOff>
                <xdr:row>99</xdr:row>
                <xdr:rowOff>85725</xdr:rowOff>
              </to>
            </anchor>
          </objectPr>
        </oleObject>
      </mc:Choice>
      <mc:Fallback>
        <oleObject progId="Acrobat Document" shapeId="32784" r:id="rId6"/>
      </mc:Fallback>
    </mc:AlternateContent>
    <mc:AlternateContent xmlns:mc="http://schemas.openxmlformats.org/markup-compatibility/2006">
      <mc:Choice Requires="x14">
        <oleObject progId="Acrobat Document" shapeId="32785" r:id="rId8">
          <objectPr defaultSize="0" r:id="rId9">
            <anchor moveWithCells="1">
              <from>
                <xdr:col>0</xdr:col>
                <xdr:colOff>0</xdr:colOff>
                <xdr:row>100</xdr:row>
                <xdr:rowOff>0</xdr:rowOff>
              </from>
              <to>
                <xdr:col>1</xdr:col>
                <xdr:colOff>304800</xdr:colOff>
                <xdr:row>149</xdr:row>
                <xdr:rowOff>85725</xdr:rowOff>
              </to>
            </anchor>
          </objectPr>
        </oleObject>
      </mc:Choice>
      <mc:Fallback>
        <oleObject progId="Acrobat Document" shapeId="32785" r:id="rId8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273"/>
  <sheetViews>
    <sheetView showGridLines="0" zoomScaleNormal="100" workbookViewId="0">
      <pane ySplit="1" topLeftCell="A117" activePane="bottomLeft" state="frozen"/>
      <selection sqref="A1:IV65536"/>
      <selection pane="bottomLeft" activeCell="I141" sqref="I141"/>
    </sheetView>
  </sheetViews>
  <sheetFormatPr baseColWidth="10" defaultRowHeight="12.95" customHeight="1" x14ac:dyDescent="0.2"/>
  <cols>
    <col min="1" max="1" width="35.7109375" style="91" customWidth="1"/>
    <col min="2" max="2" width="25.7109375" style="80" customWidth="1"/>
    <col min="3" max="19" width="3.7109375" style="80" customWidth="1"/>
    <col min="20" max="24" width="11.42578125" style="80" customWidth="1"/>
    <col min="25" max="16384" width="11.42578125" style="80"/>
  </cols>
  <sheetData>
    <row r="1" spans="1:21" s="108" customFormat="1" ht="12.95" customHeight="1" x14ac:dyDescent="0.2">
      <c r="A1" s="107" t="str">
        <f>daten!$U$1</f>
        <v>Kiel Seahawks</v>
      </c>
      <c r="B1" s="108" t="s">
        <v>26</v>
      </c>
      <c r="C1" s="109" t="s">
        <v>24</v>
      </c>
      <c r="D1" s="109" t="s">
        <v>1</v>
      </c>
      <c r="E1" s="109" t="s">
        <v>0</v>
      </c>
      <c r="F1" s="109" t="s">
        <v>2</v>
      </c>
      <c r="G1" s="109" t="s">
        <v>3</v>
      </c>
      <c r="H1" s="109" t="s">
        <v>4</v>
      </c>
      <c r="I1" s="109" t="s">
        <v>5</v>
      </c>
      <c r="J1" s="109" t="s">
        <v>6</v>
      </c>
      <c r="K1" s="109" t="s">
        <v>7</v>
      </c>
      <c r="L1" s="109" t="s">
        <v>8</v>
      </c>
      <c r="M1" s="109" t="s">
        <v>9</v>
      </c>
      <c r="N1" s="109" t="s">
        <v>10</v>
      </c>
      <c r="O1" s="109" t="s">
        <v>11</v>
      </c>
      <c r="P1" s="109" t="s">
        <v>12</v>
      </c>
      <c r="Q1" s="109" t="s">
        <v>13</v>
      </c>
      <c r="R1" s="109" t="s">
        <v>14</v>
      </c>
      <c r="S1" s="109" t="s">
        <v>152</v>
      </c>
    </row>
    <row r="2" spans="1:21" ht="12.95" customHeight="1" x14ac:dyDescent="0.2">
      <c r="A2" s="76" t="str">
        <f>daten!$U$2</f>
        <v>Leibrich, Julia</v>
      </c>
      <c r="B2" s="77"/>
      <c r="C2" s="84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</row>
    <row r="3" spans="1:21" s="83" customFormat="1" ht="12.95" customHeight="1" x14ac:dyDescent="0.2">
      <c r="A3" s="81" t="str">
        <f t="shared" ref="A3:A10" si="0">$A$2</f>
        <v>Leibrich, Julia</v>
      </c>
      <c r="B3" s="82" t="s">
        <v>230</v>
      </c>
      <c r="C3" s="115">
        <v>1</v>
      </c>
      <c r="D3" s="116"/>
      <c r="E3" s="116"/>
      <c r="F3" s="116"/>
      <c r="G3" s="116"/>
      <c r="H3" s="98"/>
      <c r="I3" s="98"/>
      <c r="J3" s="98"/>
      <c r="K3" s="98"/>
      <c r="L3" s="117"/>
      <c r="M3" s="117"/>
      <c r="N3" s="117"/>
      <c r="O3" s="117"/>
      <c r="P3" s="117"/>
      <c r="Q3" s="117"/>
      <c r="R3" s="117"/>
      <c r="S3" s="117"/>
    </row>
    <row r="4" spans="1:21" s="83" customFormat="1" ht="12.95" customHeight="1" x14ac:dyDescent="0.2">
      <c r="A4" s="81" t="str">
        <f t="shared" si="0"/>
        <v>Leibrich, Julia</v>
      </c>
      <c r="B4" s="82" t="s">
        <v>268</v>
      </c>
      <c r="C4" s="115">
        <v>1</v>
      </c>
      <c r="D4" s="116">
        <v>2</v>
      </c>
      <c r="E4" s="116">
        <v>2</v>
      </c>
      <c r="F4" s="116">
        <v>1</v>
      </c>
      <c r="G4" s="116">
        <v>1</v>
      </c>
      <c r="H4" s="98">
        <v>2</v>
      </c>
      <c r="I4" s="98"/>
      <c r="J4" s="98"/>
      <c r="K4" s="98"/>
      <c r="L4" s="117"/>
      <c r="M4" s="117"/>
      <c r="N4" s="117"/>
      <c r="O4" s="117"/>
      <c r="P4" s="117"/>
      <c r="Q4" s="117"/>
      <c r="R4" s="117"/>
      <c r="S4" s="117"/>
    </row>
    <row r="5" spans="1:21" s="83" customFormat="1" ht="12.95" customHeight="1" x14ac:dyDescent="0.2">
      <c r="A5" s="81" t="str">
        <f t="shared" si="0"/>
        <v>Leibrich, Julia</v>
      </c>
      <c r="B5" s="82" t="s">
        <v>186</v>
      </c>
      <c r="C5" s="115">
        <v>1</v>
      </c>
      <c r="D5" s="116">
        <v>2</v>
      </c>
      <c r="E5" s="116">
        <v>2</v>
      </c>
      <c r="F5" s="116"/>
      <c r="G5" s="116"/>
      <c r="H5" s="98"/>
      <c r="I5" s="98"/>
      <c r="J5" s="98"/>
      <c r="K5" s="98"/>
      <c r="L5" s="117">
        <v>1</v>
      </c>
      <c r="M5" s="117"/>
      <c r="N5" s="117"/>
      <c r="O5" s="117"/>
      <c r="P5" s="117"/>
      <c r="Q5" s="117"/>
      <c r="R5" s="117"/>
      <c r="S5" s="117"/>
    </row>
    <row r="6" spans="1:21" s="83" customFormat="1" ht="12.95" customHeight="1" x14ac:dyDescent="0.2">
      <c r="A6" s="81" t="str">
        <f t="shared" si="0"/>
        <v>Leibrich, Julia</v>
      </c>
      <c r="B6" s="82" t="s">
        <v>268</v>
      </c>
      <c r="C6" s="115">
        <v>1</v>
      </c>
      <c r="D6" s="116">
        <v>3</v>
      </c>
      <c r="E6" s="116">
        <v>3</v>
      </c>
      <c r="F6" s="116">
        <v>2</v>
      </c>
      <c r="G6" s="116">
        <v>1</v>
      </c>
      <c r="H6" s="98">
        <v>2</v>
      </c>
      <c r="I6" s="98"/>
      <c r="J6" s="98"/>
      <c r="K6" s="98"/>
      <c r="L6" s="117"/>
      <c r="M6" s="117"/>
      <c r="N6" s="117"/>
      <c r="O6" s="117"/>
      <c r="P6" s="117"/>
      <c r="Q6" s="117"/>
      <c r="R6" s="117"/>
      <c r="S6" s="117"/>
    </row>
    <row r="7" spans="1:21" s="83" customFormat="1" ht="12.95" customHeight="1" x14ac:dyDescent="0.2">
      <c r="A7" s="81" t="str">
        <f t="shared" si="0"/>
        <v>Leibrich, Julia</v>
      </c>
      <c r="B7" s="82" t="s">
        <v>61</v>
      </c>
      <c r="C7" s="115"/>
      <c r="D7" s="116"/>
      <c r="E7" s="116"/>
      <c r="F7" s="116"/>
      <c r="G7" s="116"/>
      <c r="H7" s="98"/>
      <c r="I7" s="98"/>
      <c r="J7" s="98"/>
      <c r="K7" s="98"/>
      <c r="L7" s="117"/>
      <c r="M7" s="117"/>
      <c r="N7" s="117"/>
      <c r="O7" s="117"/>
      <c r="P7" s="117"/>
      <c r="Q7" s="117"/>
      <c r="R7" s="117"/>
      <c r="S7" s="117"/>
    </row>
    <row r="8" spans="1:21" s="83" customFormat="1" ht="12.95" customHeight="1" x14ac:dyDescent="0.2">
      <c r="A8" s="81" t="str">
        <f t="shared" si="0"/>
        <v>Leibrich, Julia</v>
      </c>
      <c r="B8" s="82" t="s">
        <v>62</v>
      </c>
      <c r="C8" s="115"/>
      <c r="D8" s="116"/>
      <c r="E8" s="116"/>
      <c r="F8" s="116"/>
      <c r="G8" s="116"/>
      <c r="H8" s="98"/>
      <c r="I8" s="98"/>
      <c r="J8" s="98"/>
      <c r="K8" s="98"/>
      <c r="L8" s="117"/>
      <c r="M8" s="117"/>
      <c r="N8" s="117"/>
      <c r="O8" s="117"/>
      <c r="P8" s="117"/>
      <c r="Q8" s="117"/>
      <c r="R8" s="117"/>
      <c r="S8" s="117"/>
    </row>
    <row r="9" spans="1:21" s="83" customFormat="1" ht="12.95" customHeight="1" x14ac:dyDescent="0.2">
      <c r="A9" s="81" t="str">
        <f t="shared" si="0"/>
        <v>Leibrich, Julia</v>
      </c>
      <c r="B9" s="82" t="s">
        <v>55</v>
      </c>
      <c r="C9" s="115"/>
      <c r="D9" s="116"/>
      <c r="E9" s="116"/>
      <c r="F9" s="116"/>
      <c r="G9" s="116"/>
      <c r="H9" s="98"/>
      <c r="I9" s="98"/>
      <c r="J9" s="98"/>
      <c r="K9" s="98"/>
      <c r="L9" s="117"/>
      <c r="M9" s="117"/>
      <c r="N9" s="117"/>
      <c r="O9" s="117"/>
      <c r="P9" s="117"/>
      <c r="Q9" s="117"/>
      <c r="R9" s="117"/>
      <c r="S9" s="117"/>
    </row>
    <row r="10" spans="1:21" s="83" customFormat="1" ht="12.95" customHeight="1" x14ac:dyDescent="0.2">
      <c r="A10" s="81" t="str">
        <f t="shared" si="0"/>
        <v>Leibrich, Julia</v>
      </c>
      <c r="B10" s="82" t="s">
        <v>56</v>
      </c>
      <c r="C10" s="115"/>
      <c r="D10" s="116"/>
      <c r="E10" s="116"/>
      <c r="F10" s="116"/>
      <c r="G10" s="116"/>
      <c r="H10" s="98"/>
      <c r="I10" s="98"/>
      <c r="J10" s="98"/>
      <c r="K10" s="98"/>
      <c r="L10" s="117"/>
      <c r="M10" s="117"/>
      <c r="N10" s="117"/>
      <c r="O10" s="117"/>
      <c r="P10" s="117"/>
      <c r="Q10" s="117"/>
      <c r="R10" s="117"/>
      <c r="S10" s="117"/>
    </row>
    <row r="11" spans="1:21" ht="12.95" customHeight="1" x14ac:dyDescent="0.2">
      <c r="A11" s="76" t="str">
        <f>daten!$U$3</f>
        <v>Gehrmann, Merle</v>
      </c>
      <c r="B11" s="77"/>
      <c r="C11" s="84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</row>
    <row r="12" spans="1:21" s="83" customFormat="1" ht="12.95" customHeight="1" x14ac:dyDescent="0.2">
      <c r="A12" s="81" t="str">
        <f t="shared" ref="A12:A19" si="1">$A$11</f>
        <v>Gehrmann, Merle</v>
      </c>
      <c r="B12" s="86" t="str">
        <f>$B$3</f>
        <v>BSVNRW</v>
      </c>
      <c r="C12" s="115"/>
      <c r="D12" s="116"/>
      <c r="E12" s="116"/>
      <c r="F12" s="116"/>
      <c r="G12" s="116"/>
      <c r="H12" s="98"/>
      <c r="I12" s="98"/>
      <c r="J12" s="98"/>
      <c r="K12" s="98"/>
      <c r="L12" s="117"/>
      <c r="M12" s="117"/>
      <c r="N12" s="117"/>
      <c r="O12" s="117"/>
      <c r="P12" s="117"/>
      <c r="Q12" s="117"/>
      <c r="R12" s="117"/>
      <c r="S12" s="117"/>
    </row>
    <row r="13" spans="1:21" s="83" customFormat="1" ht="12.95" customHeight="1" x14ac:dyDescent="0.2">
      <c r="A13" s="81" t="str">
        <f t="shared" si="1"/>
        <v>Gehrmann, Merle</v>
      </c>
      <c r="B13" s="86" t="str">
        <f>$B$4</f>
        <v>STU</v>
      </c>
      <c r="C13" s="115">
        <v>1</v>
      </c>
      <c r="D13" s="116">
        <v>2</v>
      </c>
      <c r="E13" s="116">
        <v>2</v>
      </c>
      <c r="F13" s="116"/>
      <c r="G13" s="116"/>
      <c r="H13" s="98"/>
      <c r="I13" s="98"/>
      <c r="J13" s="98"/>
      <c r="K13" s="98"/>
      <c r="L13" s="117"/>
      <c r="M13" s="117"/>
      <c r="N13" s="117"/>
      <c r="O13" s="117"/>
      <c r="P13" s="117"/>
      <c r="Q13" s="117"/>
      <c r="R13" s="117"/>
      <c r="S13" s="117"/>
    </row>
    <row r="14" spans="1:21" s="83" customFormat="1" ht="12.95" customHeight="1" x14ac:dyDescent="0.2">
      <c r="A14" s="81" t="str">
        <f t="shared" si="1"/>
        <v>Gehrmann, Merle</v>
      </c>
      <c r="B14" s="86" t="str">
        <f>$B$5</f>
        <v>BAWÜ</v>
      </c>
      <c r="C14" s="115"/>
      <c r="D14" s="116"/>
      <c r="E14" s="116"/>
      <c r="F14" s="116"/>
      <c r="G14" s="116"/>
      <c r="H14" s="98"/>
      <c r="I14" s="98"/>
      <c r="J14" s="98"/>
      <c r="K14" s="98"/>
      <c r="L14" s="117"/>
      <c r="M14" s="117"/>
      <c r="N14" s="117"/>
      <c r="O14" s="117"/>
      <c r="P14" s="117"/>
      <c r="Q14" s="117"/>
      <c r="R14" s="117"/>
      <c r="S14" s="117"/>
    </row>
    <row r="15" spans="1:21" s="83" customFormat="1" ht="12.95" customHeight="1" x14ac:dyDescent="0.2">
      <c r="A15" s="81" t="str">
        <f t="shared" si="1"/>
        <v>Gehrmann, Merle</v>
      </c>
      <c r="B15" s="86" t="str">
        <f>$B$6</f>
        <v>STU</v>
      </c>
      <c r="C15" s="115">
        <v>1</v>
      </c>
      <c r="D15" s="116"/>
      <c r="E15" s="116"/>
      <c r="F15" s="116"/>
      <c r="G15" s="116"/>
      <c r="H15" s="98"/>
      <c r="I15" s="98"/>
      <c r="J15" s="98"/>
      <c r="K15" s="98"/>
      <c r="L15" s="117"/>
      <c r="M15" s="117"/>
      <c r="N15" s="117"/>
      <c r="O15" s="117"/>
      <c r="P15" s="117"/>
      <c r="Q15" s="117"/>
      <c r="R15" s="117"/>
      <c r="S15" s="117"/>
    </row>
    <row r="16" spans="1:21" s="83" customFormat="1" ht="12.95" customHeight="1" x14ac:dyDescent="0.2">
      <c r="A16" s="81" t="str">
        <f t="shared" si="1"/>
        <v>Gehrmann, Merle</v>
      </c>
      <c r="B16" s="86" t="str">
        <f>$B$7</f>
        <v>Gegner 5</v>
      </c>
      <c r="C16" s="115"/>
      <c r="D16" s="116"/>
      <c r="E16" s="116"/>
      <c r="F16" s="116"/>
      <c r="G16" s="116"/>
      <c r="H16" s="98"/>
      <c r="I16" s="98"/>
      <c r="J16" s="98"/>
      <c r="K16" s="98"/>
      <c r="L16" s="117"/>
      <c r="M16" s="117"/>
      <c r="N16" s="117"/>
      <c r="O16" s="117"/>
      <c r="P16" s="117"/>
      <c r="Q16" s="117"/>
      <c r="R16" s="117"/>
      <c r="S16" s="117"/>
    </row>
    <row r="17" spans="1:49" s="83" customFormat="1" ht="12.95" customHeight="1" x14ac:dyDescent="0.2">
      <c r="A17" s="81" t="str">
        <f t="shared" si="1"/>
        <v>Gehrmann, Merle</v>
      </c>
      <c r="B17" s="86" t="str">
        <f>$B$8</f>
        <v>Gegner 6</v>
      </c>
      <c r="C17" s="115"/>
      <c r="D17" s="116"/>
      <c r="E17" s="116"/>
      <c r="F17" s="116"/>
      <c r="G17" s="116"/>
      <c r="H17" s="98"/>
      <c r="I17" s="98"/>
      <c r="J17" s="98"/>
      <c r="K17" s="98"/>
      <c r="L17" s="117"/>
      <c r="M17" s="117"/>
      <c r="N17" s="117"/>
      <c r="O17" s="117"/>
      <c r="P17" s="117"/>
      <c r="Q17" s="117"/>
      <c r="R17" s="117"/>
      <c r="S17" s="117"/>
    </row>
    <row r="18" spans="1:49" s="83" customFormat="1" ht="12.95" customHeight="1" x14ac:dyDescent="0.2">
      <c r="A18" s="81" t="str">
        <f t="shared" si="1"/>
        <v>Gehrmann, Merle</v>
      </c>
      <c r="B18" s="86" t="str">
        <f>$B$9</f>
        <v>Gegner 7</v>
      </c>
      <c r="C18" s="115"/>
      <c r="D18" s="116"/>
      <c r="E18" s="116"/>
      <c r="F18" s="116"/>
      <c r="G18" s="116"/>
      <c r="H18" s="98"/>
      <c r="I18" s="98"/>
      <c r="J18" s="98"/>
      <c r="K18" s="98"/>
      <c r="L18" s="117"/>
      <c r="M18" s="117"/>
      <c r="N18" s="117"/>
      <c r="O18" s="117"/>
      <c r="P18" s="117"/>
      <c r="Q18" s="117"/>
      <c r="R18" s="117"/>
      <c r="S18" s="117"/>
    </row>
    <row r="19" spans="1:49" s="83" customFormat="1" ht="12.95" customHeight="1" x14ac:dyDescent="0.2">
      <c r="A19" s="81" t="str">
        <f t="shared" si="1"/>
        <v>Gehrmann, Merle</v>
      </c>
      <c r="B19" s="86" t="str">
        <f>$B$10</f>
        <v>Gegner 8</v>
      </c>
      <c r="C19" s="115"/>
      <c r="D19" s="116"/>
      <c r="E19" s="116"/>
      <c r="F19" s="116"/>
      <c r="G19" s="116"/>
      <c r="H19" s="98"/>
      <c r="I19" s="98"/>
      <c r="J19" s="98"/>
      <c r="K19" s="98"/>
      <c r="L19" s="117"/>
      <c r="M19" s="117"/>
      <c r="N19" s="117"/>
      <c r="O19" s="117"/>
      <c r="P19" s="117"/>
      <c r="Q19" s="117"/>
      <c r="R19" s="117"/>
      <c r="S19" s="117"/>
    </row>
    <row r="20" spans="1:49" ht="12.95" customHeight="1" x14ac:dyDescent="0.2">
      <c r="A20" s="76" t="str">
        <f>daten!$U$4</f>
        <v>Lemke, Charlotte</v>
      </c>
      <c r="B20" s="77"/>
      <c r="C20" s="84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</row>
    <row r="21" spans="1:49" s="83" customFormat="1" ht="12.95" customHeight="1" x14ac:dyDescent="0.2">
      <c r="A21" s="81" t="str">
        <f t="shared" ref="A21:A28" si="2">$A$20</f>
        <v>Lemke, Charlotte</v>
      </c>
      <c r="B21" s="86" t="str">
        <f>$B$3</f>
        <v>BSVNRW</v>
      </c>
      <c r="C21" s="115">
        <v>1</v>
      </c>
      <c r="D21" s="116">
        <v>2</v>
      </c>
      <c r="E21" s="116"/>
      <c r="F21" s="116"/>
      <c r="G21" s="116"/>
      <c r="H21" s="98"/>
      <c r="I21" s="98"/>
      <c r="J21" s="98"/>
      <c r="K21" s="98"/>
      <c r="L21" s="117"/>
      <c r="M21" s="117"/>
      <c r="N21" s="117">
        <v>2</v>
      </c>
      <c r="O21" s="117"/>
      <c r="P21" s="117"/>
      <c r="Q21" s="117"/>
      <c r="R21" s="117"/>
      <c r="S21" s="117"/>
    </row>
    <row r="22" spans="1:49" s="83" customFormat="1" ht="12.95" customHeight="1" x14ac:dyDescent="0.2">
      <c r="A22" s="81" t="str">
        <f t="shared" si="2"/>
        <v>Lemke, Charlotte</v>
      </c>
      <c r="B22" s="86" t="str">
        <f>$B$4</f>
        <v>STU</v>
      </c>
      <c r="C22" s="115">
        <v>1</v>
      </c>
      <c r="D22" s="116">
        <v>1</v>
      </c>
      <c r="E22" s="116">
        <v>1</v>
      </c>
      <c r="F22" s="116"/>
      <c r="G22" s="116">
        <v>1</v>
      </c>
      <c r="H22" s="98">
        <v>1</v>
      </c>
      <c r="I22" s="98"/>
      <c r="J22" s="98"/>
      <c r="K22" s="98"/>
      <c r="L22" s="117"/>
      <c r="M22" s="117"/>
      <c r="N22" s="117"/>
      <c r="O22" s="117"/>
      <c r="P22" s="117"/>
      <c r="Q22" s="117"/>
      <c r="R22" s="117"/>
      <c r="S22" s="117"/>
    </row>
    <row r="23" spans="1:49" s="83" customFormat="1" ht="12.95" customHeight="1" x14ac:dyDescent="0.2">
      <c r="A23" s="81" t="str">
        <f t="shared" si="2"/>
        <v>Lemke, Charlotte</v>
      </c>
      <c r="B23" s="86" t="str">
        <f>$B$5</f>
        <v>BAWÜ</v>
      </c>
      <c r="C23" s="115">
        <v>1</v>
      </c>
      <c r="D23" s="116">
        <v>1</v>
      </c>
      <c r="E23" s="116">
        <v>1</v>
      </c>
      <c r="F23" s="116"/>
      <c r="G23" s="116"/>
      <c r="H23" s="98"/>
      <c r="I23" s="98"/>
      <c r="J23" s="98"/>
      <c r="K23" s="98"/>
      <c r="L23" s="117">
        <v>1</v>
      </c>
      <c r="M23" s="117"/>
      <c r="N23" s="117"/>
      <c r="O23" s="117"/>
      <c r="P23" s="117"/>
      <c r="Q23" s="117"/>
      <c r="R23" s="117"/>
      <c r="S23" s="117"/>
    </row>
    <row r="24" spans="1:49" s="83" customFormat="1" ht="12.95" customHeight="1" x14ac:dyDescent="0.2">
      <c r="A24" s="81" t="str">
        <f t="shared" si="2"/>
        <v>Lemke, Charlotte</v>
      </c>
      <c r="B24" s="86" t="str">
        <f>$B$6</f>
        <v>STU</v>
      </c>
      <c r="C24" s="115">
        <v>1</v>
      </c>
      <c r="D24" s="116">
        <v>1</v>
      </c>
      <c r="E24" s="116">
        <v>1</v>
      </c>
      <c r="F24" s="116">
        <v>1</v>
      </c>
      <c r="G24" s="116"/>
      <c r="H24" s="98">
        <v>1</v>
      </c>
      <c r="I24" s="98"/>
      <c r="J24" s="98"/>
      <c r="K24" s="98"/>
      <c r="L24" s="117"/>
      <c r="M24" s="117"/>
      <c r="N24" s="117"/>
      <c r="O24" s="117"/>
      <c r="P24" s="117"/>
      <c r="Q24" s="117"/>
      <c r="R24" s="117"/>
      <c r="S24" s="117"/>
    </row>
    <row r="25" spans="1:49" s="83" customFormat="1" ht="12.95" customHeight="1" x14ac:dyDescent="0.2">
      <c r="A25" s="81" t="str">
        <f t="shared" si="2"/>
        <v>Lemke, Charlotte</v>
      </c>
      <c r="B25" s="86" t="str">
        <f>$B$7</f>
        <v>Gegner 5</v>
      </c>
      <c r="C25" s="115"/>
      <c r="D25" s="116"/>
      <c r="E25" s="116"/>
      <c r="F25" s="116"/>
      <c r="G25" s="116"/>
      <c r="H25" s="98"/>
      <c r="I25" s="98"/>
      <c r="J25" s="98"/>
      <c r="K25" s="98"/>
      <c r="L25" s="117"/>
      <c r="M25" s="117"/>
      <c r="N25" s="117"/>
      <c r="O25" s="117"/>
      <c r="P25" s="117"/>
      <c r="Q25" s="117"/>
      <c r="R25" s="117"/>
      <c r="S25" s="117"/>
    </row>
    <row r="26" spans="1:49" s="83" customFormat="1" ht="12.95" customHeight="1" x14ac:dyDescent="0.2">
      <c r="A26" s="81" t="str">
        <f t="shared" si="2"/>
        <v>Lemke, Charlotte</v>
      </c>
      <c r="B26" s="86" t="str">
        <f>$B$8</f>
        <v>Gegner 6</v>
      </c>
      <c r="C26" s="115"/>
      <c r="D26" s="116"/>
      <c r="E26" s="116"/>
      <c r="F26" s="116"/>
      <c r="G26" s="116"/>
      <c r="H26" s="98"/>
      <c r="I26" s="98"/>
      <c r="J26" s="98"/>
      <c r="K26" s="98"/>
      <c r="L26" s="117"/>
      <c r="M26" s="117"/>
      <c r="N26" s="117"/>
      <c r="O26" s="117"/>
      <c r="P26" s="117"/>
      <c r="Q26" s="117"/>
      <c r="R26" s="117"/>
      <c r="S26" s="117"/>
    </row>
    <row r="27" spans="1:49" s="83" customFormat="1" ht="12.95" customHeight="1" x14ac:dyDescent="0.2">
      <c r="A27" s="81" t="str">
        <f t="shared" si="2"/>
        <v>Lemke, Charlotte</v>
      </c>
      <c r="B27" s="86" t="str">
        <f>$B$9</f>
        <v>Gegner 7</v>
      </c>
      <c r="C27" s="115"/>
      <c r="D27" s="116"/>
      <c r="E27" s="116"/>
      <c r="F27" s="116"/>
      <c r="G27" s="116"/>
      <c r="H27" s="98"/>
      <c r="I27" s="98"/>
      <c r="J27" s="98"/>
      <c r="K27" s="98"/>
      <c r="L27" s="117"/>
      <c r="M27" s="117"/>
      <c r="N27" s="117"/>
      <c r="O27" s="117"/>
      <c r="P27" s="117"/>
      <c r="Q27" s="117"/>
      <c r="R27" s="117"/>
      <c r="S27" s="117"/>
    </row>
    <row r="28" spans="1:49" s="83" customFormat="1" ht="12.95" customHeight="1" x14ac:dyDescent="0.2">
      <c r="A28" s="81" t="str">
        <f t="shared" si="2"/>
        <v>Lemke, Charlotte</v>
      </c>
      <c r="B28" s="86" t="str">
        <f>$B$10</f>
        <v>Gegner 8</v>
      </c>
      <c r="C28" s="115"/>
      <c r="D28" s="116"/>
      <c r="E28" s="116"/>
      <c r="F28" s="116"/>
      <c r="G28" s="116"/>
      <c r="H28" s="98"/>
      <c r="I28" s="98"/>
      <c r="J28" s="98"/>
      <c r="K28" s="98"/>
      <c r="L28" s="117"/>
      <c r="M28" s="117"/>
      <c r="N28" s="117"/>
      <c r="O28" s="117"/>
      <c r="P28" s="117"/>
      <c r="Q28" s="117"/>
      <c r="R28" s="117"/>
      <c r="S28" s="117"/>
    </row>
    <row r="29" spans="1:49" ht="12.95" customHeight="1" x14ac:dyDescent="0.2">
      <c r="A29" s="76" t="str">
        <f>daten!$U$5</f>
        <v>Gronau, Levke</v>
      </c>
      <c r="B29" s="77"/>
      <c r="C29" s="84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</row>
    <row r="30" spans="1:49" s="83" customFormat="1" ht="12.95" customHeight="1" x14ac:dyDescent="0.2">
      <c r="A30" s="81" t="str">
        <f t="shared" ref="A30:A37" si="3">$A$29</f>
        <v>Gronau, Levke</v>
      </c>
      <c r="B30" s="86" t="str">
        <f>$B$3</f>
        <v>BSVNRW</v>
      </c>
      <c r="C30" s="115">
        <v>1</v>
      </c>
      <c r="D30" s="116">
        <v>1</v>
      </c>
      <c r="E30" s="116">
        <v>1</v>
      </c>
      <c r="F30" s="116"/>
      <c r="G30" s="116"/>
      <c r="H30" s="98"/>
      <c r="I30" s="98"/>
      <c r="J30" s="98"/>
      <c r="K30" s="98"/>
      <c r="L30" s="117"/>
      <c r="M30" s="117"/>
      <c r="N30" s="117"/>
      <c r="O30" s="117"/>
      <c r="P30" s="117"/>
      <c r="Q30" s="117"/>
      <c r="R30" s="117"/>
      <c r="S30" s="117"/>
    </row>
    <row r="31" spans="1:49" s="83" customFormat="1" ht="12.95" customHeight="1" x14ac:dyDescent="0.2">
      <c r="A31" s="81" t="str">
        <f t="shared" si="3"/>
        <v>Gronau, Levke</v>
      </c>
      <c r="B31" s="86" t="str">
        <f>$B$4</f>
        <v>STU</v>
      </c>
      <c r="C31" s="115">
        <v>1</v>
      </c>
      <c r="D31" s="116">
        <v>3</v>
      </c>
      <c r="E31" s="116">
        <v>3</v>
      </c>
      <c r="F31" s="116">
        <v>2</v>
      </c>
      <c r="G31" s="116">
        <v>1</v>
      </c>
      <c r="H31" s="98">
        <v>2</v>
      </c>
      <c r="I31" s="98"/>
      <c r="J31" s="98"/>
      <c r="K31" s="98"/>
      <c r="L31" s="117"/>
      <c r="M31" s="117"/>
      <c r="N31" s="117"/>
      <c r="O31" s="117"/>
      <c r="P31" s="117"/>
      <c r="Q31" s="117"/>
      <c r="R31" s="117"/>
      <c r="S31" s="117"/>
    </row>
    <row r="32" spans="1:49" s="83" customFormat="1" ht="12.95" customHeight="1" x14ac:dyDescent="0.2">
      <c r="A32" s="81" t="str">
        <f t="shared" si="3"/>
        <v>Gronau, Levke</v>
      </c>
      <c r="B32" s="86" t="str">
        <f>$B$5</f>
        <v>BAWÜ</v>
      </c>
      <c r="C32" s="115"/>
      <c r="D32" s="116"/>
      <c r="E32" s="116"/>
      <c r="F32" s="116"/>
      <c r="G32" s="116"/>
      <c r="H32" s="98"/>
      <c r="I32" s="98"/>
      <c r="J32" s="98"/>
      <c r="K32" s="98"/>
      <c r="L32" s="117"/>
      <c r="M32" s="117"/>
      <c r="N32" s="117"/>
      <c r="O32" s="117"/>
      <c r="P32" s="117"/>
      <c r="Q32" s="117"/>
      <c r="R32" s="117"/>
      <c r="S32" s="117"/>
    </row>
    <row r="33" spans="1:21" s="83" customFormat="1" ht="12.95" customHeight="1" x14ac:dyDescent="0.2">
      <c r="A33" s="81" t="str">
        <f t="shared" si="3"/>
        <v>Gronau, Levke</v>
      </c>
      <c r="B33" s="86" t="str">
        <f>$B$6</f>
        <v>STU</v>
      </c>
      <c r="C33" s="115">
        <v>1</v>
      </c>
      <c r="D33" s="116"/>
      <c r="E33" s="116"/>
      <c r="F33" s="116"/>
      <c r="G33" s="116"/>
      <c r="H33" s="98"/>
      <c r="I33" s="98"/>
      <c r="J33" s="98"/>
      <c r="K33" s="98"/>
      <c r="L33" s="117"/>
      <c r="M33" s="117"/>
      <c r="N33" s="117"/>
      <c r="O33" s="117"/>
      <c r="P33" s="117"/>
      <c r="Q33" s="117"/>
      <c r="R33" s="117"/>
      <c r="S33" s="117"/>
    </row>
    <row r="34" spans="1:21" s="83" customFormat="1" ht="12.95" customHeight="1" x14ac:dyDescent="0.2">
      <c r="A34" s="81" t="str">
        <f t="shared" si="3"/>
        <v>Gronau, Levke</v>
      </c>
      <c r="B34" s="86" t="str">
        <f>$B$7</f>
        <v>Gegner 5</v>
      </c>
      <c r="C34" s="115"/>
      <c r="D34" s="116"/>
      <c r="E34" s="116"/>
      <c r="F34" s="116"/>
      <c r="G34" s="116"/>
      <c r="H34" s="98"/>
      <c r="I34" s="98"/>
      <c r="J34" s="98"/>
      <c r="K34" s="98"/>
      <c r="L34" s="117"/>
      <c r="M34" s="117"/>
      <c r="N34" s="117"/>
      <c r="O34" s="117"/>
      <c r="P34" s="117"/>
      <c r="Q34" s="117"/>
      <c r="R34" s="117"/>
      <c r="S34" s="117"/>
    </row>
    <row r="35" spans="1:21" s="83" customFormat="1" ht="12.95" customHeight="1" x14ac:dyDescent="0.2">
      <c r="A35" s="81" t="str">
        <f t="shared" si="3"/>
        <v>Gronau, Levke</v>
      </c>
      <c r="B35" s="86" t="str">
        <f>$B$8</f>
        <v>Gegner 6</v>
      </c>
      <c r="C35" s="115"/>
      <c r="D35" s="116"/>
      <c r="E35" s="116"/>
      <c r="F35" s="116"/>
      <c r="G35" s="116"/>
      <c r="H35" s="98"/>
      <c r="I35" s="98"/>
      <c r="J35" s="98"/>
      <c r="K35" s="98"/>
      <c r="L35" s="117"/>
      <c r="M35" s="117"/>
      <c r="N35" s="117"/>
      <c r="O35" s="117"/>
      <c r="P35" s="117"/>
      <c r="Q35" s="117"/>
      <c r="R35" s="117"/>
      <c r="S35" s="117"/>
    </row>
    <row r="36" spans="1:21" s="83" customFormat="1" ht="12.95" customHeight="1" x14ac:dyDescent="0.2">
      <c r="A36" s="81" t="str">
        <f t="shared" si="3"/>
        <v>Gronau, Levke</v>
      </c>
      <c r="B36" s="86" t="str">
        <f>$B$9</f>
        <v>Gegner 7</v>
      </c>
      <c r="C36" s="115"/>
      <c r="D36" s="116"/>
      <c r="E36" s="116"/>
      <c r="F36" s="116"/>
      <c r="G36" s="116"/>
      <c r="H36" s="98"/>
      <c r="I36" s="98"/>
      <c r="J36" s="98"/>
      <c r="K36" s="98"/>
      <c r="L36" s="117"/>
      <c r="M36" s="117"/>
      <c r="N36" s="117"/>
      <c r="O36" s="117"/>
      <c r="P36" s="117"/>
      <c r="Q36" s="117"/>
      <c r="R36" s="117"/>
      <c r="S36" s="117"/>
    </row>
    <row r="37" spans="1:21" s="83" customFormat="1" ht="12.95" customHeight="1" x14ac:dyDescent="0.2">
      <c r="A37" s="81" t="str">
        <f t="shared" si="3"/>
        <v>Gronau, Levke</v>
      </c>
      <c r="B37" s="86" t="str">
        <f>$B$10</f>
        <v>Gegner 8</v>
      </c>
      <c r="C37" s="115"/>
      <c r="D37" s="116"/>
      <c r="E37" s="116"/>
      <c r="F37" s="116"/>
      <c r="G37" s="116"/>
      <c r="H37" s="98"/>
      <c r="I37" s="98"/>
      <c r="J37" s="98"/>
      <c r="K37" s="98"/>
      <c r="L37" s="117"/>
      <c r="M37" s="117"/>
      <c r="N37" s="117"/>
      <c r="O37" s="117"/>
      <c r="P37" s="117"/>
      <c r="Q37" s="117"/>
      <c r="R37" s="117"/>
      <c r="S37" s="117"/>
    </row>
    <row r="38" spans="1:21" ht="12.95" customHeight="1" x14ac:dyDescent="0.2">
      <c r="A38" s="76" t="str">
        <f>daten!$U$6</f>
        <v>Birkholz, Annika</v>
      </c>
      <c r="B38" s="77"/>
      <c r="C38" s="84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</row>
    <row r="39" spans="1:21" s="83" customFormat="1" ht="12.95" customHeight="1" x14ac:dyDescent="0.2">
      <c r="A39" s="81" t="str">
        <f t="shared" ref="A39:A46" si="4">$A$38</f>
        <v>Birkholz, Annika</v>
      </c>
      <c r="B39" s="86" t="str">
        <f>$B$3</f>
        <v>BSVNRW</v>
      </c>
      <c r="C39" s="115"/>
      <c r="D39" s="116"/>
      <c r="E39" s="116"/>
      <c r="F39" s="116"/>
      <c r="G39" s="116"/>
      <c r="H39" s="98"/>
      <c r="I39" s="98"/>
      <c r="J39" s="98"/>
      <c r="K39" s="98"/>
      <c r="L39" s="117"/>
      <c r="M39" s="117"/>
      <c r="N39" s="117"/>
      <c r="O39" s="117"/>
      <c r="P39" s="117"/>
      <c r="Q39" s="118"/>
      <c r="R39" s="117"/>
      <c r="S39" s="117"/>
    </row>
    <row r="40" spans="1:21" s="83" customFormat="1" ht="12.95" customHeight="1" x14ac:dyDescent="0.2">
      <c r="A40" s="81" t="str">
        <f t="shared" si="4"/>
        <v>Birkholz, Annika</v>
      </c>
      <c r="B40" s="86" t="str">
        <f>$B$4</f>
        <v>STU</v>
      </c>
      <c r="C40" s="115">
        <v>1</v>
      </c>
      <c r="D40" s="116">
        <v>2</v>
      </c>
      <c r="E40" s="116">
        <v>2</v>
      </c>
      <c r="F40" s="116"/>
      <c r="G40" s="116"/>
      <c r="H40" s="98"/>
      <c r="I40" s="98"/>
      <c r="J40" s="98"/>
      <c r="K40" s="98"/>
      <c r="L40" s="117">
        <v>2</v>
      </c>
      <c r="M40" s="117"/>
      <c r="N40" s="117"/>
      <c r="O40" s="117"/>
      <c r="P40" s="117"/>
      <c r="Q40" s="118"/>
      <c r="R40" s="117"/>
      <c r="S40" s="117"/>
    </row>
    <row r="41" spans="1:21" s="83" customFormat="1" ht="12.95" customHeight="1" x14ac:dyDescent="0.2">
      <c r="A41" s="81" t="str">
        <f t="shared" si="4"/>
        <v>Birkholz, Annika</v>
      </c>
      <c r="B41" s="86" t="str">
        <f>$B$5</f>
        <v>BAWÜ</v>
      </c>
      <c r="C41" s="115">
        <v>1</v>
      </c>
      <c r="D41" s="116">
        <v>1</v>
      </c>
      <c r="E41" s="116">
        <v>1</v>
      </c>
      <c r="F41" s="116">
        <v>1</v>
      </c>
      <c r="G41" s="116"/>
      <c r="H41" s="98">
        <v>1</v>
      </c>
      <c r="I41" s="98"/>
      <c r="J41" s="98"/>
      <c r="K41" s="98"/>
      <c r="L41" s="117"/>
      <c r="M41" s="117"/>
      <c r="N41" s="117"/>
      <c r="O41" s="117"/>
      <c r="P41" s="117"/>
      <c r="Q41" s="118"/>
      <c r="R41" s="117"/>
      <c r="S41" s="117"/>
    </row>
    <row r="42" spans="1:21" s="83" customFormat="1" ht="12.95" customHeight="1" x14ac:dyDescent="0.2">
      <c r="A42" s="81" t="str">
        <f t="shared" si="4"/>
        <v>Birkholz, Annika</v>
      </c>
      <c r="B42" s="86" t="str">
        <f>$B$6</f>
        <v>STU</v>
      </c>
      <c r="C42" s="115">
        <v>1</v>
      </c>
      <c r="D42" s="116">
        <v>2</v>
      </c>
      <c r="E42" s="116">
        <v>2</v>
      </c>
      <c r="F42" s="116"/>
      <c r="G42" s="116"/>
      <c r="H42" s="98"/>
      <c r="I42" s="98"/>
      <c r="J42" s="98"/>
      <c r="K42" s="98"/>
      <c r="L42" s="117"/>
      <c r="M42" s="117"/>
      <c r="N42" s="117"/>
      <c r="O42" s="117"/>
      <c r="P42" s="117"/>
      <c r="Q42" s="118"/>
      <c r="R42" s="117"/>
      <c r="S42" s="117"/>
    </row>
    <row r="43" spans="1:21" s="83" customFormat="1" ht="12.95" customHeight="1" x14ac:dyDescent="0.2">
      <c r="A43" s="81" t="str">
        <f t="shared" si="4"/>
        <v>Birkholz, Annika</v>
      </c>
      <c r="B43" s="86" t="str">
        <f>$B$7</f>
        <v>Gegner 5</v>
      </c>
      <c r="C43" s="115"/>
      <c r="D43" s="116"/>
      <c r="E43" s="116"/>
      <c r="F43" s="116"/>
      <c r="G43" s="116"/>
      <c r="H43" s="98"/>
      <c r="I43" s="98"/>
      <c r="J43" s="98"/>
      <c r="K43" s="98"/>
      <c r="L43" s="117"/>
      <c r="M43" s="117"/>
      <c r="N43" s="117"/>
      <c r="O43" s="117"/>
      <c r="P43" s="117"/>
      <c r="Q43" s="118"/>
      <c r="R43" s="117"/>
      <c r="S43" s="117"/>
    </row>
    <row r="44" spans="1:21" s="83" customFormat="1" ht="12.95" customHeight="1" x14ac:dyDescent="0.2">
      <c r="A44" s="81" t="str">
        <f t="shared" si="4"/>
        <v>Birkholz, Annika</v>
      </c>
      <c r="B44" s="86" t="str">
        <f>$B$8</f>
        <v>Gegner 6</v>
      </c>
      <c r="C44" s="115"/>
      <c r="D44" s="116"/>
      <c r="E44" s="116"/>
      <c r="F44" s="116"/>
      <c r="G44" s="116"/>
      <c r="H44" s="98"/>
      <c r="I44" s="98"/>
      <c r="J44" s="98"/>
      <c r="K44" s="98"/>
      <c r="L44" s="117"/>
      <c r="M44" s="117"/>
      <c r="N44" s="117"/>
      <c r="O44" s="117"/>
      <c r="P44" s="117"/>
      <c r="Q44" s="118"/>
      <c r="R44" s="117"/>
      <c r="S44" s="117"/>
    </row>
    <row r="45" spans="1:21" s="83" customFormat="1" ht="12.95" customHeight="1" x14ac:dyDescent="0.2">
      <c r="A45" s="81" t="str">
        <f t="shared" si="4"/>
        <v>Birkholz, Annika</v>
      </c>
      <c r="B45" s="86" t="str">
        <f>$B$9</f>
        <v>Gegner 7</v>
      </c>
      <c r="C45" s="115"/>
      <c r="D45" s="116"/>
      <c r="E45" s="116"/>
      <c r="F45" s="116"/>
      <c r="G45" s="116"/>
      <c r="H45" s="98"/>
      <c r="I45" s="98"/>
      <c r="J45" s="98"/>
      <c r="K45" s="98"/>
      <c r="L45" s="117"/>
      <c r="M45" s="117"/>
      <c r="N45" s="117"/>
      <c r="O45" s="117"/>
      <c r="P45" s="117"/>
      <c r="Q45" s="118"/>
      <c r="R45" s="117"/>
      <c r="S45" s="117"/>
    </row>
    <row r="46" spans="1:21" s="83" customFormat="1" ht="12.95" customHeight="1" x14ac:dyDescent="0.2">
      <c r="A46" s="81" t="str">
        <f t="shared" si="4"/>
        <v>Birkholz, Annika</v>
      </c>
      <c r="B46" s="86" t="str">
        <f>$B$10</f>
        <v>Gegner 8</v>
      </c>
      <c r="C46" s="115"/>
      <c r="D46" s="116"/>
      <c r="E46" s="116"/>
      <c r="F46" s="116"/>
      <c r="G46" s="116"/>
      <c r="H46" s="98"/>
      <c r="I46" s="98"/>
      <c r="J46" s="98"/>
      <c r="K46" s="98"/>
      <c r="L46" s="117"/>
      <c r="M46" s="117"/>
      <c r="N46" s="117"/>
      <c r="O46" s="117"/>
      <c r="P46" s="117"/>
      <c r="Q46" s="118"/>
      <c r="R46" s="117"/>
      <c r="S46" s="117"/>
    </row>
    <row r="47" spans="1:21" ht="12.95" customHeight="1" x14ac:dyDescent="0.2">
      <c r="A47" s="76" t="str">
        <f>daten!$U$7</f>
        <v>Ross, Lea Marie</v>
      </c>
      <c r="B47" s="77"/>
      <c r="C47" s="84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</row>
    <row r="48" spans="1:21" s="83" customFormat="1" ht="12.95" customHeight="1" x14ac:dyDescent="0.2">
      <c r="A48" s="81" t="str">
        <f t="shared" ref="A48:A55" si="5">$A$47</f>
        <v>Ross, Lea Marie</v>
      </c>
      <c r="B48" s="86" t="str">
        <f>$B$3</f>
        <v>BSVNRW</v>
      </c>
      <c r="C48" s="115">
        <v>1</v>
      </c>
      <c r="D48" s="116">
        <v>1</v>
      </c>
      <c r="E48" s="116">
        <v>1</v>
      </c>
      <c r="F48" s="116"/>
      <c r="G48" s="116"/>
      <c r="H48" s="98">
        <v>1</v>
      </c>
      <c r="I48" s="98"/>
      <c r="J48" s="98"/>
      <c r="K48" s="98"/>
      <c r="L48" s="117"/>
      <c r="M48" s="117"/>
      <c r="N48" s="117"/>
      <c r="O48" s="117"/>
      <c r="P48" s="117"/>
      <c r="Q48" s="117"/>
      <c r="R48" s="117"/>
      <c r="S48" s="117"/>
    </row>
    <row r="49" spans="1:21" s="83" customFormat="1" ht="12.95" customHeight="1" x14ac:dyDescent="0.2">
      <c r="A49" s="81" t="str">
        <f t="shared" si="5"/>
        <v>Ross, Lea Marie</v>
      </c>
      <c r="B49" s="86" t="str">
        <f>$B$4</f>
        <v>STU</v>
      </c>
      <c r="C49" s="115"/>
      <c r="D49" s="116"/>
      <c r="E49" s="116"/>
      <c r="F49" s="116"/>
      <c r="G49" s="116"/>
      <c r="H49" s="98"/>
      <c r="I49" s="98"/>
      <c r="J49" s="98"/>
      <c r="K49" s="98"/>
      <c r="L49" s="117"/>
      <c r="M49" s="117"/>
      <c r="N49" s="117"/>
      <c r="O49" s="117"/>
      <c r="P49" s="117"/>
      <c r="Q49" s="117"/>
      <c r="R49" s="117"/>
      <c r="S49" s="117"/>
    </row>
    <row r="50" spans="1:21" s="83" customFormat="1" ht="12.95" customHeight="1" x14ac:dyDescent="0.2">
      <c r="A50" s="81" t="str">
        <f t="shared" si="5"/>
        <v>Ross, Lea Marie</v>
      </c>
      <c r="B50" s="86" t="str">
        <f>$B$5</f>
        <v>BAWÜ</v>
      </c>
      <c r="C50" s="115">
        <v>1</v>
      </c>
      <c r="D50" s="116"/>
      <c r="E50" s="116"/>
      <c r="F50" s="116"/>
      <c r="G50" s="116"/>
      <c r="H50" s="98"/>
      <c r="I50" s="98"/>
      <c r="J50" s="98"/>
      <c r="K50" s="98"/>
      <c r="L50" s="117"/>
      <c r="M50" s="117"/>
      <c r="N50" s="117"/>
      <c r="O50" s="117"/>
      <c r="P50" s="117"/>
      <c r="Q50" s="117"/>
      <c r="R50" s="117"/>
      <c r="S50" s="117"/>
    </row>
    <row r="51" spans="1:21" s="83" customFormat="1" ht="12.95" customHeight="1" x14ac:dyDescent="0.2">
      <c r="A51" s="81" t="str">
        <f t="shared" si="5"/>
        <v>Ross, Lea Marie</v>
      </c>
      <c r="B51" s="86" t="str">
        <f>$B$6</f>
        <v>STU</v>
      </c>
      <c r="C51" s="115">
        <v>1</v>
      </c>
      <c r="D51" s="116"/>
      <c r="E51" s="116"/>
      <c r="F51" s="116"/>
      <c r="G51" s="116"/>
      <c r="H51" s="98"/>
      <c r="I51" s="98"/>
      <c r="J51" s="98"/>
      <c r="K51" s="98"/>
      <c r="L51" s="117"/>
      <c r="M51" s="117"/>
      <c r="N51" s="117"/>
      <c r="O51" s="117"/>
      <c r="P51" s="117"/>
      <c r="Q51" s="117"/>
      <c r="R51" s="117"/>
      <c r="S51" s="117"/>
    </row>
    <row r="52" spans="1:21" s="83" customFormat="1" ht="12.95" customHeight="1" x14ac:dyDescent="0.2">
      <c r="A52" s="81" t="str">
        <f t="shared" si="5"/>
        <v>Ross, Lea Marie</v>
      </c>
      <c r="B52" s="86" t="str">
        <f>$B$7</f>
        <v>Gegner 5</v>
      </c>
      <c r="C52" s="115"/>
      <c r="D52" s="116"/>
      <c r="E52" s="116"/>
      <c r="F52" s="116"/>
      <c r="G52" s="116"/>
      <c r="H52" s="98"/>
      <c r="I52" s="98"/>
      <c r="J52" s="98"/>
      <c r="K52" s="98"/>
      <c r="L52" s="117"/>
      <c r="M52" s="117"/>
      <c r="N52" s="117"/>
      <c r="O52" s="117"/>
      <c r="P52" s="117"/>
      <c r="Q52" s="117"/>
      <c r="R52" s="117"/>
      <c r="S52" s="117"/>
    </row>
    <row r="53" spans="1:21" s="83" customFormat="1" ht="12.95" customHeight="1" x14ac:dyDescent="0.2">
      <c r="A53" s="81" t="str">
        <f t="shared" si="5"/>
        <v>Ross, Lea Marie</v>
      </c>
      <c r="B53" s="86" t="str">
        <f>$B$8</f>
        <v>Gegner 6</v>
      </c>
      <c r="C53" s="115"/>
      <c r="D53" s="116"/>
      <c r="E53" s="116"/>
      <c r="F53" s="116"/>
      <c r="G53" s="116"/>
      <c r="H53" s="98"/>
      <c r="I53" s="98"/>
      <c r="J53" s="98"/>
      <c r="K53" s="98"/>
      <c r="L53" s="117"/>
      <c r="M53" s="117"/>
      <c r="N53" s="117"/>
      <c r="O53" s="117"/>
      <c r="P53" s="117"/>
      <c r="Q53" s="117"/>
      <c r="R53" s="117"/>
      <c r="S53" s="117"/>
    </row>
    <row r="54" spans="1:21" s="83" customFormat="1" ht="12.95" customHeight="1" x14ac:dyDescent="0.2">
      <c r="A54" s="81" t="str">
        <f t="shared" si="5"/>
        <v>Ross, Lea Marie</v>
      </c>
      <c r="B54" s="86" t="str">
        <f>$B$9</f>
        <v>Gegner 7</v>
      </c>
      <c r="C54" s="115"/>
      <c r="D54" s="116"/>
      <c r="E54" s="116"/>
      <c r="F54" s="116"/>
      <c r="G54" s="116"/>
      <c r="H54" s="98"/>
      <c r="I54" s="98"/>
      <c r="J54" s="98"/>
      <c r="K54" s="98"/>
      <c r="L54" s="117"/>
      <c r="M54" s="117"/>
      <c r="N54" s="117"/>
      <c r="O54" s="117"/>
      <c r="P54" s="117"/>
      <c r="Q54" s="117"/>
      <c r="R54" s="117"/>
      <c r="S54" s="117"/>
    </row>
    <row r="55" spans="1:21" s="83" customFormat="1" ht="12.95" customHeight="1" x14ac:dyDescent="0.2">
      <c r="A55" s="81" t="str">
        <f t="shared" si="5"/>
        <v>Ross, Lea Marie</v>
      </c>
      <c r="B55" s="86" t="str">
        <f>$B$10</f>
        <v>Gegner 8</v>
      </c>
      <c r="C55" s="115"/>
      <c r="D55" s="116"/>
      <c r="E55" s="116"/>
      <c r="F55" s="116"/>
      <c r="G55" s="116"/>
      <c r="H55" s="98"/>
      <c r="I55" s="98"/>
      <c r="J55" s="98"/>
      <c r="K55" s="98"/>
      <c r="L55" s="117"/>
      <c r="M55" s="117"/>
      <c r="N55" s="117"/>
      <c r="O55" s="117"/>
      <c r="P55" s="117"/>
      <c r="Q55" s="117"/>
      <c r="R55" s="117"/>
      <c r="S55" s="117"/>
    </row>
    <row r="56" spans="1:21" ht="12.95" customHeight="1" x14ac:dyDescent="0.2">
      <c r="A56" s="76" t="str">
        <f>daten!$U$8</f>
        <v>Bethke, Emma</v>
      </c>
      <c r="B56" s="77"/>
      <c r="C56" s="84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</row>
    <row r="57" spans="1:21" s="83" customFormat="1" ht="12.95" customHeight="1" x14ac:dyDescent="0.2">
      <c r="A57" s="81" t="str">
        <f>$A$56</f>
        <v>Bethke, Emma</v>
      </c>
      <c r="B57" s="86" t="str">
        <f>$B$3</f>
        <v>BSVNRW</v>
      </c>
      <c r="C57" s="115">
        <v>1</v>
      </c>
      <c r="D57" s="116">
        <v>1</v>
      </c>
      <c r="E57" s="116">
        <v>1</v>
      </c>
      <c r="F57" s="116"/>
      <c r="G57" s="116"/>
      <c r="H57" s="98"/>
      <c r="I57" s="98"/>
      <c r="J57" s="98"/>
      <c r="K57" s="98"/>
      <c r="L57" s="117">
        <v>1</v>
      </c>
      <c r="M57" s="117"/>
      <c r="N57" s="117"/>
      <c r="O57" s="117"/>
      <c r="P57" s="117"/>
      <c r="Q57" s="117"/>
      <c r="R57" s="117"/>
      <c r="S57" s="117"/>
    </row>
    <row r="58" spans="1:21" s="83" customFormat="1" ht="12.95" customHeight="1" x14ac:dyDescent="0.2">
      <c r="A58" s="81" t="str">
        <f t="shared" ref="A58:A64" si="6">$A$56</f>
        <v>Bethke, Emma</v>
      </c>
      <c r="B58" s="86" t="str">
        <f>$B$4</f>
        <v>STU</v>
      </c>
      <c r="C58" s="115"/>
      <c r="D58" s="116"/>
      <c r="E58" s="116"/>
      <c r="F58" s="116"/>
      <c r="G58" s="116"/>
      <c r="H58" s="98"/>
      <c r="I58" s="98"/>
      <c r="J58" s="98"/>
      <c r="K58" s="98"/>
      <c r="L58" s="117"/>
      <c r="M58" s="117"/>
      <c r="N58" s="117"/>
      <c r="O58" s="117"/>
      <c r="P58" s="117"/>
      <c r="Q58" s="117"/>
      <c r="R58" s="117"/>
      <c r="S58" s="117"/>
    </row>
    <row r="59" spans="1:21" s="83" customFormat="1" ht="12.95" customHeight="1" x14ac:dyDescent="0.2">
      <c r="A59" s="81" t="str">
        <f t="shared" si="6"/>
        <v>Bethke, Emma</v>
      </c>
      <c r="B59" s="86" t="str">
        <f>$B$5</f>
        <v>BAWÜ</v>
      </c>
      <c r="C59" s="115">
        <v>1</v>
      </c>
      <c r="D59" s="116">
        <v>2</v>
      </c>
      <c r="E59" s="116">
        <v>2</v>
      </c>
      <c r="F59" s="116"/>
      <c r="G59" s="116"/>
      <c r="H59" s="98"/>
      <c r="I59" s="98"/>
      <c r="J59" s="98"/>
      <c r="K59" s="98"/>
      <c r="L59" s="117">
        <v>2</v>
      </c>
      <c r="M59" s="117"/>
      <c r="N59" s="117"/>
      <c r="O59" s="117"/>
      <c r="P59" s="117"/>
      <c r="Q59" s="117"/>
      <c r="R59" s="117"/>
      <c r="S59" s="117"/>
    </row>
    <row r="60" spans="1:21" s="83" customFormat="1" ht="12.95" customHeight="1" x14ac:dyDescent="0.2">
      <c r="A60" s="81" t="str">
        <f t="shared" si="6"/>
        <v>Bethke, Emma</v>
      </c>
      <c r="B60" s="86" t="str">
        <f>$B$6</f>
        <v>STU</v>
      </c>
      <c r="C60" s="115">
        <v>1</v>
      </c>
      <c r="D60" s="116">
        <v>2</v>
      </c>
      <c r="E60" s="116">
        <v>2</v>
      </c>
      <c r="F60" s="116"/>
      <c r="G60" s="116">
        <v>1</v>
      </c>
      <c r="H60" s="98">
        <v>1</v>
      </c>
      <c r="I60" s="98"/>
      <c r="J60" s="98"/>
      <c r="K60" s="98"/>
      <c r="L60" s="117">
        <v>1</v>
      </c>
      <c r="M60" s="117"/>
      <c r="N60" s="117"/>
      <c r="O60" s="117"/>
      <c r="P60" s="117"/>
      <c r="Q60" s="117"/>
      <c r="R60" s="117"/>
      <c r="S60" s="117"/>
    </row>
    <row r="61" spans="1:21" s="83" customFormat="1" ht="12.95" customHeight="1" x14ac:dyDescent="0.2">
      <c r="A61" s="81" t="str">
        <f t="shared" si="6"/>
        <v>Bethke, Emma</v>
      </c>
      <c r="B61" s="86" t="str">
        <f>$B$7</f>
        <v>Gegner 5</v>
      </c>
      <c r="C61" s="115"/>
      <c r="D61" s="116"/>
      <c r="E61" s="116"/>
      <c r="F61" s="116"/>
      <c r="G61" s="116"/>
      <c r="H61" s="98"/>
      <c r="I61" s="98"/>
      <c r="J61" s="98"/>
      <c r="K61" s="98"/>
      <c r="L61" s="117"/>
      <c r="M61" s="117"/>
      <c r="N61" s="117"/>
      <c r="O61" s="117"/>
      <c r="P61" s="117"/>
      <c r="Q61" s="117"/>
      <c r="R61" s="117"/>
      <c r="S61" s="117"/>
    </row>
    <row r="62" spans="1:21" s="83" customFormat="1" ht="12.95" customHeight="1" x14ac:dyDescent="0.2">
      <c r="A62" s="81" t="str">
        <f t="shared" si="6"/>
        <v>Bethke, Emma</v>
      </c>
      <c r="B62" s="86" t="str">
        <f>$B$8</f>
        <v>Gegner 6</v>
      </c>
      <c r="C62" s="115"/>
      <c r="D62" s="116"/>
      <c r="E62" s="116"/>
      <c r="F62" s="116"/>
      <c r="G62" s="116"/>
      <c r="H62" s="98"/>
      <c r="I62" s="98"/>
      <c r="J62" s="98"/>
      <c r="K62" s="98"/>
      <c r="L62" s="117"/>
      <c r="M62" s="117"/>
      <c r="N62" s="117"/>
      <c r="O62" s="117"/>
      <c r="P62" s="117"/>
      <c r="Q62" s="117"/>
      <c r="R62" s="117"/>
      <c r="S62" s="117"/>
    </row>
    <row r="63" spans="1:21" s="83" customFormat="1" ht="12.95" customHeight="1" x14ac:dyDescent="0.2">
      <c r="A63" s="81" t="str">
        <f t="shared" si="6"/>
        <v>Bethke, Emma</v>
      </c>
      <c r="B63" s="86" t="str">
        <f>$B$9</f>
        <v>Gegner 7</v>
      </c>
      <c r="C63" s="115"/>
      <c r="D63" s="116"/>
      <c r="E63" s="116"/>
      <c r="F63" s="116"/>
      <c r="G63" s="116"/>
      <c r="H63" s="98"/>
      <c r="I63" s="98"/>
      <c r="J63" s="98"/>
      <c r="K63" s="98"/>
      <c r="L63" s="117"/>
      <c r="M63" s="117"/>
      <c r="N63" s="117"/>
      <c r="O63" s="117"/>
      <c r="P63" s="117"/>
      <c r="Q63" s="117"/>
      <c r="R63" s="117"/>
      <c r="S63" s="117"/>
    </row>
    <row r="64" spans="1:21" s="83" customFormat="1" ht="12.95" customHeight="1" x14ac:dyDescent="0.2">
      <c r="A64" s="81" t="str">
        <f t="shared" si="6"/>
        <v>Bethke, Emma</v>
      </c>
      <c r="B64" s="86" t="str">
        <f>$B$10</f>
        <v>Gegner 8</v>
      </c>
      <c r="C64" s="115"/>
      <c r="D64" s="116"/>
      <c r="E64" s="116"/>
      <c r="F64" s="116"/>
      <c r="G64" s="116"/>
      <c r="H64" s="98"/>
      <c r="I64" s="98"/>
      <c r="J64" s="98"/>
      <c r="K64" s="98"/>
      <c r="L64" s="117"/>
      <c r="M64" s="117"/>
      <c r="N64" s="117"/>
      <c r="O64" s="117"/>
      <c r="P64" s="117"/>
      <c r="Q64" s="117"/>
      <c r="R64" s="117"/>
      <c r="S64" s="117"/>
    </row>
    <row r="65" spans="1:21" ht="12.95" customHeight="1" x14ac:dyDescent="0.2">
      <c r="A65" s="76" t="str">
        <f>daten!$U$9</f>
        <v>Hahn, Smilla</v>
      </c>
      <c r="B65" s="77"/>
      <c r="C65" s="84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</row>
    <row r="66" spans="1:21" s="83" customFormat="1" ht="12.95" customHeight="1" x14ac:dyDescent="0.2">
      <c r="A66" s="81" t="str">
        <f>$A$65</f>
        <v>Hahn, Smilla</v>
      </c>
      <c r="B66" s="86" t="str">
        <f>$B$3</f>
        <v>BSVNRW</v>
      </c>
      <c r="C66" s="115">
        <v>1</v>
      </c>
      <c r="D66" s="116">
        <v>1</v>
      </c>
      <c r="E66" s="116">
        <v>1</v>
      </c>
      <c r="F66" s="116"/>
      <c r="G66" s="116"/>
      <c r="H66" s="98"/>
      <c r="I66" s="98"/>
      <c r="J66" s="98"/>
      <c r="K66" s="98"/>
      <c r="L66" s="117"/>
      <c r="M66" s="117"/>
      <c r="N66" s="117"/>
      <c r="O66" s="117"/>
      <c r="P66" s="117"/>
      <c r="Q66" s="117"/>
      <c r="R66" s="117"/>
      <c r="S66" s="117"/>
    </row>
    <row r="67" spans="1:21" s="83" customFormat="1" ht="12.95" customHeight="1" x14ac:dyDescent="0.2">
      <c r="A67" s="81" t="str">
        <f t="shared" ref="A67:A73" si="7">$A$65</f>
        <v>Hahn, Smilla</v>
      </c>
      <c r="B67" s="86" t="str">
        <f>$B$4</f>
        <v>STU</v>
      </c>
      <c r="C67" s="115">
        <v>1</v>
      </c>
      <c r="D67" s="116">
        <v>1</v>
      </c>
      <c r="E67" s="116">
        <v>1</v>
      </c>
      <c r="F67" s="116"/>
      <c r="G67" s="116"/>
      <c r="H67" s="98"/>
      <c r="I67" s="98"/>
      <c r="J67" s="98"/>
      <c r="K67" s="98"/>
      <c r="L67" s="117"/>
      <c r="M67" s="117"/>
      <c r="N67" s="117"/>
      <c r="O67" s="117"/>
      <c r="P67" s="117"/>
      <c r="Q67" s="117"/>
      <c r="R67" s="117"/>
      <c r="S67" s="117"/>
    </row>
    <row r="68" spans="1:21" s="83" customFormat="1" ht="12.95" customHeight="1" x14ac:dyDescent="0.2">
      <c r="A68" s="81" t="str">
        <f t="shared" si="7"/>
        <v>Hahn, Smilla</v>
      </c>
      <c r="B68" s="86" t="str">
        <f>$B$5</f>
        <v>BAWÜ</v>
      </c>
      <c r="C68" s="115">
        <v>1</v>
      </c>
      <c r="D68" s="116">
        <v>2</v>
      </c>
      <c r="E68" s="116"/>
      <c r="F68" s="116"/>
      <c r="G68" s="116"/>
      <c r="H68" s="98"/>
      <c r="I68" s="98"/>
      <c r="J68" s="98"/>
      <c r="K68" s="98"/>
      <c r="L68" s="117"/>
      <c r="M68" s="117"/>
      <c r="N68" s="117">
        <v>2</v>
      </c>
      <c r="O68" s="117"/>
      <c r="P68" s="117"/>
      <c r="Q68" s="117"/>
      <c r="R68" s="117"/>
      <c r="S68" s="117"/>
    </row>
    <row r="69" spans="1:21" s="83" customFormat="1" ht="12.95" customHeight="1" x14ac:dyDescent="0.2">
      <c r="A69" s="81" t="str">
        <f t="shared" si="7"/>
        <v>Hahn, Smilla</v>
      </c>
      <c r="B69" s="86" t="str">
        <f>$B$6</f>
        <v>STU</v>
      </c>
      <c r="C69" s="115">
        <v>1</v>
      </c>
      <c r="D69" s="116">
        <v>2</v>
      </c>
      <c r="E69" s="116">
        <v>2</v>
      </c>
      <c r="F69" s="116">
        <v>2</v>
      </c>
      <c r="G69" s="116"/>
      <c r="H69" s="98">
        <v>2</v>
      </c>
      <c r="I69" s="98"/>
      <c r="J69" s="98"/>
      <c r="K69" s="98"/>
      <c r="L69" s="117"/>
      <c r="M69" s="117"/>
      <c r="N69" s="117"/>
      <c r="O69" s="117">
        <v>2</v>
      </c>
      <c r="P69" s="117"/>
      <c r="Q69" s="117"/>
      <c r="R69" s="117"/>
      <c r="S69" s="117"/>
    </row>
    <row r="70" spans="1:21" s="83" customFormat="1" ht="12.95" customHeight="1" x14ac:dyDescent="0.2">
      <c r="A70" s="81" t="str">
        <f t="shared" si="7"/>
        <v>Hahn, Smilla</v>
      </c>
      <c r="B70" s="86" t="str">
        <f>$B$7</f>
        <v>Gegner 5</v>
      </c>
      <c r="C70" s="115"/>
      <c r="D70" s="116"/>
      <c r="E70" s="116"/>
      <c r="F70" s="116"/>
      <c r="G70" s="116"/>
      <c r="H70" s="98"/>
      <c r="I70" s="98"/>
      <c r="J70" s="98"/>
      <c r="K70" s="98"/>
      <c r="L70" s="117"/>
      <c r="M70" s="117"/>
      <c r="N70" s="117"/>
      <c r="O70" s="117"/>
      <c r="P70" s="117"/>
      <c r="Q70" s="117"/>
      <c r="R70" s="117"/>
      <c r="S70" s="117"/>
    </row>
    <row r="71" spans="1:21" s="83" customFormat="1" ht="12.95" customHeight="1" x14ac:dyDescent="0.2">
      <c r="A71" s="81" t="str">
        <f t="shared" si="7"/>
        <v>Hahn, Smilla</v>
      </c>
      <c r="B71" s="86" t="str">
        <f>$B$8</f>
        <v>Gegner 6</v>
      </c>
      <c r="C71" s="115"/>
      <c r="D71" s="116"/>
      <c r="E71" s="116"/>
      <c r="F71" s="116"/>
      <c r="G71" s="116"/>
      <c r="H71" s="98"/>
      <c r="I71" s="98"/>
      <c r="J71" s="98"/>
      <c r="K71" s="98"/>
      <c r="L71" s="117"/>
      <c r="M71" s="117"/>
      <c r="N71" s="117"/>
      <c r="O71" s="117"/>
      <c r="P71" s="117"/>
      <c r="Q71" s="117"/>
      <c r="R71" s="117"/>
      <c r="S71" s="117"/>
    </row>
    <row r="72" spans="1:21" s="83" customFormat="1" ht="12.95" customHeight="1" x14ac:dyDescent="0.2">
      <c r="A72" s="81" t="str">
        <f t="shared" si="7"/>
        <v>Hahn, Smilla</v>
      </c>
      <c r="B72" s="86" t="str">
        <f>$B$9</f>
        <v>Gegner 7</v>
      </c>
      <c r="C72" s="115"/>
      <c r="D72" s="116"/>
      <c r="E72" s="116"/>
      <c r="F72" s="116"/>
      <c r="G72" s="116"/>
      <c r="H72" s="98"/>
      <c r="I72" s="98"/>
      <c r="J72" s="98"/>
      <c r="K72" s="98"/>
      <c r="L72" s="117"/>
      <c r="M72" s="117"/>
      <c r="N72" s="117"/>
      <c r="O72" s="117"/>
      <c r="P72" s="117"/>
      <c r="Q72" s="117"/>
      <c r="R72" s="117"/>
      <c r="S72" s="117"/>
    </row>
    <row r="73" spans="1:21" s="83" customFormat="1" ht="12.95" customHeight="1" x14ac:dyDescent="0.2">
      <c r="A73" s="81" t="str">
        <f t="shared" si="7"/>
        <v>Hahn, Smilla</v>
      </c>
      <c r="B73" s="86" t="str">
        <f>$B$10</f>
        <v>Gegner 8</v>
      </c>
      <c r="C73" s="115"/>
      <c r="D73" s="116"/>
      <c r="E73" s="116"/>
      <c r="F73" s="116"/>
      <c r="G73" s="116"/>
      <c r="H73" s="98"/>
      <c r="I73" s="98"/>
      <c r="J73" s="98"/>
      <c r="K73" s="98"/>
      <c r="L73" s="117"/>
      <c r="M73" s="117"/>
      <c r="N73" s="117"/>
      <c r="O73" s="117"/>
      <c r="P73" s="117"/>
      <c r="Q73" s="117"/>
      <c r="R73" s="117"/>
      <c r="S73" s="117"/>
    </row>
    <row r="74" spans="1:21" ht="12.95" customHeight="1" x14ac:dyDescent="0.2">
      <c r="A74" s="76" t="str">
        <f>daten!$U$10</f>
        <v>Ahrendt, Hannah</v>
      </c>
      <c r="B74" s="77"/>
      <c r="C74" s="84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</row>
    <row r="75" spans="1:21" s="83" customFormat="1" ht="12.95" customHeight="1" x14ac:dyDescent="0.2">
      <c r="A75" s="81" t="str">
        <f>$A$74</f>
        <v>Ahrendt, Hannah</v>
      </c>
      <c r="B75" s="86" t="str">
        <f>$B$3</f>
        <v>BSVNRW</v>
      </c>
      <c r="C75" s="115"/>
      <c r="D75" s="116"/>
      <c r="E75" s="116"/>
      <c r="F75" s="116"/>
      <c r="G75" s="116"/>
      <c r="H75" s="98"/>
      <c r="I75" s="98"/>
      <c r="J75" s="98"/>
      <c r="K75" s="98"/>
      <c r="L75" s="117"/>
      <c r="M75" s="117"/>
      <c r="N75" s="117"/>
      <c r="O75" s="117"/>
      <c r="P75" s="117"/>
      <c r="Q75" s="118"/>
      <c r="R75" s="117"/>
      <c r="S75" s="117"/>
    </row>
    <row r="76" spans="1:21" s="83" customFormat="1" ht="12.95" customHeight="1" x14ac:dyDescent="0.2">
      <c r="A76" s="81" t="str">
        <f t="shared" ref="A76:A82" si="8">$A$74</f>
        <v>Ahrendt, Hannah</v>
      </c>
      <c r="B76" s="86" t="str">
        <f>$B$4</f>
        <v>STU</v>
      </c>
      <c r="C76" s="115">
        <v>1</v>
      </c>
      <c r="D76" s="116">
        <v>2</v>
      </c>
      <c r="E76" s="116">
        <v>2</v>
      </c>
      <c r="F76" s="116">
        <v>1</v>
      </c>
      <c r="G76" s="116">
        <v>1</v>
      </c>
      <c r="H76" s="98">
        <v>2</v>
      </c>
      <c r="I76" s="98"/>
      <c r="J76" s="98"/>
      <c r="K76" s="98"/>
      <c r="L76" s="117"/>
      <c r="M76" s="117"/>
      <c r="N76" s="117"/>
      <c r="O76" s="117"/>
      <c r="P76" s="117"/>
      <c r="Q76" s="118"/>
      <c r="R76" s="117"/>
      <c r="S76" s="117"/>
    </row>
    <row r="77" spans="1:21" s="83" customFormat="1" ht="12.95" customHeight="1" x14ac:dyDescent="0.2">
      <c r="A77" s="81" t="str">
        <f t="shared" si="8"/>
        <v>Ahrendt, Hannah</v>
      </c>
      <c r="B77" s="86" t="str">
        <f>$B$5</f>
        <v>BAWÜ</v>
      </c>
      <c r="C77" s="115"/>
      <c r="D77" s="116"/>
      <c r="E77" s="116"/>
      <c r="F77" s="116"/>
      <c r="G77" s="116"/>
      <c r="H77" s="98"/>
      <c r="I77" s="98"/>
      <c r="J77" s="98"/>
      <c r="K77" s="98"/>
      <c r="L77" s="117"/>
      <c r="M77" s="117"/>
      <c r="N77" s="117"/>
      <c r="O77" s="117"/>
      <c r="P77" s="117"/>
      <c r="Q77" s="118"/>
      <c r="R77" s="117"/>
      <c r="S77" s="117"/>
    </row>
    <row r="78" spans="1:21" s="83" customFormat="1" ht="12.95" customHeight="1" x14ac:dyDescent="0.2">
      <c r="A78" s="81" t="str">
        <f t="shared" si="8"/>
        <v>Ahrendt, Hannah</v>
      </c>
      <c r="B78" s="86" t="str">
        <f>$B$6</f>
        <v>STU</v>
      </c>
      <c r="C78" s="115">
        <v>1</v>
      </c>
      <c r="D78" s="116">
        <v>1</v>
      </c>
      <c r="E78" s="116">
        <v>1</v>
      </c>
      <c r="F78" s="116"/>
      <c r="G78" s="116">
        <v>1</v>
      </c>
      <c r="H78" s="98">
        <v>1</v>
      </c>
      <c r="I78" s="98"/>
      <c r="J78" s="98"/>
      <c r="K78" s="98"/>
      <c r="L78" s="117"/>
      <c r="M78" s="117"/>
      <c r="N78" s="117"/>
      <c r="O78" s="117"/>
      <c r="P78" s="117"/>
      <c r="Q78" s="118"/>
      <c r="R78" s="117"/>
      <c r="S78" s="117"/>
    </row>
    <row r="79" spans="1:21" s="83" customFormat="1" ht="12.95" customHeight="1" x14ac:dyDescent="0.2">
      <c r="A79" s="81" t="str">
        <f t="shared" si="8"/>
        <v>Ahrendt, Hannah</v>
      </c>
      <c r="B79" s="86" t="str">
        <f>$B$7</f>
        <v>Gegner 5</v>
      </c>
      <c r="C79" s="115"/>
      <c r="D79" s="116"/>
      <c r="E79" s="116"/>
      <c r="F79" s="116"/>
      <c r="G79" s="116"/>
      <c r="H79" s="98"/>
      <c r="I79" s="98"/>
      <c r="J79" s="98"/>
      <c r="K79" s="98"/>
      <c r="L79" s="117"/>
      <c r="M79" s="117"/>
      <c r="N79" s="117"/>
      <c r="O79" s="117"/>
      <c r="P79" s="117"/>
      <c r="Q79" s="118"/>
      <c r="R79" s="117"/>
      <c r="S79" s="117"/>
    </row>
    <row r="80" spans="1:21" s="83" customFormat="1" ht="12.95" customHeight="1" x14ac:dyDescent="0.2">
      <c r="A80" s="81" t="str">
        <f t="shared" si="8"/>
        <v>Ahrendt, Hannah</v>
      </c>
      <c r="B80" s="86" t="str">
        <f>$B$8</f>
        <v>Gegner 6</v>
      </c>
      <c r="C80" s="115"/>
      <c r="D80" s="116"/>
      <c r="E80" s="116"/>
      <c r="F80" s="116"/>
      <c r="G80" s="116"/>
      <c r="H80" s="98"/>
      <c r="I80" s="98"/>
      <c r="J80" s="98"/>
      <c r="K80" s="98"/>
      <c r="L80" s="117"/>
      <c r="M80" s="117"/>
      <c r="N80" s="117"/>
      <c r="O80" s="117"/>
      <c r="P80" s="117"/>
      <c r="Q80" s="118"/>
      <c r="R80" s="117"/>
      <c r="S80" s="117"/>
    </row>
    <row r="81" spans="1:27" s="83" customFormat="1" ht="12.95" customHeight="1" x14ac:dyDescent="0.2">
      <c r="A81" s="81" t="str">
        <f t="shared" si="8"/>
        <v>Ahrendt, Hannah</v>
      </c>
      <c r="B81" s="86" t="str">
        <f>$B$9</f>
        <v>Gegner 7</v>
      </c>
      <c r="C81" s="115"/>
      <c r="D81" s="116"/>
      <c r="E81" s="116"/>
      <c r="F81" s="116"/>
      <c r="G81" s="116"/>
      <c r="H81" s="98"/>
      <c r="I81" s="98"/>
      <c r="J81" s="98"/>
      <c r="K81" s="98"/>
      <c r="L81" s="117"/>
      <c r="M81" s="117"/>
      <c r="N81" s="117"/>
      <c r="O81" s="117"/>
      <c r="P81" s="117"/>
      <c r="Q81" s="118"/>
      <c r="R81" s="117"/>
      <c r="S81" s="117"/>
    </row>
    <row r="82" spans="1:27" s="83" customFormat="1" ht="12.95" customHeight="1" x14ac:dyDescent="0.2">
      <c r="A82" s="81" t="str">
        <f t="shared" si="8"/>
        <v>Ahrendt, Hannah</v>
      </c>
      <c r="B82" s="86" t="str">
        <f>$B$10</f>
        <v>Gegner 8</v>
      </c>
      <c r="C82" s="115"/>
      <c r="D82" s="116"/>
      <c r="E82" s="116"/>
      <c r="F82" s="116"/>
      <c r="G82" s="116"/>
      <c r="H82" s="98"/>
      <c r="I82" s="98"/>
      <c r="J82" s="98"/>
      <c r="K82" s="98"/>
      <c r="L82" s="117"/>
      <c r="M82" s="117"/>
      <c r="N82" s="117"/>
      <c r="O82" s="117"/>
      <c r="P82" s="117"/>
      <c r="Q82" s="118"/>
      <c r="R82" s="117"/>
      <c r="S82" s="117"/>
    </row>
    <row r="83" spans="1:27" ht="12.95" customHeight="1" x14ac:dyDescent="0.2">
      <c r="A83" s="76" t="str">
        <f>daten!$U$11</f>
        <v>Mandrella, Paulina</v>
      </c>
      <c r="B83" s="77"/>
      <c r="C83" s="84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</row>
    <row r="84" spans="1:27" s="83" customFormat="1" ht="12.95" customHeight="1" x14ac:dyDescent="0.2">
      <c r="A84" s="81" t="str">
        <f>$A$83</f>
        <v>Mandrella, Paulina</v>
      </c>
      <c r="B84" s="86" t="str">
        <f>$B$3</f>
        <v>BSVNRW</v>
      </c>
      <c r="C84" s="115"/>
      <c r="D84" s="116"/>
      <c r="E84" s="116"/>
      <c r="F84" s="116"/>
      <c r="G84" s="116"/>
      <c r="H84" s="98"/>
      <c r="I84" s="98"/>
      <c r="J84" s="98"/>
      <c r="K84" s="98"/>
      <c r="L84" s="117"/>
      <c r="M84" s="117"/>
      <c r="N84" s="117"/>
      <c r="O84" s="117"/>
      <c r="P84" s="117"/>
      <c r="Q84" s="117"/>
      <c r="R84" s="117"/>
      <c r="S84" s="117"/>
    </row>
    <row r="85" spans="1:27" s="83" customFormat="1" ht="12.95" customHeight="1" x14ac:dyDescent="0.2">
      <c r="A85" s="81" t="str">
        <f t="shared" ref="A85:A91" si="9">$A$83</f>
        <v>Mandrella, Paulina</v>
      </c>
      <c r="B85" s="86" t="str">
        <f>$B$4</f>
        <v>STU</v>
      </c>
      <c r="C85" s="115">
        <v>1</v>
      </c>
      <c r="D85" s="116">
        <v>3</v>
      </c>
      <c r="E85" s="116">
        <v>3</v>
      </c>
      <c r="F85" s="116">
        <v>3</v>
      </c>
      <c r="G85" s="116">
        <v>4</v>
      </c>
      <c r="H85" s="98">
        <v>3</v>
      </c>
      <c r="I85" s="98"/>
      <c r="J85" s="98"/>
      <c r="K85" s="98"/>
      <c r="L85" s="117"/>
      <c r="M85" s="117"/>
      <c r="N85" s="117"/>
      <c r="O85" s="117"/>
      <c r="P85" s="117"/>
      <c r="Q85" s="117"/>
      <c r="R85" s="117"/>
      <c r="S85" s="117"/>
    </row>
    <row r="86" spans="1:27" s="83" customFormat="1" ht="12.95" customHeight="1" x14ac:dyDescent="0.2">
      <c r="A86" s="81" t="str">
        <f t="shared" si="9"/>
        <v>Mandrella, Paulina</v>
      </c>
      <c r="B86" s="86" t="str">
        <f>$B$5</f>
        <v>BAWÜ</v>
      </c>
      <c r="C86" s="115">
        <v>1</v>
      </c>
      <c r="D86" s="116">
        <v>1</v>
      </c>
      <c r="E86" s="116">
        <v>1</v>
      </c>
      <c r="F86" s="116"/>
      <c r="G86" s="116"/>
      <c r="H86" s="98"/>
      <c r="I86" s="98"/>
      <c r="J86" s="98"/>
      <c r="K86" s="98"/>
      <c r="L86" s="117"/>
      <c r="M86" s="117"/>
      <c r="N86" s="117"/>
      <c r="O86" s="117"/>
      <c r="P86" s="117"/>
      <c r="Q86" s="117"/>
      <c r="R86" s="117"/>
      <c r="S86" s="117"/>
    </row>
    <row r="87" spans="1:27" s="83" customFormat="1" ht="12.95" customHeight="1" x14ac:dyDescent="0.2">
      <c r="A87" s="81" t="str">
        <f t="shared" si="9"/>
        <v>Mandrella, Paulina</v>
      </c>
      <c r="B87" s="86" t="str">
        <f>$B$6</f>
        <v>STU</v>
      </c>
      <c r="C87" s="115">
        <v>1</v>
      </c>
      <c r="D87" s="116">
        <v>1</v>
      </c>
      <c r="E87" s="116">
        <v>1</v>
      </c>
      <c r="F87" s="116"/>
      <c r="G87" s="116"/>
      <c r="H87" s="98">
        <v>1</v>
      </c>
      <c r="I87" s="98"/>
      <c r="J87" s="98"/>
      <c r="K87" s="98"/>
      <c r="L87" s="117"/>
      <c r="M87" s="117"/>
      <c r="N87" s="117"/>
      <c r="O87" s="117"/>
      <c r="P87" s="117"/>
      <c r="Q87" s="117"/>
      <c r="R87" s="117"/>
      <c r="S87" s="117"/>
    </row>
    <row r="88" spans="1:27" s="83" customFormat="1" ht="12.95" customHeight="1" x14ac:dyDescent="0.2">
      <c r="A88" s="81" t="str">
        <f t="shared" si="9"/>
        <v>Mandrella, Paulina</v>
      </c>
      <c r="B88" s="86" t="str">
        <f>$B$7</f>
        <v>Gegner 5</v>
      </c>
      <c r="C88" s="115"/>
      <c r="D88" s="116"/>
      <c r="E88" s="116"/>
      <c r="F88" s="116"/>
      <c r="G88" s="116"/>
      <c r="H88" s="98"/>
      <c r="I88" s="98"/>
      <c r="J88" s="98"/>
      <c r="K88" s="98"/>
      <c r="L88" s="117"/>
      <c r="M88" s="117"/>
      <c r="N88" s="117"/>
      <c r="O88" s="117"/>
      <c r="P88" s="117"/>
      <c r="Q88" s="117"/>
      <c r="R88" s="117"/>
      <c r="S88" s="117"/>
    </row>
    <row r="89" spans="1:27" s="83" customFormat="1" ht="12.95" customHeight="1" x14ac:dyDescent="0.2">
      <c r="A89" s="81" t="str">
        <f t="shared" si="9"/>
        <v>Mandrella, Paulina</v>
      </c>
      <c r="B89" s="86" t="str">
        <f>$B$8</f>
        <v>Gegner 6</v>
      </c>
      <c r="C89" s="115"/>
      <c r="D89" s="116"/>
      <c r="E89" s="116"/>
      <c r="F89" s="116"/>
      <c r="G89" s="116"/>
      <c r="H89" s="98"/>
      <c r="I89" s="98"/>
      <c r="J89" s="98"/>
      <c r="K89" s="98"/>
      <c r="L89" s="117"/>
      <c r="M89" s="117"/>
      <c r="N89" s="117"/>
      <c r="O89" s="117"/>
      <c r="P89" s="117"/>
      <c r="Q89" s="117"/>
      <c r="R89" s="117"/>
      <c r="S89" s="117"/>
    </row>
    <row r="90" spans="1:27" s="83" customFormat="1" ht="12.95" customHeight="1" x14ac:dyDescent="0.2">
      <c r="A90" s="81" t="str">
        <f t="shared" si="9"/>
        <v>Mandrella, Paulina</v>
      </c>
      <c r="B90" s="86" t="str">
        <f>$B$9</f>
        <v>Gegner 7</v>
      </c>
      <c r="C90" s="115"/>
      <c r="D90" s="116"/>
      <c r="E90" s="116"/>
      <c r="F90" s="116"/>
      <c r="G90" s="116"/>
      <c r="H90" s="98"/>
      <c r="I90" s="98"/>
      <c r="J90" s="98"/>
      <c r="K90" s="98"/>
      <c r="L90" s="117"/>
      <c r="M90" s="117"/>
      <c r="N90" s="117"/>
      <c r="O90" s="117"/>
      <c r="P90" s="117"/>
      <c r="Q90" s="117"/>
      <c r="R90" s="117"/>
      <c r="S90" s="117"/>
    </row>
    <row r="91" spans="1:27" s="83" customFormat="1" ht="12.95" customHeight="1" x14ac:dyDescent="0.2">
      <c r="A91" s="81" t="str">
        <f t="shared" si="9"/>
        <v>Mandrella, Paulina</v>
      </c>
      <c r="B91" s="86" t="str">
        <f>$B$10</f>
        <v>Gegner 8</v>
      </c>
      <c r="C91" s="115"/>
      <c r="D91" s="116"/>
      <c r="E91" s="116"/>
      <c r="F91" s="116"/>
      <c r="G91" s="116"/>
      <c r="H91" s="98"/>
      <c r="I91" s="98"/>
      <c r="J91" s="98"/>
      <c r="K91" s="98"/>
      <c r="L91" s="117"/>
      <c r="M91" s="117"/>
      <c r="N91" s="117"/>
      <c r="O91" s="117"/>
      <c r="P91" s="117"/>
      <c r="Q91" s="117"/>
      <c r="R91" s="117"/>
      <c r="S91" s="117"/>
    </row>
    <row r="92" spans="1:27" ht="12.95" customHeight="1" x14ac:dyDescent="0.2">
      <c r="A92" s="76" t="str">
        <f>daten!$U$12</f>
        <v>Jarchow, Stella</v>
      </c>
      <c r="B92" s="77"/>
      <c r="C92" s="84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</row>
    <row r="93" spans="1:27" s="83" customFormat="1" ht="12.95" customHeight="1" x14ac:dyDescent="0.2">
      <c r="A93" s="81" t="str">
        <f>$A$92</f>
        <v>Jarchow, Stella</v>
      </c>
      <c r="B93" s="86" t="str">
        <f>$B$3</f>
        <v>BSVNRW</v>
      </c>
      <c r="C93" s="115"/>
      <c r="D93" s="116"/>
      <c r="E93" s="116"/>
      <c r="F93" s="116"/>
      <c r="G93" s="116"/>
      <c r="H93" s="98"/>
      <c r="I93" s="98"/>
      <c r="J93" s="98"/>
      <c r="K93" s="98"/>
      <c r="L93" s="117"/>
      <c r="M93" s="117"/>
      <c r="N93" s="117"/>
      <c r="O93" s="117"/>
      <c r="P93" s="117"/>
      <c r="Q93" s="117"/>
      <c r="R93" s="117"/>
      <c r="S93" s="117"/>
    </row>
    <row r="94" spans="1:27" s="83" customFormat="1" ht="12.95" customHeight="1" x14ac:dyDescent="0.2">
      <c r="A94" s="81" t="str">
        <f t="shared" ref="A94:A100" si="10">$A$92</f>
        <v>Jarchow, Stella</v>
      </c>
      <c r="B94" s="86" t="str">
        <f>$B$4</f>
        <v>STU</v>
      </c>
      <c r="C94" s="115">
        <v>1</v>
      </c>
      <c r="D94" s="116">
        <v>3</v>
      </c>
      <c r="E94" s="116">
        <v>3</v>
      </c>
      <c r="F94" s="116"/>
      <c r="G94" s="116">
        <v>2</v>
      </c>
      <c r="H94" s="98">
        <v>1</v>
      </c>
      <c r="I94" s="98"/>
      <c r="J94" s="98"/>
      <c r="K94" s="98"/>
      <c r="L94" s="117"/>
      <c r="M94" s="117"/>
      <c r="N94" s="117"/>
      <c r="O94" s="117"/>
      <c r="P94" s="117"/>
      <c r="Q94" s="117"/>
      <c r="R94" s="117"/>
      <c r="S94" s="117"/>
    </row>
    <row r="95" spans="1:27" s="83" customFormat="1" ht="12.95" customHeight="1" x14ac:dyDescent="0.2">
      <c r="A95" s="81" t="str">
        <f t="shared" si="10"/>
        <v>Jarchow, Stella</v>
      </c>
      <c r="B95" s="86" t="str">
        <f>$B$5</f>
        <v>BAWÜ</v>
      </c>
      <c r="C95" s="115">
        <v>1</v>
      </c>
      <c r="D95" s="116"/>
      <c r="E95" s="116"/>
      <c r="F95" s="116"/>
      <c r="G95" s="116"/>
      <c r="H95" s="98"/>
      <c r="I95" s="98"/>
      <c r="J95" s="98"/>
      <c r="K95" s="98"/>
      <c r="L95" s="117"/>
      <c r="M95" s="117"/>
      <c r="N95" s="117"/>
      <c r="O95" s="117"/>
      <c r="P95" s="117"/>
      <c r="Q95" s="117"/>
      <c r="R95" s="117"/>
      <c r="S95" s="117"/>
    </row>
    <row r="96" spans="1:27" s="83" customFormat="1" ht="12.95" customHeight="1" x14ac:dyDescent="0.2">
      <c r="A96" s="81" t="str">
        <f t="shared" si="10"/>
        <v>Jarchow, Stella</v>
      </c>
      <c r="B96" s="86" t="str">
        <f>$B$6</f>
        <v>STU</v>
      </c>
      <c r="C96" s="115">
        <v>1</v>
      </c>
      <c r="D96" s="116">
        <v>1</v>
      </c>
      <c r="E96" s="116">
        <v>1</v>
      </c>
      <c r="F96" s="116"/>
      <c r="G96" s="116"/>
      <c r="H96" s="98"/>
      <c r="I96" s="98"/>
      <c r="J96" s="98"/>
      <c r="K96" s="98"/>
      <c r="L96" s="117"/>
      <c r="M96" s="117"/>
      <c r="N96" s="117"/>
      <c r="O96" s="117"/>
      <c r="P96" s="117"/>
      <c r="Q96" s="117"/>
      <c r="R96" s="117"/>
      <c r="S96" s="117"/>
    </row>
    <row r="97" spans="1:36" s="83" customFormat="1" ht="12.95" customHeight="1" x14ac:dyDescent="0.2">
      <c r="A97" s="81" t="str">
        <f t="shared" si="10"/>
        <v>Jarchow, Stella</v>
      </c>
      <c r="B97" s="86" t="str">
        <f>$B$7</f>
        <v>Gegner 5</v>
      </c>
      <c r="C97" s="115"/>
      <c r="D97" s="116"/>
      <c r="E97" s="116"/>
      <c r="F97" s="116"/>
      <c r="G97" s="116"/>
      <c r="H97" s="98"/>
      <c r="I97" s="98"/>
      <c r="J97" s="98"/>
      <c r="K97" s="98"/>
      <c r="L97" s="117"/>
      <c r="M97" s="117"/>
      <c r="N97" s="117"/>
      <c r="O97" s="117"/>
      <c r="P97" s="117"/>
      <c r="Q97" s="117"/>
      <c r="R97" s="117"/>
      <c r="S97" s="117"/>
    </row>
    <row r="98" spans="1:36" s="83" customFormat="1" ht="12.95" customHeight="1" x14ac:dyDescent="0.2">
      <c r="A98" s="81" t="str">
        <f t="shared" si="10"/>
        <v>Jarchow, Stella</v>
      </c>
      <c r="B98" s="86" t="str">
        <f>$B$8</f>
        <v>Gegner 6</v>
      </c>
      <c r="C98" s="115"/>
      <c r="D98" s="116"/>
      <c r="E98" s="116"/>
      <c r="F98" s="116"/>
      <c r="G98" s="116"/>
      <c r="H98" s="98"/>
      <c r="I98" s="98"/>
      <c r="J98" s="98"/>
      <c r="K98" s="98"/>
      <c r="L98" s="117"/>
      <c r="M98" s="117"/>
      <c r="N98" s="117"/>
      <c r="O98" s="117"/>
      <c r="P98" s="117"/>
      <c r="Q98" s="117"/>
      <c r="R98" s="117"/>
      <c r="S98" s="117"/>
    </row>
    <row r="99" spans="1:36" s="83" customFormat="1" ht="12.95" customHeight="1" x14ac:dyDescent="0.2">
      <c r="A99" s="81" t="str">
        <f t="shared" si="10"/>
        <v>Jarchow, Stella</v>
      </c>
      <c r="B99" s="86" t="str">
        <f>$B$9</f>
        <v>Gegner 7</v>
      </c>
      <c r="C99" s="115"/>
      <c r="D99" s="116"/>
      <c r="E99" s="116"/>
      <c r="F99" s="116"/>
      <c r="G99" s="116"/>
      <c r="H99" s="98"/>
      <c r="I99" s="98"/>
      <c r="J99" s="98"/>
      <c r="K99" s="98"/>
      <c r="L99" s="117"/>
      <c r="M99" s="117"/>
      <c r="N99" s="117"/>
      <c r="O99" s="117"/>
      <c r="P99" s="117"/>
      <c r="Q99" s="117"/>
      <c r="R99" s="117"/>
      <c r="S99" s="117"/>
    </row>
    <row r="100" spans="1:36" s="83" customFormat="1" ht="12.95" customHeight="1" x14ac:dyDescent="0.2">
      <c r="A100" s="81" t="str">
        <f t="shared" si="10"/>
        <v>Jarchow, Stella</v>
      </c>
      <c r="B100" s="86" t="str">
        <f>$B$10</f>
        <v>Gegner 8</v>
      </c>
      <c r="C100" s="115"/>
      <c r="D100" s="116"/>
      <c r="E100" s="116"/>
      <c r="F100" s="116"/>
      <c r="G100" s="116"/>
      <c r="H100" s="98"/>
      <c r="I100" s="98"/>
      <c r="J100" s="98"/>
      <c r="K100" s="98"/>
      <c r="L100" s="117"/>
      <c r="M100" s="117"/>
      <c r="N100" s="117"/>
      <c r="O100" s="117"/>
      <c r="P100" s="117"/>
      <c r="Q100" s="117"/>
      <c r="R100" s="117"/>
      <c r="S100" s="117"/>
    </row>
    <row r="101" spans="1:36" ht="12.95" customHeight="1" x14ac:dyDescent="0.2">
      <c r="A101" s="76" t="str">
        <f>daten!$U$13</f>
        <v>Alici, Ela</v>
      </c>
      <c r="B101" s="77"/>
      <c r="C101" s="84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</row>
    <row r="102" spans="1:36" s="83" customFormat="1" ht="12.95" customHeight="1" x14ac:dyDescent="0.2">
      <c r="A102" s="81" t="str">
        <f>$A$101</f>
        <v>Alici, Ela</v>
      </c>
      <c r="B102" s="86" t="str">
        <f>$B$3</f>
        <v>BSVNRW</v>
      </c>
      <c r="C102" s="115">
        <v>1</v>
      </c>
      <c r="D102" s="116">
        <v>1</v>
      </c>
      <c r="E102" s="116"/>
      <c r="F102" s="116"/>
      <c r="G102" s="116"/>
      <c r="H102" s="98"/>
      <c r="I102" s="98"/>
      <c r="J102" s="98"/>
      <c r="K102" s="98"/>
      <c r="L102" s="117"/>
      <c r="M102" s="117"/>
      <c r="N102" s="117">
        <v>1</v>
      </c>
      <c r="O102" s="117"/>
      <c r="P102" s="117">
        <v>1</v>
      </c>
      <c r="Q102" s="117"/>
      <c r="R102" s="117"/>
      <c r="S102" s="117"/>
    </row>
    <row r="103" spans="1:36" s="83" customFormat="1" ht="12.95" customHeight="1" x14ac:dyDescent="0.2">
      <c r="A103" s="81" t="str">
        <f t="shared" ref="A103:A109" si="11">$A$101</f>
        <v>Alici, Ela</v>
      </c>
      <c r="B103" s="86" t="str">
        <f>$B$4</f>
        <v>STU</v>
      </c>
      <c r="C103" s="115"/>
      <c r="D103" s="116"/>
      <c r="E103" s="116"/>
      <c r="F103" s="116"/>
      <c r="G103" s="116"/>
      <c r="H103" s="98"/>
      <c r="I103" s="98"/>
      <c r="J103" s="98"/>
      <c r="K103" s="98"/>
      <c r="L103" s="117"/>
      <c r="M103" s="117"/>
      <c r="N103" s="117"/>
      <c r="O103" s="117"/>
      <c r="P103" s="117"/>
      <c r="Q103" s="117"/>
      <c r="R103" s="117"/>
      <c r="S103" s="117"/>
    </row>
    <row r="104" spans="1:36" s="83" customFormat="1" ht="12.95" customHeight="1" x14ac:dyDescent="0.2">
      <c r="A104" s="81" t="str">
        <f t="shared" si="11"/>
        <v>Alici, Ela</v>
      </c>
      <c r="B104" s="86" t="str">
        <f>$B$5</f>
        <v>BAWÜ</v>
      </c>
      <c r="C104" s="115"/>
      <c r="D104" s="116"/>
      <c r="E104" s="116"/>
      <c r="F104" s="116"/>
      <c r="G104" s="116"/>
      <c r="H104" s="98"/>
      <c r="I104" s="98"/>
      <c r="J104" s="98"/>
      <c r="K104" s="98"/>
      <c r="L104" s="117"/>
      <c r="M104" s="117"/>
      <c r="N104" s="117"/>
      <c r="O104" s="117"/>
      <c r="P104" s="117"/>
      <c r="Q104" s="117"/>
      <c r="R104" s="117"/>
      <c r="S104" s="117"/>
    </row>
    <row r="105" spans="1:36" s="83" customFormat="1" ht="12.95" customHeight="1" x14ac:dyDescent="0.2">
      <c r="A105" s="81" t="str">
        <f t="shared" si="11"/>
        <v>Alici, Ela</v>
      </c>
      <c r="B105" s="86" t="str">
        <f>$B$6</f>
        <v>STU</v>
      </c>
      <c r="C105" s="115">
        <v>1</v>
      </c>
      <c r="D105" s="116">
        <v>2</v>
      </c>
      <c r="E105" s="116">
        <v>2</v>
      </c>
      <c r="F105" s="116"/>
      <c r="G105" s="116"/>
      <c r="H105" s="98"/>
      <c r="I105" s="98"/>
      <c r="J105" s="98"/>
      <c r="K105" s="98"/>
      <c r="L105" s="117">
        <v>1</v>
      </c>
      <c r="M105" s="117"/>
      <c r="N105" s="117"/>
      <c r="O105" s="117"/>
      <c r="P105" s="117"/>
      <c r="Q105" s="117"/>
      <c r="R105" s="117"/>
      <c r="S105" s="117"/>
    </row>
    <row r="106" spans="1:36" s="83" customFormat="1" ht="12.95" customHeight="1" x14ac:dyDescent="0.2">
      <c r="A106" s="81" t="str">
        <f t="shared" si="11"/>
        <v>Alici, Ela</v>
      </c>
      <c r="B106" s="86" t="str">
        <f>$B$7</f>
        <v>Gegner 5</v>
      </c>
      <c r="C106" s="115"/>
      <c r="D106" s="116"/>
      <c r="E106" s="116"/>
      <c r="F106" s="116"/>
      <c r="G106" s="116"/>
      <c r="H106" s="98"/>
      <c r="I106" s="98"/>
      <c r="J106" s="98"/>
      <c r="K106" s="98"/>
      <c r="L106" s="117"/>
      <c r="M106" s="117"/>
      <c r="N106" s="117"/>
      <c r="O106" s="117"/>
      <c r="P106" s="117"/>
      <c r="Q106" s="117"/>
      <c r="R106" s="117"/>
      <c r="S106" s="117"/>
    </row>
    <row r="107" spans="1:36" s="83" customFormat="1" ht="12.95" customHeight="1" x14ac:dyDescent="0.2">
      <c r="A107" s="81" t="str">
        <f t="shared" si="11"/>
        <v>Alici, Ela</v>
      </c>
      <c r="B107" s="86" t="str">
        <f>$B$8</f>
        <v>Gegner 6</v>
      </c>
      <c r="C107" s="115"/>
      <c r="D107" s="116"/>
      <c r="E107" s="116"/>
      <c r="F107" s="116"/>
      <c r="G107" s="116"/>
      <c r="H107" s="98"/>
      <c r="I107" s="98"/>
      <c r="J107" s="98"/>
      <c r="K107" s="98"/>
      <c r="L107" s="117"/>
      <c r="M107" s="117"/>
      <c r="N107" s="117"/>
      <c r="O107" s="117"/>
      <c r="P107" s="117"/>
      <c r="Q107" s="117"/>
      <c r="R107" s="117"/>
      <c r="S107" s="117"/>
    </row>
    <row r="108" spans="1:36" s="83" customFormat="1" ht="12.95" customHeight="1" x14ac:dyDescent="0.2">
      <c r="A108" s="81" t="str">
        <f t="shared" si="11"/>
        <v>Alici, Ela</v>
      </c>
      <c r="B108" s="86" t="str">
        <f>$B$9</f>
        <v>Gegner 7</v>
      </c>
      <c r="C108" s="115"/>
      <c r="D108" s="116"/>
      <c r="E108" s="116"/>
      <c r="F108" s="116"/>
      <c r="G108" s="116"/>
      <c r="H108" s="98"/>
      <c r="I108" s="98"/>
      <c r="J108" s="98"/>
      <c r="K108" s="98"/>
      <c r="L108" s="117"/>
      <c r="M108" s="117"/>
      <c r="N108" s="117"/>
      <c r="O108" s="117"/>
      <c r="P108" s="117"/>
      <c r="Q108" s="117"/>
      <c r="R108" s="117"/>
      <c r="S108" s="117"/>
    </row>
    <row r="109" spans="1:36" s="83" customFormat="1" ht="12.95" customHeight="1" x14ac:dyDescent="0.2">
      <c r="A109" s="81" t="str">
        <f t="shared" si="11"/>
        <v>Alici, Ela</v>
      </c>
      <c r="B109" s="86" t="str">
        <f>$B$10</f>
        <v>Gegner 8</v>
      </c>
      <c r="C109" s="115"/>
      <c r="D109" s="116"/>
      <c r="E109" s="116"/>
      <c r="F109" s="116"/>
      <c r="G109" s="116"/>
      <c r="H109" s="98"/>
      <c r="I109" s="98"/>
      <c r="J109" s="98"/>
      <c r="K109" s="98"/>
      <c r="L109" s="117"/>
      <c r="M109" s="117"/>
      <c r="N109" s="117"/>
      <c r="O109" s="117"/>
      <c r="P109" s="117"/>
      <c r="Q109" s="117"/>
      <c r="R109" s="117"/>
      <c r="S109" s="117"/>
    </row>
    <row r="110" spans="1:36" ht="12.95" customHeight="1" x14ac:dyDescent="0.2">
      <c r="A110" s="76" t="str">
        <f>daten!$U$14</f>
        <v>Lutvic, Livia</v>
      </c>
      <c r="B110" s="77"/>
      <c r="C110" s="84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</row>
    <row r="111" spans="1:36" s="83" customFormat="1" ht="12.95" customHeight="1" x14ac:dyDescent="0.2">
      <c r="A111" s="81" t="str">
        <f>$A$110</f>
        <v>Lutvic, Livia</v>
      </c>
      <c r="B111" s="86" t="str">
        <f>$B$3</f>
        <v>BSVNRW</v>
      </c>
      <c r="C111" s="115">
        <v>1</v>
      </c>
      <c r="D111" s="116">
        <v>1</v>
      </c>
      <c r="E111" s="116">
        <v>1</v>
      </c>
      <c r="F111" s="116"/>
      <c r="G111" s="116"/>
      <c r="H111" s="98"/>
      <c r="I111" s="98"/>
      <c r="J111" s="98"/>
      <c r="K111" s="98"/>
      <c r="L111" s="117">
        <v>1</v>
      </c>
      <c r="M111" s="117"/>
      <c r="N111" s="117"/>
      <c r="O111" s="117"/>
      <c r="P111" s="117"/>
      <c r="Q111" s="117"/>
      <c r="R111" s="117"/>
      <c r="S111" s="117"/>
    </row>
    <row r="112" spans="1:36" s="83" customFormat="1" ht="12.95" customHeight="1" x14ac:dyDescent="0.2">
      <c r="A112" s="81" t="str">
        <f t="shared" ref="A112:A118" si="12">$A$110</f>
        <v>Lutvic, Livia</v>
      </c>
      <c r="B112" s="86" t="str">
        <f>$B$4</f>
        <v>STU</v>
      </c>
      <c r="C112" s="115"/>
      <c r="D112" s="116"/>
      <c r="E112" s="116"/>
      <c r="F112" s="116"/>
      <c r="G112" s="116"/>
      <c r="H112" s="98"/>
      <c r="I112" s="98"/>
      <c r="J112" s="98"/>
      <c r="K112" s="98"/>
      <c r="L112" s="117"/>
      <c r="M112" s="117"/>
      <c r="N112" s="117"/>
      <c r="O112" s="117"/>
      <c r="P112" s="117"/>
      <c r="Q112" s="117"/>
      <c r="R112" s="117"/>
      <c r="S112" s="117"/>
    </row>
    <row r="113" spans="1:24" s="83" customFormat="1" ht="12.95" customHeight="1" x14ac:dyDescent="0.2">
      <c r="A113" s="81" t="str">
        <f t="shared" si="12"/>
        <v>Lutvic, Livia</v>
      </c>
      <c r="B113" s="86" t="str">
        <f>$B$5</f>
        <v>BAWÜ</v>
      </c>
      <c r="C113" s="115">
        <v>1</v>
      </c>
      <c r="D113" s="116">
        <v>1</v>
      </c>
      <c r="E113" s="116">
        <v>1</v>
      </c>
      <c r="F113" s="116"/>
      <c r="G113" s="116"/>
      <c r="H113" s="98"/>
      <c r="I113" s="98"/>
      <c r="J113" s="98"/>
      <c r="K113" s="98"/>
      <c r="L113" s="117">
        <v>1</v>
      </c>
      <c r="M113" s="117"/>
      <c r="N113" s="117"/>
      <c r="O113" s="117"/>
      <c r="P113" s="117"/>
      <c r="Q113" s="117"/>
      <c r="R113" s="117"/>
      <c r="S113" s="117"/>
    </row>
    <row r="114" spans="1:24" s="83" customFormat="1" ht="12.95" customHeight="1" x14ac:dyDescent="0.2">
      <c r="A114" s="81" t="str">
        <f t="shared" si="12"/>
        <v>Lutvic, Livia</v>
      </c>
      <c r="B114" s="86" t="str">
        <f>$B$6</f>
        <v>STU</v>
      </c>
      <c r="C114" s="115">
        <v>1</v>
      </c>
      <c r="D114" s="116">
        <v>2</v>
      </c>
      <c r="E114" s="116">
        <v>2</v>
      </c>
      <c r="F114" s="116"/>
      <c r="G114" s="116"/>
      <c r="H114" s="98"/>
      <c r="I114" s="98"/>
      <c r="J114" s="98"/>
      <c r="K114" s="98"/>
      <c r="L114" s="117">
        <v>2</v>
      </c>
      <c r="M114" s="117"/>
      <c r="N114" s="117"/>
      <c r="O114" s="117"/>
      <c r="P114" s="117"/>
      <c r="Q114" s="117"/>
      <c r="R114" s="117"/>
      <c r="S114" s="117"/>
    </row>
    <row r="115" spans="1:24" s="83" customFormat="1" ht="12.95" customHeight="1" x14ac:dyDescent="0.2">
      <c r="A115" s="81" t="str">
        <f t="shared" si="12"/>
        <v>Lutvic, Livia</v>
      </c>
      <c r="B115" s="86" t="str">
        <f>$B$7</f>
        <v>Gegner 5</v>
      </c>
      <c r="C115" s="115"/>
      <c r="D115" s="116"/>
      <c r="E115" s="116"/>
      <c r="F115" s="116"/>
      <c r="G115" s="116"/>
      <c r="H115" s="98"/>
      <c r="I115" s="98"/>
      <c r="J115" s="98"/>
      <c r="K115" s="98"/>
      <c r="L115" s="117"/>
      <c r="M115" s="117"/>
      <c r="N115" s="117"/>
      <c r="O115" s="117"/>
      <c r="P115" s="117"/>
      <c r="Q115" s="117"/>
      <c r="R115" s="117"/>
      <c r="S115" s="117"/>
    </row>
    <row r="116" spans="1:24" s="83" customFormat="1" ht="12.95" customHeight="1" x14ac:dyDescent="0.2">
      <c r="A116" s="81" t="str">
        <f t="shared" si="12"/>
        <v>Lutvic, Livia</v>
      </c>
      <c r="B116" s="86" t="str">
        <f>$B$8</f>
        <v>Gegner 6</v>
      </c>
      <c r="C116" s="115"/>
      <c r="D116" s="116"/>
      <c r="E116" s="116"/>
      <c r="F116" s="116"/>
      <c r="G116" s="116"/>
      <c r="H116" s="98"/>
      <c r="I116" s="98"/>
      <c r="J116" s="98"/>
      <c r="K116" s="98"/>
      <c r="L116" s="117"/>
      <c r="M116" s="117"/>
      <c r="N116" s="117"/>
      <c r="O116" s="117"/>
      <c r="P116" s="117"/>
      <c r="Q116" s="117"/>
      <c r="R116" s="117"/>
      <c r="S116" s="117"/>
    </row>
    <row r="117" spans="1:24" s="83" customFormat="1" ht="12.95" customHeight="1" x14ac:dyDescent="0.2">
      <c r="A117" s="81" t="str">
        <f t="shared" si="12"/>
        <v>Lutvic, Livia</v>
      </c>
      <c r="B117" s="86" t="str">
        <f>$B$9</f>
        <v>Gegner 7</v>
      </c>
      <c r="C117" s="115"/>
      <c r="D117" s="116"/>
      <c r="E117" s="116"/>
      <c r="F117" s="116"/>
      <c r="G117" s="116"/>
      <c r="H117" s="98"/>
      <c r="I117" s="98"/>
      <c r="J117" s="98"/>
      <c r="K117" s="98"/>
      <c r="L117" s="117"/>
      <c r="M117" s="117"/>
      <c r="N117" s="117"/>
      <c r="O117" s="117"/>
      <c r="P117" s="117"/>
      <c r="Q117" s="117"/>
      <c r="R117" s="117"/>
      <c r="S117" s="117"/>
    </row>
    <row r="118" spans="1:24" s="83" customFormat="1" ht="12.95" customHeight="1" x14ac:dyDescent="0.2">
      <c r="A118" s="81" t="str">
        <f t="shared" si="12"/>
        <v>Lutvic, Livia</v>
      </c>
      <c r="B118" s="86" t="str">
        <f>$B$10</f>
        <v>Gegner 8</v>
      </c>
      <c r="C118" s="115"/>
      <c r="D118" s="116"/>
      <c r="E118" s="116"/>
      <c r="F118" s="116"/>
      <c r="G118" s="116"/>
      <c r="H118" s="98"/>
      <c r="I118" s="98"/>
      <c r="J118" s="98"/>
      <c r="K118" s="98"/>
      <c r="L118" s="117"/>
      <c r="M118" s="117"/>
      <c r="N118" s="117"/>
      <c r="O118" s="117"/>
      <c r="P118" s="117"/>
      <c r="Q118" s="117"/>
      <c r="R118" s="117"/>
      <c r="S118" s="117"/>
    </row>
    <row r="119" spans="1:24" ht="12.95" customHeight="1" x14ac:dyDescent="0.2">
      <c r="A119" s="76" t="str">
        <f>daten!$U$15</f>
        <v>Einfeldt, Sofie</v>
      </c>
      <c r="B119" s="77"/>
      <c r="C119" s="84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</row>
    <row r="120" spans="1:24" s="83" customFormat="1" ht="12.95" customHeight="1" x14ac:dyDescent="0.2">
      <c r="A120" s="81" t="str">
        <f>$A$119</f>
        <v>Einfeldt, Sofie</v>
      </c>
      <c r="B120" s="86" t="str">
        <f>$B$3</f>
        <v>BSVNRW</v>
      </c>
      <c r="C120" s="115"/>
      <c r="D120" s="116"/>
      <c r="E120" s="116"/>
      <c r="F120" s="116"/>
      <c r="G120" s="116"/>
      <c r="H120" s="98"/>
      <c r="I120" s="98"/>
      <c r="J120" s="98"/>
      <c r="K120" s="98"/>
      <c r="L120" s="117"/>
      <c r="M120" s="117"/>
      <c r="N120" s="117"/>
      <c r="O120" s="117"/>
      <c r="P120" s="117"/>
      <c r="Q120" s="117"/>
      <c r="R120" s="117"/>
      <c r="S120" s="117"/>
    </row>
    <row r="121" spans="1:24" s="83" customFormat="1" ht="12.95" customHeight="1" x14ac:dyDescent="0.2">
      <c r="A121" s="81" t="str">
        <f t="shared" ref="A121:A127" si="13">$A$119</f>
        <v>Einfeldt, Sofie</v>
      </c>
      <c r="B121" s="86" t="str">
        <f>$B$4</f>
        <v>STU</v>
      </c>
      <c r="C121" s="115">
        <v>1</v>
      </c>
      <c r="D121" s="116">
        <v>3</v>
      </c>
      <c r="E121" s="116">
        <v>2</v>
      </c>
      <c r="F121" s="116">
        <v>3</v>
      </c>
      <c r="G121" s="116"/>
      <c r="H121" s="98">
        <v>1</v>
      </c>
      <c r="I121" s="98"/>
      <c r="J121" s="98"/>
      <c r="K121" s="98"/>
      <c r="L121" s="117"/>
      <c r="M121" s="117"/>
      <c r="N121" s="117">
        <v>1</v>
      </c>
      <c r="O121" s="117"/>
      <c r="P121" s="117"/>
      <c r="Q121" s="117"/>
      <c r="R121" s="117"/>
      <c r="S121" s="117"/>
    </row>
    <row r="122" spans="1:24" s="83" customFormat="1" ht="12.95" customHeight="1" x14ac:dyDescent="0.2">
      <c r="A122" s="81" t="str">
        <f t="shared" si="13"/>
        <v>Einfeldt, Sofie</v>
      </c>
      <c r="B122" s="86" t="str">
        <f>$B$5</f>
        <v>BAWÜ</v>
      </c>
      <c r="C122" s="115">
        <v>1</v>
      </c>
      <c r="D122" s="116">
        <v>2</v>
      </c>
      <c r="E122" s="116">
        <v>2</v>
      </c>
      <c r="F122" s="116"/>
      <c r="G122" s="116"/>
      <c r="H122" s="98"/>
      <c r="I122" s="98"/>
      <c r="J122" s="98"/>
      <c r="K122" s="98"/>
      <c r="L122" s="117">
        <v>1</v>
      </c>
      <c r="M122" s="117"/>
      <c r="N122" s="117"/>
      <c r="O122" s="117"/>
      <c r="P122" s="117"/>
      <c r="Q122" s="117"/>
      <c r="R122" s="117"/>
      <c r="S122" s="117"/>
    </row>
    <row r="123" spans="1:24" s="83" customFormat="1" ht="12.95" customHeight="1" x14ac:dyDescent="0.2">
      <c r="A123" s="81" t="str">
        <f t="shared" si="13"/>
        <v>Einfeldt, Sofie</v>
      </c>
      <c r="B123" s="86" t="str">
        <f>$B$6</f>
        <v>STU</v>
      </c>
      <c r="C123" s="115">
        <v>1</v>
      </c>
      <c r="D123" s="116">
        <v>1</v>
      </c>
      <c r="E123" s="116">
        <v>1</v>
      </c>
      <c r="F123" s="116">
        <v>1</v>
      </c>
      <c r="G123" s="116">
        <v>1</v>
      </c>
      <c r="H123" s="98">
        <v>1</v>
      </c>
      <c r="I123" s="98"/>
      <c r="J123" s="98"/>
      <c r="K123" s="98"/>
      <c r="L123" s="117"/>
      <c r="M123" s="117"/>
      <c r="N123" s="117"/>
      <c r="O123" s="117">
        <v>1</v>
      </c>
      <c r="P123" s="117"/>
      <c r="Q123" s="117"/>
      <c r="R123" s="117"/>
      <c r="S123" s="117"/>
    </row>
    <row r="124" spans="1:24" s="83" customFormat="1" ht="12.95" customHeight="1" x14ac:dyDescent="0.2">
      <c r="A124" s="81" t="str">
        <f t="shared" si="13"/>
        <v>Einfeldt, Sofie</v>
      </c>
      <c r="B124" s="86" t="str">
        <f>$B$7</f>
        <v>Gegner 5</v>
      </c>
      <c r="C124" s="115"/>
      <c r="D124" s="116"/>
      <c r="E124" s="116"/>
      <c r="F124" s="116"/>
      <c r="G124" s="116"/>
      <c r="H124" s="98"/>
      <c r="I124" s="98"/>
      <c r="J124" s="98"/>
      <c r="K124" s="98"/>
      <c r="L124" s="117"/>
      <c r="M124" s="117"/>
      <c r="N124" s="117"/>
      <c r="O124" s="117"/>
      <c r="P124" s="117"/>
      <c r="Q124" s="117"/>
      <c r="R124" s="117"/>
      <c r="S124" s="117"/>
    </row>
    <row r="125" spans="1:24" s="83" customFormat="1" ht="12.95" customHeight="1" x14ac:dyDescent="0.2">
      <c r="A125" s="81" t="str">
        <f t="shared" si="13"/>
        <v>Einfeldt, Sofie</v>
      </c>
      <c r="B125" s="86" t="str">
        <f>$B$8</f>
        <v>Gegner 6</v>
      </c>
      <c r="C125" s="115"/>
      <c r="D125" s="116"/>
      <c r="E125" s="116"/>
      <c r="F125" s="116"/>
      <c r="G125" s="116"/>
      <c r="H125" s="98"/>
      <c r="I125" s="98"/>
      <c r="J125" s="98"/>
      <c r="K125" s="98"/>
      <c r="L125" s="117"/>
      <c r="M125" s="117"/>
      <c r="N125" s="117"/>
      <c r="O125" s="117"/>
      <c r="P125" s="117"/>
      <c r="Q125" s="117"/>
      <c r="R125" s="117"/>
      <c r="S125" s="117"/>
    </row>
    <row r="126" spans="1:24" s="83" customFormat="1" ht="12.95" customHeight="1" x14ac:dyDescent="0.2">
      <c r="A126" s="81" t="str">
        <f t="shared" si="13"/>
        <v>Einfeldt, Sofie</v>
      </c>
      <c r="B126" s="86" t="str">
        <f>$B$9</f>
        <v>Gegner 7</v>
      </c>
      <c r="C126" s="115"/>
      <c r="D126" s="116"/>
      <c r="E126" s="116"/>
      <c r="F126" s="116"/>
      <c r="G126" s="116"/>
      <c r="H126" s="98"/>
      <c r="I126" s="98"/>
      <c r="J126" s="98"/>
      <c r="K126" s="98"/>
      <c r="L126" s="117"/>
      <c r="M126" s="117"/>
      <c r="N126" s="117"/>
      <c r="O126" s="117"/>
      <c r="P126" s="117"/>
      <c r="Q126" s="117"/>
      <c r="R126" s="117"/>
      <c r="S126" s="117"/>
    </row>
    <row r="127" spans="1:24" s="83" customFormat="1" ht="12.95" customHeight="1" x14ac:dyDescent="0.2">
      <c r="A127" s="81" t="str">
        <f t="shared" si="13"/>
        <v>Einfeldt, Sofie</v>
      </c>
      <c r="B127" s="86" t="str">
        <f>$B$10</f>
        <v>Gegner 8</v>
      </c>
      <c r="C127" s="115"/>
      <c r="D127" s="116"/>
      <c r="E127" s="116"/>
      <c r="F127" s="116"/>
      <c r="G127" s="116"/>
      <c r="H127" s="98"/>
      <c r="I127" s="98"/>
      <c r="J127" s="98"/>
      <c r="K127" s="98"/>
      <c r="L127" s="117"/>
      <c r="M127" s="117"/>
      <c r="N127" s="117"/>
      <c r="O127" s="117"/>
      <c r="P127" s="117"/>
      <c r="Q127" s="117"/>
      <c r="R127" s="117"/>
      <c r="S127" s="117"/>
    </row>
    <row r="128" spans="1:24" s="89" customFormat="1" ht="12.95" customHeight="1" x14ac:dyDescent="0.2">
      <c r="A128" s="76" t="str">
        <f>daten!$U$16</f>
        <v>Kohnke, Greta</v>
      </c>
      <c r="B128" s="87"/>
      <c r="C128" s="84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</row>
    <row r="129" spans="1:21" s="83" customFormat="1" ht="12.95" customHeight="1" x14ac:dyDescent="0.2">
      <c r="A129" s="81" t="str">
        <f>$A$128</f>
        <v>Kohnke, Greta</v>
      </c>
      <c r="B129" s="86" t="str">
        <f>$B$3</f>
        <v>BSVNRW</v>
      </c>
      <c r="C129" s="115">
        <v>1</v>
      </c>
      <c r="D129" s="116">
        <v>1</v>
      </c>
      <c r="E129" s="116">
        <v>1</v>
      </c>
      <c r="F129" s="116"/>
      <c r="G129" s="116"/>
      <c r="H129" s="98"/>
      <c r="I129" s="98"/>
      <c r="J129" s="98"/>
      <c r="K129" s="98"/>
      <c r="L129" s="117">
        <v>1</v>
      </c>
      <c r="M129" s="117"/>
      <c r="N129" s="117"/>
      <c r="O129" s="117"/>
      <c r="P129" s="117"/>
      <c r="Q129" s="117"/>
      <c r="R129" s="117"/>
      <c r="S129" s="117"/>
    </row>
    <row r="130" spans="1:21" s="83" customFormat="1" ht="12.95" customHeight="1" x14ac:dyDescent="0.2">
      <c r="A130" s="81" t="str">
        <f t="shared" ref="A130:A136" si="14">$A$128</f>
        <v>Kohnke, Greta</v>
      </c>
      <c r="B130" s="86" t="str">
        <f>$B$4</f>
        <v>STU</v>
      </c>
      <c r="C130" s="115"/>
      <c r="D130" s="116"/>
      <c r="E130" s="116"/>
      <c r="F130" s="116"/>
      <c r="G130" s="116"/>
      <c r="H130" s="98"/>
      <c r="I130" s="98"/>
      <c r="J130" s="98"/>
      <c r="K130" s="98"/>
      <c r="L130" s="117"/>
      <c r="M130" s="117"/>
      <c r="N130" s="117"/>
      <c r="O130" s="117"/>
      <c r="P130" s="117"/>
      <c r="Q130" s="117"/>
      <c r="R130" s="117"/>
      <c r="S130" s="117"/>
    </row>
    <row r="131" spans="1:21" s="83" customFormat="1" ht="12.95" customHeight="1" x14ac:dyDescent="0.2">
      <c r="A131" s="81" t="str">
        <f t="shared" si="14"/>
        <v>Kohnke, Greta</v>
      </c>
      <c r="B131" s="86" t="str">
        <f>$B$5</f>
        <v>BAWÜ</v>
      </c>
      <c r="C131" s="115">
        <v>1</v>
      </c>
      <c r="D131" s="116">
        <v>2</v>
      </c>
      <c r="E131" s="116">
        <v>2</v>
      </c>
      <c r="F131" s="116"/>
      <c r="G131" s="116"/>
      <c r="H131" s="98"/>
      <c r="I131" s="98"/>
      <c r="J131" s="98"/>
      <c r="K131" s="98"/>
      <c r="L131" s="117">
        <v>2</v>
      </c>
      <c r="M131" s="117"/>
      <c r="N131" s="117"/>
      <c r="O131" s="117"/>
      <c r="P131" s="117"/>
      <c r="Q131" s="117"/>
      <c r="R131" s="117"/>
      <c r="S131" s="117"/>
    </row>
    <row r="132" spans="1:21" s="83" customFormat="1" ht="12.95" customHeight="1" x14ac:dyDescent="0.2">
      <c r="A132" s="81" t="str">
        <f t="shared" si="14"/>
        <v>Kohnke, Greta</v>
      </c>
      <c r="B132" s="86" t="str">
        <f>$B$6</f>
        <v>STU</v>
      </c>
      <c r="C132" s="115">
        <v>1</v>
      </c>
      <c r="D132" s="116">
        <v>1</v>
      </c>
      <c r="E132" s="116">
        <v>1</v>
      </c>
      <c r="F132" s="116">
        <v>1</v>
      </c>
      <c r="G132" s="116">
        <v>1</v>
      </c>
      <c r="H132" s="98"/>
      <c r="I132" s="98"/>
      <c r="J132" s="98"/>
      <c r="K132" s="98"/>
      <c r="L132" s="117"/>
      <c r="M132" s="117"/>
      <c r="N132" s="117"/>
      <c r="O132" s="117">
        <v>1</v>
      </c>
      <c r="P132" s="117"/>
      <c r="Q132" s="117"/>
      <c r="R132" s="117"/>
      <c r="S132" s="117"/>
    </row>
    <row r="133" spans="1:21" s="83" customFormat="1" ht="12.95" customHeight="1" x14ac:dyDescent="0.2">
      <c r="A133" s="81" t="str">
        <f t="shared" si="14"/>
        <v>Kohnke, Greta</v>
      </c>
      <c r="B133" s="86" t="str">
        <f>$B$7</f>
        <v>Gegner 5</v>
      </c>
      <c r="C133" s="115"/>
      <c r="D133" s="116"/>
      <c r="E133" s="116"/>
      <c r="F133" s="116"/>
      <c r="G133" s="116"/>
      <c r="H133" s="98"/>
      <c r="I133" s="98"/>
      <c r="J133" s="98"/>
      <c r="K133" s="98"/>
      <c r="L133" s="117"/>
      <c r="M133" s="117"/>
      <c r="N133" s="117"/>
      <c r="O133" s="117"/>
      <c r="P133" s="117"/>
      <c r="Q133" s="117"/>
      <c r="R133" s="117"/>
      <c r="S133" s="117"/>
    </row>
    <row r="134" spans="1:21" s="83" customFormat="1" ht="12.95" customHeight="1" x14ac:dyDescent="0.2">
      <c r="A134" s="81" t="str">
        <f t="shared" si="14"/>
        <v>Kohnke, Greta</v>
      </c>
      <c r="B134" s="86" t="str">
        <f>$B$8</f>
        <v>Gegner 6</v>
      </c>
      <c r="C134" s="115"/>
      <c r="D134" s="116"/>
      <c r="E134" s="116"/>
      <c r="F134" s="116"/>
      <c r="G134" s="116"/>
      <c r="H134" s="98"/>
      <c r="I134" s="98"/>
      <c r="J134" s="98"/>
      <c r="K134" s="98"/>
      <c r="L134" s="117"/>
      <c r="M134" s="117"/>
      <c r="N134" s="117"/>
      <c r="O134" s="117"/>
      <c r="P134" s="117"/>
      <c r="Q134" s="117"/>
      <c r="R134" s="117"/>
      <c r="S134" s="117"/>
    </row>
    <row r="135" spans="1:21" s="83" customFormat="1" ht="12.95" customHeight="1" x14ac:dyDescent="0.2">
      <c r="A135" s="81" t="str">
        <f t="shared" si="14"/>
        <v>Kohnke, Greta</v>
      </c>
      <c r="B135" s="86" t="str">
        <f>$B$9</f>
        <v>Gegner 7</v>
      </c>
      <c r="C135" s="115"/>
      <c r="D135" s="116"/>
      <c r="E135" s="116"/>
      <c r="F135" s="116"/>
      <c r="G135" s="116"/>
      <c r="H135" s="98"/>
      <c r="I135" s="98"/>
      <c r="J135" s="98"/>
      <c r="K135" s="98"/>
      <c r="L135" s="117"/>
      <c r="M135" s="117"/>
      <c r="N135" s="117"/>
      <c r="O135" s="117"/>
      <c r="P135" s="117"/>
      <c r="Q135" s="117"/>
      <c r="R135" s="117"/>
      <c r="S135" s="117"/>
    </row>
    <row r="136" spans="1:21" s="83" customFormat="1" ht="12.95" customHeight="1" x14ac:dyDescent="0.2">
      <c r="A136" s="81" t="str">
        <f t="shared" si="14"/>
        <v>Kohnke, Greta</v>
      </c>
      <c r="B136" s="86" t="str">
        <f>$B$10</f>
        <v>Gegner 8</v>
      </c>
      <c r="C136" s="115"/>
      <c r="D136" s="116"/>
      <c r="E136" s="116"/>
      <c r="F136" s="116"/>
      <c r="G136" s="116"/>
      <c r="H136" s="98"/>
      <c r="I136" s="98"/>
      <c r="J136" s="98"/>
      <c r="K136" s="98"/>
      <c r="L136" s="117"/>
      <c r="M136" s="117"/>
      <c r="N136" s="117"/>
      <c r="O136" s="117"/>
      <c r="P136" s="117"/>
      <c r="Q136" s="117"/>
      <c r="R136" s="117"/>
      <c r="S136" s="117"/>
    </row>
    <row r="137" spans="1:21" ht="12.95" customHeight="1" x14ac:dyDescent="0.2">
      <c r="A137" s="76" t="str">
        <f>daten!$U$17</f>
        <v>Einfeldt, Elisa</v>
      </c>
      <c r="B137" s="77"/>
      <c r="C137" s="84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</row>
    <row r="138" spans="1:21" s="83" customFormat="1" ht="12.95" customHeight="1" x14ac:dyDescent="0.2">
      <c r="A138" s="81" t="str">
        <f>$A$137</f>
        <v>Einfeldt, Elisa</v>
      </c>
      <c r="B138" s="86" t="str">
        <f>$B$3</f>
        <v>BSVNRW</v>
      </c>
      <c r="C138" s="115"/>
      <c r="D138" s="116"/>
      <c r="E138" s="116"/>
      <c r="F138" s="116"/>
      <c r="G138" s="116"/>
      <c r="H138" s="98"/>
      <c r="I138" s="98"/>
      <c r="J138" s="98"/>
      <c r="K138" s="98"/>
      <c r="L138" s="117"/>
      <c r="M138" s="117"/>
      <c r="N138" s="117"/>
      <c r="O138" s="117"/>
      <c r="P138" s="117"/>
      <c r="Q138" s="117"/>
      <c r="R138" s="117"/>
      <c r="S138" s="117"/>
    </row>
    <row r="139" spans="1:21" s="83" customFormat="1" ht="12.95" customHeight="1" x14ac:dyDescent="0.2">
      <c r="A139" s="81" t="str">
        <f t="shared" ref="A139:A145" si="15">$A$137</f>
        <v>Einfeldt, Elisa</v>
      </c>
      <c r="B139" s="86" t="str">
        <f>$B$4</f>
        <v>STU</v>
      </c>
      <c r="C139" s="115">
        <v>1</v>
      </c>
      <c r="D139" s="116">
        <v>2</v>
      </c>
      <c r="E139" s="116">
        <v>2</v>
      </c>
      <c r="F139" s="116">
        <v>1</v>
      </c>
      <c r="G139" s="116"/>
      <c r="H139" s="98">
        <v>1</v>
      </c>
      <c r="I139" s="98"/>
      <c r="J139" s="98"/>
      <c r="K139" s="98"/>
      <c r="L139" s="117"/>
      <c r="M139" s="117"/>
      <c r="N139" s="117"/>
      <c r="O139" s="117"/>
      <c r="P139" s="117"/>
      <c r="Q139" s="117"/>
      <c r="R139" s="117"/>
      <c r="S139" s="117"/>
    </row>
    <row r="140" spans="1:21" s="83" customFormat="1" ht="12.95" customHeight="1" x14ac:dyDescent="0.2">
      <c r="A140" s="81" t="str">
        <f t="shared" si="15"/>
        <v>Einfeldt, Elisa</v>
      </c>
      <c r="B140" s="86" t="str">
        <f>$B$5</f>
        <v>BAWÜ</v>
      </c>
      <c r="C140" s="115">
        <v>1</v>
      </c>
      <c r="D140" s="116">
        <v>1</v>
      </c>
      <c r="E140" s="116">
        <v>1</v>
      </c>
      <c r="F140" s="116"/>
      <c r="G140" s="116"/>
      <c r="H140" s="98"/>
      <c r="I140" s="98"/>
      <c r="J140" s="98"/>
      <c r="K140" s="98"/>
      <c r="L140" s="117">
        <v>1</v>
      </c>
      <c r="M140" s="117"/>
      <c r="N140" s="117"/>
      <c r="O140" s="117"/>
      <c r="P140" s="117"/>
      <c r="Q140" s="117"/>
      <c r="R140" s="117"/>
      <c r="S140" s="117"/>
    </row>
    <row r="141" spans="1:21" s="83" customFormat="1" ht="12.95" customHeight="1" x14ac:dyDescent="0.2">
      <c r="A141" s="81" t="str">
        <f t="shared" si="15"/>
        <v>Einfeldt, Elisa</v>
      </c>
      <c r="B141" s="86" t="str">
        <f>$B$6</f>
        <v>STU</v>
      </c>
      <c r="C141" s="115">
        <v>1</v>
      </c>
      <c r="D141" s="116">
        <v>2</v>
      </c>
      <c r="E141" s="116">
        <v>2</v>
      </c>
      <c r="F141" s="116">
        <v>1</v>
      </c>
      <c r="G141" s="116"/>
      <c r="H141" s="98">
        <v>1</v>
      </c>
      <c r="I141" s="98"/>
      <c r="J141" s="98"/>
      <c r="K141" s="98"/>
      <c r="L141" s="117"/>
      <c r="M141" s="117"/>
      <c r="N141" s="117"/>
      <c r="O141" s="117"/>
      <c r="P141" s="117"/>
      <c r="Q141" s="117"/>
      <c r="R141" s="117"/>
      <c r="S141" s="117"/>
    </row>
    <row r="142" spans="1:21" s="83" customFormat="1" ht="12.95" customHeight="1" x14ac:dyDescent="0.2">
      <c r="A142" s="81" t="str">
        <f t="shared" si="15"/>
        <v>Einfeldt, Elisa</v>
      </c>
      <c r="B142" s="86" t="str">
        <f>$B$7</f>
        <v>Gegner 5</v>
      </c>
      <c r="C142" s="115"/>
      <c r="D142" s="116"/>
      <c r="E142" s="116"/>
      <c r="F142" s="116"/>
      <c r="G142" s="116"/>
      <c r="H142" s="98"/>
      <c r="I142" s="98"/>
      <c r="J142" s="98"/>
      <c r="K142" s="98"/>
      <c r="L142" s="117"/>
      <c r="M142" s="117"/>
      <c r="N142" s="117"/>
      <c r="O142" s="117"/>
      <c r="P142" s="117"/>
      <c r="Q142" s="117"/>
      <c r="R142" s="117"/>
      <c r="S142" s="117"/>
    </row>
    <row r="143" spans="1:21" s="83" customFormat="1" ht="12.95" customHeight="1" x14ac:dyDescent="0.2">
      <c r="A143" s="81" t="str">
        <f t="shared" si="15"/>
        <v>Einfeldt, Elisa</v>
      </c>
      <c r="B143" s="86" t="str">
        <f>$B$8</f>
        <v>Gegner 6</v>
      </c>
      <c r="C143" s="115"/>
      <c r="D143" s="116"/>
      <c r="E143" s="116"/>
      <c r="F143" s="116"/>
      <c r="G143" s="116"/>
      <c r="H143" s="98"/>
      <c r="I143" s="98"/>
      <c r="J143" s="98"/>
      <c r="K143" s="98"/>
      <c r="L143" s="117"/>
      <c r="M143" s="117"/>
      <c r="N143" s="117"/>
      <c r="O143" s="117"/>
      <c r="P143" s="117"/>
      <c r="Q143" s="117"/>
      <c r="R143" s="117"/>
      <c r="S143" s="117"/>
    </row>
    <row r="144" spans="1:21" s="83" customFormat="1" ht="12.95" customHeight="1" x14ac:dyDescent="0.2">
      <c r="A144" s="81" t="str">
        <f t="shared" si="15"/>
        <v>Einfeldt, Elisa</v>
      </c>
      <c r="B144" s="86" t="str">
        <f>$B$9</f>
        <v>Gegner 7</v>
      </c>
      <c r="C144" s="115"/>
      <c r="D144" s="116"/>
      <c r="E144" s="116"/>
      <c r="F144" s="116"/>
      <c r="G144" s="116"/>
      <c r="H144" s="98"/>
      <c r="I144" s="98"/>
      <c r="J144" s="98"/>
      <c r="K144" s="98"/>
      <c r="L144" s="117"/>
      <c r="M144" s="117"/>
      <c r="N144" s="117"/>
      <c r="O144" s="117"/>
      <c r="P144" s="117"/>
      <c r="Q144" s="117"/>
      <c r="R144" s="117"/>
      <c r="S144" s="117"/>
    </row>
    <row r="145" spans="1:21" s="83" customFormat="1" ht="12.95" customHeight="1" x14ac:dyDescent="0.2">
      <c r="A145" s="81" t="str">
        <f t="shared" si="15"/>
        <v>Einfeldt, Elisa</v>
      </c>
      <c r="B145" s="86" t="str">
        <f>$B$10</f>
        <v>Gegner 8</v>
      </c>
      <c r="C145" s="115"/>
      <c r="D145" s="116"/>
      <c r="E145" s="116"/>
      <c r="F145" s="116"/>
      <c r="G145" s="116"/>
      <c r="H145" s="98"/>
      <c r="I145" s="98"/>
      <c r="J145" s="98"/>
      <c r="K145" s="98"/>
      <c r="L145" s="117"/>
      <c r="M145" s="117"/>
      <c r="N145" s="117"/>
      <c r="O145" s="117"/>
      <c r="P145" s="117"/>
      <c r="Q145" s="117"/>
      <c r="R145" s="117"/>
      <c r="S145" s="117"/>
    </row>
    <row r="146" spans="1:21" ht="12.95" customHeight="1" x14ac:dyDescent="0.2">
      <c r="A146" s="76" t="str">
        <f>daten!$U$18</f>
        <v>Bockelmann, Jasmin</v>
      </c>
      <c r="B146" s="77"/>
      <c r="C146" s="84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</row>
    <row r="147" spans="1:21" s="83" customFormat="1" ht="12.95" customHeight="1" x14ac:dyDescent="0.2">
      <c r="A147" s="81" t="str">
        <f>$A$146</f>
        <v>Bockelmann, Jasmin</v>
      </c>
      <c r="B147" s="86" t="str">
        <f>$B$3</f>
        <v>BSVNRW</v>
      </c>
      <c r="C147" s="115">
        <v>1</v>
      </c>
      <c r="D147" s="116">
        <v>2</v>
      </c>
      <c r="E147" s="116">
        <v>2</v>
      </c>
      <c r="F147" s="116"/>
      <c r="G147" s="116"/>
      <c r="H147" s="98"/>
      <c r="I147" s="98"/>
      <c r="J147" s="98"/>
      <c r="K147" s="98"/>
      <c r="L147" s="117">
        <v>1</v>
      </c>
      <c r="M147" s="117"/>
      <c r="N147" s="117"/>
      <c r="O147" s="117"/>
      <c r="P147" s="117"/>
      <c r="Q147" s="117"/>
      <c r="R147" s="117"/>
      <c r="S147" s="117"/>
    </row>
    <row r="148" spans="1:21" s="83" customFormat="1" ht="12.95" customHeight="1" x14ac:dyDescent="0.2">
      <c r="A148" s="81" t="str">
        <f t="shared" ref="A148:A154" si="16">$A$146</f>
        <v>Bockelmann, Jasmin</v>
      </c>
      <c r="B148" s="86" t="str">
        <f>$B$4</f>
        <v>STU</v>
      </c>
      <c r="C148" s="115"/>
      <c r="D148" s="116"/>
      <c r="E148" s="116"/>
      <c r="F148" s="116"/>
      <c r="G148" s="116"/>
      <c r="H148" s="98"/>
      <c r="I148" s="98"/>
      <c r="J148" s="98"/>
      <c r="K148" s="98"/>
      <c r="L148" s="117"/>
      <c r="M148" s="117"/>
      <c r="N148" s="117"/>
      <c r="O148" s="117"/>
      <c r="P148" s="117"/>
      <c r="Q148" s="117"/>
      <c r="R148" s="117"/>
      <c r="S148" s="117"/>
    </row>
    <row r="149" spans="1:21" s="83" customFormat="1" ht="12.95" customHeight="1" x14ac:dyDescent="0.2">
      <c r="A149" s="81" t="str">
        <f t="shared" si="16"/>
        <v>Bockelmann, Jasmin</v>
      </c>
      <c r="B149" s="86" t="str">
        <f>$B$5</f>
        <v>BAWÜ</v>
      </c>
      <c r="C149" s="115">
        <v>1</v>
      </c>
      <c r="D149" s="116">
        <v>2</v>
      </c>
      <c r="E149" s="116">
        <v>2</v>
      </c>
      <c r="F149" s="116"/>
      <c r="G149" s="116">
        <v>1</v>
      </c>
      <c r="H149" s="98">
        <v>1</v>
      </c>
      <c r="I149" s="98"/>
      <c r="J149" s="98"/>
      <c r="K149" s="98"/>
      <c r="L149" s="117"/>
      <c r="M149" s="117"/>
      <c r="N149" s="117"/>
      <c r="O149" s="117"/>
      <c r="P149" s="117"/>
      <c r="Q149" s="117"/>
      <c r="R149" s="117"/>
      <c r="S149" s="117"/>
    </row>
    <row r="150" spans="1:21" s="83" customFormat="1" ht="12.95" customHeight="1" x14ac:dyDescent="0.2">
      <c r="A150" s="81" t="str">
        <f t="shared" si="16"/>
        <v>Bockelmann, Jasmin</v>
      </c>
      <c r="B150" s="86" t="str">
        <f>$B$6</f>
        <v>STU</v>
      </c>
      <c r="C150" s="115">
        <v>1</v>
      </c>
      <c r="D150" s="116">
        <v>2</v>
      </c>
      <c r="E150" s="116">
        <v>2</v>
      </c>
      <c r="F150" s="116"/>
      <c r="G150" s="116"/>
      <c r="H150" s="98"/>
      <c r="I150" s="98"/>
      <c r="J150" s="98"/>
      <c r="K150" s="98"/>
      <c r="L150" s="117">
        <v>2</v>
      </c>
      <c r="M150" s="117"/>
      <c r="N150" s="117"/>
      <c r="O150" s="117"/>
      <c r="P150" s="117"/>
      <c r="Q150" s="117"/>
      <c r="R150" s="117"/>
      <c r="S150" s="117"/>
    </row>
    <row r="151" spans="1:21" s="83" customFormat="1" ht="12.95" customHeight="1" x14ac:dyDescent="0.2">
      <c r="A151" s="81" t="str">
        <f t="shared" si="16"/>
        <v>Bockelmann, Jasmin</v>
      </c>
      <c r="B151" s="86" t="str">
        <f>$B$7</f>
        <v>Gegner 5</v>
      </c>
      <c r="C151" s="115"/>
      <c r="D151" s="116"/>
      <c r="E151" s="116"/>
      <c r="F151" s="116"/>
      <c r="G151" s="116"/>
      <c r="H151" s="98"/>
      <c r="I151" s="98"/>
      <c r="J151" s="98"/>
      <c r="K151" s="98"/>
      <c r="L151" s="117"/>
      <c r="M151" s="117"/>
      <c r="N151" s="117"/>
      <c r="O151" s="117"/>
      <c r="P151" s="117"/>
      <c r="Q151" s="117"/>
      <c r="R151" s="117"/>
      <c r="S151" s="117"/>
    </row>
    <row r="152" spans="1:21" s="83" customFormat="1" ht="12.95" customHeight="1" x14ac:dyDescent="0.2">
      <c r="A152" s="81" t="str">
        <f t="shared" si="16"/>
        <v>Bockelmann, Jasmin</v>
      </c>
      <c r="B152" s="86" t="str">
        <f>$B$8</f>
        <v>Gegner 6</v>
      </c>
      <c r="C152" s="115"/>
      <c r="D152" s="116"/>
      <c r="E152" s="116"/>
      <c r="F152" s="116"/>
      <c r="G152" s="116"/>
      <c r="H152" s="98"/>
      <c r="I152" s="98"/>
      <c r="J152" s="98"/>
      <c r="K152" s="98"/>
      <c r="L152" s="117"/>
      <c r="M152" s="117"/>
      <c r="N152" s="117"/>
      <c r="O152" s="117"/>
      <c r="P152" s="117"/>
      <c r="Q152" s="117"/>
      <c r="R152" s="117"/>
      <c r="S152" s="117"/>
    </row>
    <row r="153" spans="1:21" s="83" customFormat="1" ht="12.95" customHeight="1" x14ac:dyDescent="0.2">
      <c r="A153" s="81" t="str">
        <f t="shared" si="16"/>
        <v>Bockelmann, Jasmin</v>
      </c>
      <c r="B153" s="86" t="str">
        <f>$B$9</f>
        <v>Gegner 7</v>
      </c>
      <c r="C153" s="115"/>
      <c r="D153" s="116"/>
      <c r="E153" s="116"/>
      <c r="F153" s="116"/>
      <c r="G153" s="116"/>
      <c r="H153" s="98"/>
      <c r="I153" s="98"/>
      <c r="J153" s="98"/>
      <c r="K153" s="98"/>
      <c r="L153" s="117"/>
      <c r="M153" s="117"/>
      <c r="N153" s="117"/>
      <c r="O153" s="117"/>
      <c r="P153" s="117"/>
      <c r="Q153" s="117"/>
      <c r="R153" s="117"/>
      <c r="S153" s="117"/>
    </row>
    <row r="154" spans="1:21" s="83" customFormat="1" ht="12.95" customHeight="1" x14ac:dyDescent="0.2">
      <c r="A154" s="81" t="str">
        <f t="shared" si="16"/>
        <v>Bockelmann, Jasmin</v>
      </c>
      <c r="B154" s="86" t="str">
        <f>$B$10</f>
        <v>Gegner 8</v>
      </c>
      <c r="C154" s="115"/>
      <c r="D154" s="116"/>
      <c r="E154" s="116"/>
      <c r="F154" s="116"/>
      <c r="G154" s="116"/>
      <c r="H154" s="98"/>
      <c r="I154" s="98"/>
      <c r="J154" s="98"/>
      <c r="K154" s="98"/>
      <c r="L154" s="117"/>
      <c r="M154" s="117"/>
      <c r="N154" s="117"/>
      <c r="O154" s="117"/>
      <c r="P154" s="117"/>
      <c r="Q154" s="117"/>
      <c r="R154" s="117"/>
      <c r="S154" s="117"/>
    </row>
    <row r="155" spans="1:21" ht="12.95" customHeight="1" x14ac:dyDescent="0.2">
      <c r="A155" s="76" t="str">
        <f>daten!$U$19</f>
        <v>Spieler 6-18</v>
      </c>
      <c r="B155" s="77"/>
      <c r="C155" s="84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</row>
    <row r="156" spans="1:21" s="83" customFormat="1" ht="12.95" customHeight="1" x14ac:dyDescent="0.2">
      <c r="A156" s="81" t="str">
        <f>$A$155</f>
        <v>Spieler 6-18</v>
      </c>
      <c r="B156" s="86" t="str">
        <f>$B$3</f>
        <v>BSVNRW</v>
      </c>
      <c r="C156" s="115"/>
      <c r="D156" s="116"/>
      <c r="E156" s="116"/>
      <c r="F156" s="116"/>
      <c r="G156" s="116"/>
      <c r="H156" s="98"/>
      <c r="I156" s="98"/>
      <c r="J156" s="98"/>
      <c r="K156" s="98"/>
      <c r="L156" s="117"/>
      <c r="M156" s="117"/>
      <c r="N156" s="117"/>
      <c r="O156" s="117"/>
      <c r="P156" s="117"/>
      <c r="Q156" s="117"/>
      <c r="R156" s="117"/>
      <c r="S156" s="117"/>
    </row>
    <row r="157" spans="1:21" s="83" customFormat="1" ht="12.95" customHeight="1" x14ac:dyDescent="0.2">
      <c r="A157" s="81" t="str">
        <f t="shared" ref="A157:A163" si="17">$A$155</f>
        <v>Spieler 6-18</v>
      </c>
      <c r="B157" s="86" t="str">
        <f>$B$4</f>
        <v>STU</v>
      </c>
      <c r="C157" s="115"/>
      <c r="D157" s="116"/>
      <c r="E157" s="116"/>
      <c r="F157" s="116"/>
      <c r="G157" s="116"/>
      <c r="H157" s="98"/>
      <c r="I157" s="98"/>
      <c r="J157" s="98"/>
      <c r="K157" s="98"/>
      <c r="L157" s="117"/>
      <c r="M157" s="117"/>
      <c r="N157" s="117"/>
      <c r="O157" s="117"/>
      <c r="P157" s="117"/>
      <c r="Q157" s="117"/>
      <c r="R157" s="117"/>
      <c r="S157" s="117"/>
    </row>
    <row r="158" spans="1:21" s="83" customFormat="1" ht="12.95" customHeight="1" x14ac:dyDescent="0.2">
      <c r="A158" s="81" t="str">
        <f t="shared" si="17"/>
        <v>Spieler 6-18</v>
      </c>
      <c r="B158" s="86" t="str">
        <f>$B$5</f>
        <v>BAWÜ</v>
      </c>
      <c r="C158" s="115"/>
      <c r="D158" s="116"/>
      <c r="E158" s="116"/>
      <c r="F158" s="116"/>
      <c r="G158" s="116"/>
      <c r="H158" s="98"/>
      <c r="I158" s="98"/>
      <c r="J158" s="98"/>
      <c r="K158" s="98"/>
      <c r="L158" s="117"/>
      <c r="M158" s="117"/>
      <c r="N158" s="117"/>
      <c r="O158" s="117"/>
      <c r="P158" s="117"/>
      <c r="Q158" s="117"/>
      <c r="R158" s="117"/>
      <c r="S158" s="117"/>
    </row>
    <row r="159" spans="1:21" s="83" customFormat="1" ht="12.95" customHeight="1" x14ac:dyDescent="0.2">
      <c r="A159" s="81" t="str">
        <f t="shared" si="17"/>
        <v>Spieler 6-18</v>
      </c>
      <c r="B159" s="86" t="str">
        <f>$B$6</f>
        <v>STU</v>
      </c>
      <c r="C159" s="115"/>
      <c r="D159" s="116"/>
      <c r="E159" s="116"/>
      <c r="F159" s="116"/>
      <c r="G159" s="116"/>
      <c r="H159" s="98"/>
      <c r="I159" s="98"/>
      <c r="J159" s="98"/>
      <c r="K159" s="98"/>
      <c r="L159" s="117"/>
      <c r="M159" s="117"/>
      <c r="N159" s="117"/>
      <c r="O159" s="117"/>
      <c r="P159" s="117"/>
      <c r="Q159" s="117"/>
      <c r="R159" s="117"/>
      <c r="S159" s="117"/>
    </row>
    <row r="160" spans="1:21" s="83" customFormat="1" ht="12.95" customHeight="1" x14ac:dyDescent="0.2">
      <c r="A160" s="81" t="str">
        <f t="shared" si="17"/>
        <v>Spieler 6-18</v>
      </c>
      <c r="B160" s="86" t="str">
        <f>$B$7</f>
        <v>Gegner 5</v>
      </c>
      <c r="C160" s="115"/>
      <c r="D160" s="116"/>
      <c r="E160" s="116"/>
      <c r="F160" s="116"/>
      <c r="G160" s="116"/>
      <c r="H160" s="98"/>
      <c r="I160" s="98"/>
      <c r="J160" s="98"/>
      <c r="K160" s="98"/>
      <c r="L160" s="117"/>
      <c r="M160" s="117"/>
      <c r="N160" s="117"/>
      <c r="O160" s="117"/>
      <c r="P160" s="117"/>
      <c r="Q160" s="117"/>
      <c r="R160" s="117"/>
      <c r="S160" s="117"/>
    </row>
    <row r="161" spans="1:21" s="83" customFormat="1" ht="12.95" customHeight="1" x14ac:dyDescent="0.2">
      <c r="A161" s="81" t="str">
        <f t="shared" si="17"/>
        <v>Spieler 6-18</v>
      </c>
      <c r="B161" s="86" t="str">
        <f>$B$8</f>
        <v>Gegner 6</v>
      </c>
      <c r="C161" s="115"/>
      <c r="D161" s="116"/>
      <c r="E161" s="116"/>
      <c r="F161" s="116"/>
      <c r="G161" s="116"/>
      <c r="H161" s="98"/>
      <c r="I161" s="98"/>
      <c r="J161" s="98"/>
      <c r="K161" s="98"/>
      <c r="L161" s="117"/>
      <c r="M161" s="117"/>
      <c r="N161" s="117"/>
      <c r="O161" s="117"/>
      <c r="P161" s="117"/>
      <c r="Q161" s="117"/>
      <c r="R161" s="117"/>
      <c r="S161" s="117"/>
    </row>
    <row r="162" spans="1:21" s="83" customFormat="1" ht="12.95" customHeight="1" x14ac:dyDescent="0.2">
      <c r="A162" s="81" t="str">
        <f t="shared" si="17"/>
        <v>Spieler 6-18</v>
      </c>
      <c r="B162" s="86" t="str">
        <f>$B$9</f>
        <v>Gegner 7</v>
      </c>
      <c r="C162" s="115"/>
      <c r="D162" s="116"/>
      <c r="E162" s="116"/>
      <c r="F162" s="116"/>
      <c r="G162" s="116"/>
      <c r="H162" s="98"/>
      <c r="I162" s="98"/>
      <c r="J162" s="98"/>
      <c r="K162" s="98"/>
      <c r="L162" s="117"/>
      <c r="M162" s="117"/>
      <c r="N162" s="117"/>
      <c r="O162" s="117"/>
      <c r="P162" s="117"/>
      <c r="Q162" s="117"/>
      <c r="R162" s="117"/>
      <c r="S162" s="117"/>
    </row>
    <row r="163" spans="1:21" s="83" customFormat="1" ht="12.95" customHeight="1" x14ac:dyDescent="0.2">
      <c r="A163" s="81" t="str">
        <f t="shared" si="17"/>
        <v>Spieler 6-18</v>
      </c>
      <c r="B163" s="86" t="str">
        <f>$B$10</f>
        <v>Gegner 8</v>
      </c>
      <c r="C163" s="115"/>
      <c r="D163" s="116"/>
      <c r="E163" s="116"/>
      <c r="F163" s="116"/>
      <c r="G163" s="116"/>
      <c r="H163" s="98"/>
      <c r="I163" s="98"/>
      <c r="J163" s="98"/>
      <c r="K163" s="98"/>
      <c r="L163" s="117"/>
      <c r="M163" s="117"/>
      <c r="N163" s="117"/>
      <c r="O163" s="117"/>
      <c r="P163" s="117"/>
      <c r="Q163" s="117"/>
      <c r="R163" s="117"/>
      <c r="S163" s="117"/>
    </row>
    <row r="164" spans="1:21" ht="12.95" customHeight="1" x14ac:dyDescent="0.2">
      <c r="A164" s="76" t="str">
        <f>daten!$U$20</f>
        <v>Spieler 6-19</v>
      </c>
      <c r="B164" s="77"/>
      <c r="C164" s="84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</row>
    <row r="165" spans="1:21" s="83" customFormat="1" ht="12.95" customHeight="1" x14ac:dyDescent="0.2">
      <c r="A165" s="81" t="str">
        <f>$A$164</f>
        <v>Spieler 6-19</v>
      </c>
      <c r="B165" s="86" t="str">
        <f>$B$3</f>
        <v>BSVNRW</v>
      </c>
      <c r="C165" s="115"/>
      <c r="D165" s="116"/>
      <c r="E165" s="116"/>
      <c r="F165" s="116"/>
      <c r="G165" s="116"/>
      <c r="H165" s="98"/>
      <c r="I165" s="98"/>
      <c r="J165" s="98"/>
      <c r="K165" s="98"/>
      <c r="L165" s="117"/>
      <c r="M165" s="117"/>
      <c r="N165" s="117"/>
      <c r="O165" s="117"/>
      <c r="P165" s="117"/>
      <c r="Q165" s="117"/>
      <c r="R165" s="117"/>
      <c r="S165" s="117"/>
    </row>
    <row r="166" spans="1:21" s="83" customFormat="1" ht="12.95" customHeight="1" x14ac:dyDescent="0.2">
      <c r="A166" s="81" t="str">
        <f t="shared" ref="A166:A172" si="18">$A$164</f>
        <v>Spieler 6-19</v>
      </c>
      <c r="B166" s="86" t="str">
        <f>$B$4</f>
        <v>STU</v>
      </c>
      <c r="C166" s="115"/>
      <c r="D166" s="116"/>
      <c r="E166" s="116"/>
      <c r="F166" s="116"/>
      <c r="G166" s="116"/>
      <c r="H166" s="98"/>
      <c r="I166" s="98"/>
      <c r="J166" s="98"/>
      <c r="K166" s="98"/>
      <c r="L166" s="117"/>
      <c r="M166" s="117"/>
      <c r="N166" s="117"/>
      <c r="O166" s="117"/>
      <c r="P166" s="117"/>
      <c r="Q166" s="117"/>
      <c r="R166" s="117"/>
      <c r="S166" s="117"/>
    </row>
    <row r="167" spans="1:21" s="83" customFormat="1" ht="12.95" customHeight="1" x14ac:dyDescent="0.2">
      <c r="A167" s="81" t="str">
        <f t="shared" si="18"/>
        <v>Spieler 6-19</v>
      </c>
      <c r="B167" s="86" t="str">
        <f>$B$5</f>
        <v>BAWÜ</v>
      </c>
      <c r="C167" s="115"/>
      <c r="D167" s="116"/>
      <c r="E167" s="116"/>
      <c r="F167" s="116"/>
      <c r="G167" s="116"/>
      <c r="H167" s="98"/>
      <c r="I167" s="98"/>
      <c r="J167" s="98"/>
      <c r="K167" s="98"/>
      <c r="L167" s="117"/>
      <c r="M167" s="117"/>
      <c r="N167" s="117"/>
      <c r="O167" s="117"/>
      <c r="P167" s="117"/>
      <c r="Q167" s="117"/>
      <c r="R167" s="117"/>
      <c r="S167" s="117"/>
    </row>
    <row r="168" spans="1:21" s="83" customFormat="1" ht="12.95" customHeight="1" x14ac:dyDescent="0.2">
      <c r="A168" s="81" t="str">
        <f t="shared" si="18"/>
        <v>Spieler 6-19</v>
      </c>
      <c r="B168" s="86" t="str">
        <f>$B$6</f>
        <v>STU</v>
      </c>
      <c r="C168" s="115"/>
      <c r="D168" s="116"/>
      <c r="E168" s="116"/>
      <c r="F168" s="116"/>
      <c r="G168" s="116"/>
      <c r="H168" s="98"/>
      <c r="I168" s="98"/>
      <c r="J168" s="98"/>
      <c r="K168" s="98"/>
      <c r="L168" s="117"/>
      <c r="M168" s="117"/>
      <c r="N168" s="117"/>
      <c r="O168" s="117"/>
      <c r="P168" s="117"/>
      <c r="Q168" s="117"/>
      <c r="R168" s="117"/>
      <c r="S168" s="117"/>
    </row>
    <row r="169" spans="1:21" s="83" customFormat="1" ht="12.95" customHeight="1" x14ac:dyDescent="0.2">
      <c r="A169" s="81" t="str">
        <f t="shared" si="18"/>
        <v>Spieler 6-19</v>
      </c>
      <c r="B169" s="86" t="str">
        <f>$B$7</f>
        <v>Gegner 5</v>
      </c>
      <c r="C169" s="115"/>
      <c r="D169" s="116"/>
      <c r="E169" s="116"/>
      <c r="F169" s="116"/>
      <c r="G169" s="116"/>
      <c r="H169" s="98"/>
      <c r="I169" s="98"/>
      <c r="J169" s="98"/>
      <c r="K169" s="98"/>
      <c r="L169" s="117"/>
      <c r="M169" s="117"/>
      <c r="N169" s="117"/>
      <c r="O169" s="117"/>
      <c r="P169" s="117"/>
      <c r="Q169" s="117"/>
      <c r="R169" s="117"/>
      <c r="S169" s="117"/>
    </row>
    <row r="170" spans="1:21" s="83" customFormat="1" ht="12.95" customHeight="1" x14ac:dyDescent="0.2">
      <c r="A170" s="81" t="str">
        <f t="shared" si="18"/>
        <v>Spieler 6-19</v>
      </c>
      <c r="B170" s="86" t="str">
        <f>$B$8</f>
        <v>Gegner 6</v>
      </c>
      <c r="C170" s="115"/>
      <c r="D170" s="116"/>
      <c r="E170" s="116"/>
      <c r="F170" s="116"/>
      <c r="G170" s="116"/>
      <c r="H170" s="98"/>
      <c r="I170" s="98"/>
      <c r="J170" s="98"/>
      <c r="K170" s="98"/>
      <c r="L170" s="117"/>
      <c r="M170" s="117"/>
      <c r="N170" s="117"/>
      <c r="O170" s="117"/>
      <c r="P170" s="117"/>
      <c r="Q170" s="117"/>
      <c r="R170" s="117"/>
      <c r="S170" s="117"/>
    </row>
    <row r="171" spans="1:21" s="83" customFormat="1" ht="12.95" customHeight="1" x14ac:dyDescent="0.2">
      <c r="A171" s="81" t="str">
        <f t="shared" si="18"/>
        <v>Spieler 6-19</v>
      </c>
      <c r="B171" s="86" t="str">
        <f>$B$9</f>
        <v>Gegner 7</v>
      </c>
      <c r="C171" s="115"/>
      <c r="D171" s="116"/>
      <c r="E171" s="116"/>
      <c r="F171" s="116"/>
      <c r="G171" s="116"/>
      <c r="H171" s="98"/>
      <c r="I171" s="98"/>
      <c r="J171" s="98"/>
      <c r="K171" s="98"/>
      <c r="L171" s="117"/>
      <c r="M171" s="117"/>
      <c r="N171" s="117"/>
      <c r="O171" s="117"/>
      <c r="P171" s="117"/>
      <c r="Q171" s="117"/>
      <c r="R171" s="117"/>
      <c r="S171" s="117"/>
    </row>
    <row r="172" spans="1:21" s="83" customFormat="1" ht="12.95" customHeight="1" x14ac:dyDescent="0.2">
      <c r="A172" s="81" t="str">
        <f t="shared" si="18"/>
        <v>Spieler 6-19</v>
      </c>
      <c r="B172" s="86" t="str">
        <f>$B$10</f>
        <v>Gegner 8</v>
      </c>
      <c r="C172" s="115"/>
      <c r="D172" s="116"/>
      <c r="E172" s="116"/>
      <c r="F172" s="116"/>
      <c r="G172" s="116"/>
      <c r="H172" s="98"/>
      <c r="I172" s="98"/>
      <c r="J172" s="98"/>
      <c r="K172" s="98"/>
      <c r="L172" s="117"/>
      <c r="M172" s="117"/>
      <c r="N172" s="117"/>
      <c r="O172" s="117"/>
      <c r="P172" s="117"/>
      <c r="Q172" s="117"/>
      <c r="R172" s="117"/>
      <c r="S172" s="117"/>
    </row>
    <row r="173" spans="1:21" ht="12.95" customHeight="1" x14ac:dyDescent="0.2">
      <c r="A173" s="76" t="str">
        <f>daten!$U$21</f>
        <v>Spieler 6-20</v>
      </c>
      <c r="B173" s="77"/>
      <c r="C173" s="84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</row>
    <row r="174" spans="1:21" s="83" customFormat="1" ht="12.95" customHeight="1" x14ac:dyDescent="0.2">
      <c r="A174" s="81" t="str">
        <f>$A$173</f>
        <v>Spieler 6-20</v>
      </c>
      <c r="B174" s="86" t="str">
        <f>$B$3</f>
        <v>BSVNRW</v>
      </c>
      <c r="C174" s="115"/>
      <c r="D174" s="116"/>
      <c r="E174" s="116"/>
      <c r="F174" s="116"/>
      <c r="G174" s="116"/>
      <c r="H174" s="98"/>
      <c r="I174" s="98"/>
      <c r="J174" s="98"/>
      <c r="K174" s="98"/>
      <c r="L174" s="117"/>
      <c r="M174" s="117"/>
      <c r="N174" s="117"/>
      <c r="O174" s="117"/>
      <c r="P174" s="117"/>
      <c r="Q174" s="117"/>
      <c r="R174" s="117"/>
      <c r="S174" s="117"/>
    </row>
    <row r="175" spans="1:21" s="83" customFormat="1" ht="12.95" customHeight="1" x14ac:dyDescent="0.2">
      <c r="A175" s="81" t="str">
        <f t="shared" ref="A175:A181" si="19">$A$173</f>
        <v>Spieler 6-20</v>
      </c>
      <c r="B175" s="86" t="str">
        <f>$B$4</f>
        <v>STU</v>
      </c>
      <c r="C175" s="115"/>
      <c r="D175" s="116"/>
      <c r="E175" s="116"/>
      <c r="F175" s="116"/>
      <c r="G175" s="116"/>
      <c r="H175" s="98"/>
      <c r="I175" s="98"/>
      <c r="J175" s="98"/>
      <c r="K175" s="98"/>
      <c r="L175" s="117"/>
      <c r="M175" s="117"/>
      <c r="N175" s="117"/>
      <c r="O175" s="117"/>
      <c r="P175" s="117"/>
      <c r="Q175" s="117"/>
      <c r="R175" s="117"/>
      <c r="S175" s="117"/>
    </row>
    <row r="176" spans="1:21" s="83" customFormat="1" ht="12.95" customHeight="1" x14ac:dyDescent="0.2">
      <c r="A176" s="81" t="str">
        <f t="shared" si="19"/>
        <v>Spieler 6-20</v>
      </c>
      <c r="B176" s="86" t="str">
        <f>$B$5</f>
        <v>BAWÜ</v>
      </c>
      <c r="C176" s="115"/>
      <c r="D176" s="116"/>
      <c r="E176" s="116"/>
      <c r="F176" s="116"/>
      <c r="G176" s="116"/>
      <c r="H176" s="98"/>
      <c r="I176" s="98"/>
      <c r="J176" s="98"/>
      <c r="K176" s="98"/>
      <c r="L176" s="117"/>
      <c r="M176" s="117"/>
      <c r="N176" s="117"/>
      <c r="O176" s="117"/>
      <c r="P176" s="117"/>
      <c r="Q176" s="117"/>
      <c r="R176" s="117"/>
      <c r="S176" s="117"/>
    </row>
    <row r="177" spans="1:21" s="83" customFormat="1" ht="12.95" customHeight="1" x14ac:dyDescent="0.2">
      <c r="A177" s="81" t="str">
        <f t="shared" si="19"/>
        <v>Spieler 6-20</v>
      </c>
      <c r="B177" s="86" t="str">
        <f>$B$6</f>
        <v>STU</v>
      </c>
      <c r="C177" s="115"/>
      <c r="D177" s="116"/>
      <c r="E177" s="116"/>
      <c r="F177" s="116"/>
      <c r="G177" s="116"/>
      <c r="H177" s="98"/>
      <c r="I177" s="98"/>
      <c r="J177" s="98"/>
      <c r="K177" s="98"/>
      <c r="L177" s="117"/>
      <c r="M177" s="117"/>
      <c r="N177" s="117"/>
      <c r="O177" s="117"/>
      <c r="P177" s="117"/>
      <c r="Q177" s="117"/>
      <c r="R177" s="117"/>
      <c r="S177" s="117"/>
    </row>
    <row r="178" spans="1:21" s="83" customFormat="1" ht="12.95" customHeight="1" x14ac:dyDescent="0.2">
      <c r="A178" s="81" t="str">
        <f t="shared" si="19"/>
        <v>Spieler 6-20</v>
      </c>
      <c r="B178" s="86" t="str">
        <f>$B$7</f>
        <v>Gegner 5</v>
      </c>
      <c r="C178" s="115"/>
      <c r="D178" s="116"/>
      <c r="E178" s="116"/>
      <c r="F178" s="116"/>
      <c r="G178" s="116"/>
      <c r="H178" s="98"/>
      <c r="I178" s="98"/>
      <c r="J178" s="98"/>
      <c r="K178" s="98"/>
      <c r="L178" s="117"/>
      <c r="M178" s="117"/>
      <c r="N178" s="117"/>
      <c r="O178" s="117"/>
      <c r="P178" s="117"/>
      <c r="Q178" s="117"/>
      <c r="R178" s="117"/>
      <c r="S178" s="117"/>
    </row>
    <row r="179" spans="1:21" s="83" customFormat="1" ht="12.95" customHeight="1" x14ac:dyDescent="0.2">
      <c r="A179" s="81" t="str">
        <f t="shared" si="19"/>
        <v>Spieler 6-20</v>
      </c>
      <c r="B179" s="86" t="str">
        <f>$B$8</f>
        <v>Gegner 6</v>
      </c>
      <c r="C179" s="115"/>
      <c r="D179" s="116"/>
      <c r="E179" s="116"/>
      <c r="F179" s="116"/>
      <c r="G179" s="116"/>
      <c r="H179" s="98"/>
      <c r="I179" s="98"/>
      <c r="J179" s="98"/>
      <c r="K179" s="98"/>
      <c r="L179" s="117"/>
      <c r="M179" s="117"/>
      <c r="N179" s="117"/>
      <c r="O179" s="117"/>
      <c r="P179" s="117"/>
      <c r="Q179" s="117"/>
      <c r="R179" s="117"/>
      <c r="S179" s="117"/>
    </row>
    <row r="180" spans="1:21" s="83" customFormat="1" ht="12.95" customHeight="1" x14ac:dyDescent="0.2">
      <c r="A180" s="81" t="str">
        <f t="shared" si="19"/>
        <v>Spieler 6-20</v>
      </c>
      <c r="B180" s="86" t="str">
        <f>$B$9</f>
        <v>Gegner 7</v>
      </c>
      <c r="C180" s="115"/>
      <c r="D180" s="116"/>
      <c r="E180" s="116"/>
      <c r="F180" s="116"/>
      <c r="G180" s="116"/>
      <c r="H180" s="98"/>
      <c r="I180" s="98"/>
      <c r="J180" s="98"/>
      <c r="K180" s="98"/>
      <c r="L180" s="117"/>
      <c r="M180" s="117"/>
      <c r="N180" s="117"/>
      <c r="O180" s="117"/>
      <c r="P180" s="117"/>
      <c r="Q180" s="117"/>
      <c r="R180" s="117"/>
      <c r="S180" s="117"/>
    </row>
    <row r="181" spans="1:21" s="83" customFormat="1" ht="12.95" customHeight="1" x14ac:dyDescent="0.2">
      <c r="A181" s="81" t="str">
        <f t="shared" si="19"/>
        <v>Spieler 6-20</v>
      </c>
      <c r="B181" s="86" t="str">
        <f>$B$10</f>
        <v>Gegner 8</v>
      </c>
      <c r="C181" s="115"/>
      <c r="D181" s="116"/>
      <c r="E181" s="116"/>
      <c r="F181" s="116"/>
      <c r="G181" s="116"/>
      <c r="H181" s="98"/>
      <c r="I181" s="98"/>
      <c r="J181" s="98"/>
      <c r="K181" s="98"/>
      <c r="L181" s="117"/>
      <c r="M181" s="117"/>
      <c r="N181" s="117"/>
      <c r="O181" s="117"/>
      <c r="P181" s="117"/>
      <c r="Q181" s="117"/>
      <c r="R181" s="117"/>
      <c r="S181" s="117"/>
    </row>
    <row r="182" spans="1:21" ht="12.95" customHeight="1" x14ac:dyDescent="0.2">
      <c r="A182" s="76" t="str">
        <f>daten!$U$22</f>
        <v>Spieler 6-21</v>
      </c>
      <c r="B182" s="77"/>
      <c r="C182" s="84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s="83" customFormat="1" ht="12.95" customHeight="1" x14ac:dyDescent="0.2">
      <c r="A183" s="81" t="str">
        <f>$A$182</f>
        <v>Spieler 6-21</v>
      </c>
      <c r="B183" s="86" t="str">
        <f>$B$3</f>
        <v>BSVNRW</v>
      </c>
      <c r="C183" s="115"/>
      <c r="D183" s="116"/>
      <c r="E183" s="116"/>
      <c r="F183" s="116"/>
      <c r="G183" s="116"/>
      <c r="H183" s="98"/>
      <c r="I183" s="98"/>
      <c r="J183" s="98"/>
      <c r="K183" s="98"/>
      <c r="L183" s="117"/>
      <c r="M183" s="117"/>
      <c r="N183" s="117"/>
      <c r="O183" s="117"/>
      <c r="P183" s="117"/>
      <c r="Q183" s="117"/>
      <c r="R183" s="117"/>
      <c r="S183" s="117"/>
    </row>
    <row r="184" spans="1:21" s="83" customFormat="1" ht="12.95" customHeight="1" x14ac:dyDescent="0.2">
      <c r="A184" s="81" t="str">
        <f t="shared" ref="A184:A190" si="20">$A$182</f>
        <v>Spieler 6-21</v>
      </c>
      <c r="B184" s="86" t="str">
        <f>$B$4</f>
        <v>STU</v>
      </c>
      <c r="C184" s="115"/>
      <c r="D184" s="116"/>
      <c r="E184" s="116"/>
      <c r="F184" s="116"/>
      <c r="G184" s="116"/>
      <c r="H184" s="98"/>
      <c r="I184" s="98"/>
      <c r="J184" s="98"/>
      <c r="K184" s="98"/>
      <c r="L184" s="117"/>
      <c r="M184" s="117"/>
      <c r="N184" s="117"/>
      <c r="O184" s="117"/>
      <c r="P184" s="117"/>
      <c r="Q184" s="117"/>
      <c r="R184" s="117"/>
      <c r="S184" s="117"/>
    </row>
    <row r="185" spans="1:21" s="83" customFormat="1" ht="12.95" customHeight="1" x14ac:dyDescent="0.2">
      <c r="A185" s="81" t="str">
        <f t="shared" si="20"/>
        <v>Spieler 6-21</v>
      </c>
      <c r="B185" s="86" t="str">
        <f>$B$5</f>
        <v>BAWÜ</v>
      </c>
      <c r="C185" s="115"/>
      <c r="D185" s="116"/>
      <c r="E185" s="116"/>
      <c r="F185" s="116"/>
      <c r="G185" s="116"/>
      <c r="H185" s="98"/>
      <c r="I185" s="98"/>
      <c r="J185" s="98"/>
      <c r="K185" s="98"/>
      <c r="L185" s="117"/>
      <c r="M185" s="117"/>
      <c r="N185" s="117"/>
      <c r="O185" s="117"/>
      <c r="P185" s="117"/>
      <c r="Q185" s="117"/>
      <c r="R185" s="117"/>
      <c r="S185" s="117"/>
    </row>
    <row r="186" spans="1:21" s="83" customFormat="1" ht="12.95" customHeight="1" x14ac:dyDescent="0.2">
      <c r="A186" s="81" t="str">
        <f t="shared" si="20"/>
        <v>Spieler 6-21</v>
      </c>
      <c r="B186" s="86" t="str">
        <f>$B$6</f>
        <v>STU</v>
      </c>
      <c r="C186" s="115"/>
      <c r="D186" s="116"/>
      <c r="E186" s="116"/>
      <c r="F186" s="116"/>
      <c r="G186" s="116"/>
      <c r="H186" s="98"/>
      <c r="I186" s="98"/>
      <c r="J186" s="98"/>
      <c r="K186" s="98"/>
      <c r="L186" s="117"/>
      <c r="M186" s="117"/>
      <c r="N186" s="117"/>
      <c r="O186" s="117"/>
      <c r="P186" s="117"/>
      <c r="Q186" s="117"/>
      <c r="R186" s="117"/>
      <c r="S186" s="117"/>
    </row>
    <row r="187" spans="1:21" s="83" customFormat="1" ht="12.95" customHeight="1" x14ac:dyDescent="0.2">
      <c r="A187" s="81" t="str">
        <f t="shared" si="20"/>
        <v>Spieler 6-21</v>
      </c>
      <c r="B187" s="86" t="str">
        <f>$B$7</f>
        <v>Gegner 5</v>
      </c>
      <c r="C187" s="115"/>
      <c r="D187" s="116"/>
      <c r="E187" s="116"/>
      <c r="F187" s="116"/>
      <c r="G187" s="116"/>
      <c r="H187" s="98"/>
      <c r="I187" s="98"/>
      <c r="J187" s="98"/>
      <c r="K187" s="98"/>
      <c r="L187" s="117"/>
      <c r="M187" s="117"/>
      <c r="N187" s="117"/>
      <c r="O187" s="117"/>
      <c r="P187" s="117"/>
      <c r="Q187" s="117"/>
      <c r="R187" s="117"/>
      <c r="S187" s="117"/>
    </row>
    <row r="188" spans="1:21" s="83" customFormat="1" ht="12.95" customHeight="1" x14ac:dyDescent="0.2">
      <c r="A188" s="81" t="str">
        <f t="shared" si="20"/>
        <v>Spieler 6-21</v>
      </c>
      <c r="B188" s="86" t="str">
        <f>$B$8</f>
        <v>Gegner 6</v>
      </c>
      <c r="C188" s="115"/>
      <c r="D188" s="116"/>
      <c r="E188" s="116"/>
      <c r="F188" s="116"/>
      <c r="G188" s="116"/>
      <c r="H188" s="98"/>
      <c r="I188" s="98"/>
      <c r="J188" s="98"/>
      <c r="K188" s="98"/>
      <c r="L188" s="117"/>
      <c r="M188" s="117"/>
      <c r="N188" s="117"/>
      <c r="O188" s="117"/>
      <c r="P188" s="117"/>
      <c r="Q188" s="117"/>
      <c r="R188" s="117"/>
      <c r="S188" s="117"/>
    </row>
    <row r="189" spans="1:21" s="83" customFormat="1" ht="12.95" customHeight="1" x14ac:dyDescent="0.2">
      <c r="A189" s="81" t="str">
        <f t="shared" si="20"/>
        <v>Spieler 6-21</v>
      </c>
      <c r="B189" s="86" t="str">
        <f>$B$9</f>
        <v>Gegner 7</v>
      </c>
      <c r="C189" s="115"/>
      <c r="D189" s="116"/>
      <c r="E189" s="116"/>
      <c r="F189" s="116"/>
      <c r="G189" s="116"/>
      <c r="H189" s="98"/>
      <c r="I189" s="98"/>
      <c r="J189" s="98"/>
      <c r="K189" s="98"/>
      <c r="L189" s="117"/>
      <c r="M189" s="117"/>
      <c r="N189" s="117"/>
      <c r="O189" s="117"/>
      <c r="P189" s="117"/>
      <c r="Q189" s="117"/>
      <c r="R189" s="117"/>
      <c r="S189" s="117"/>
    </row>
    <row r="190" spans="1:21" s="83" customFormat="1" ht="12.95" customHeight="1" x14ac:dyDescent="0.2">
      <c r="A190" s="81" t="str">
        <f t="shared" si="20"/>
        <v>Spieler 6-21</v>
      </c>
      <c r="B190" s="86" t="str">
        <f>$B$10</f>
        <v>Gegner 8</v>
      </c>
      <c r="C190" s="115"/>
      <c r="D190" s="116"/>
      <c r="E190" s="116"/>
      <c r="F190" s="116"/>
      <c r="G190" s="116"/>
      <c r="H190" s="98"/>
      <c r="I190" s="98"/>
      <c r="J190" s="98"/>
      <c r="K190" s="98"/>
      <c r="L190" s="117"/>
      <c r="M190" s="117"/>
      <c r="N190" s="117"/>
      <c r="O190" s="117"/>
      <c r="P190" s="117"/>
      <c r="Q190" s="117"/>
      <c r="R190" s="117"/>
      <c r="S190" s="117"/>
    </row>
    <row r="191" spans="1:21" ht="12.95" customHeight="1" x14ac:dyDescent="0.2">
      <c r="A191" s="76" t="str">
        <f>daten!$U$23</f>
        <v>Spieler 6-22</v>
      </c>
      <c r="B191" s="77"/>
      <c r="C191" s="84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</row>
    <row r="192" spans="1:21" s="83" customFormat="1" ht="12.95" customHeight="1" x14ac:dyDescent="0.2">
      <c r="A192" s="81" t="str">
        <f>$A$191</f>
        <v>Spieler 6-22</v>
      </c>
      <c r="B192" s="86" t="str">
        <f>$B$3</f>
        <v>BSVNRW</v>
      </c>
      <c r="C192" s="115"/>
      <c r="D192" s="116"/>
      <c r="E192" s="116"/>
      <c r="F192" s="116"/>
      <c r="G192" s="116"/>
      <c r="H192" s="98"/>
      <c r="I192" s="98"/>
      <c r="J192" s="98"/>
      <c r="K192" s="98"/>
      <c r="L192" s="117"/>
      <c r="M192" s="117"/>
      <c r="N192" s="117"/>
      <c r="O192" s="117"/>
      <c r="P192" s="117"/>
      <c r="Q192" s="117"/>
      <c r="R192" s="117"/>
      <c r="S192" s="117"/>
    </row>
    <row r="193" spans="1:21" s="83" customFormat="1" ht="12.95" customHeight="1" x14ac:dyDescent="0.2">
      <c r="A193" s="81" t="str">
        <f t="shared" ref="A193:A199" si="21">$A$191</f>
        <v>Spieler 6-22</v>
      </c>
      <c r="B193" s="86" t="str">
        <f>$B$4</f>
        <v>STU</v>
      </c>
      <c r="C193" s="115"/>
      <c r="D193" s="116"/>
      <c r="E193" s="116"/>
      <c r="F193" s="116"/>
      <c r="G193" s="116"/>
      <c r="H193" s="98"/>
      <c r="I193" s="98"/>
      <c r="J193" s="98"/>
      <c r="K193" s="98"/>
      <c r="L193" s="117"/>
      <c r="M193" s="117"/>
      <c r="N193" s="117"/>
      <c r="O193" s="117"/>
      <c r="P193" s="117"/>
      <c r="Q193" s="117"/>
      <c r="R193" s="117"/>
      <c r="S193" s="117"/>
    </row>
    <row r="194" spans="1:21" s="83" customFormat="1" ht="12.95" customHeight="1" x14ac:dyDescent="0.2">
      <c r="A194" s="81" t="str">
        <f t="shared" si="21"/>
        <v>Spieler 6-22</v>
      </c>
      <c r="B194" s="86" t="str">
        <f>$B$5</f>
        <v>BAWÜ</v>
      </c>
      <c r="C194" s="115"/>
      <c r="D194" s="116"/>
      <c r="E194" s="116"/>
      <c r="F194" s="116"/>
      <c r="G194" s="116"/>
      <c r="H194" s="98"/>
      <c r="I194" s="98"/>
      <c r="J194" s="98"/>
      <c r="K194" s="98"/>
      <c r="L194" s="117"/>
      <c r="M194" s="117"/>
      <c r="N194" s="117"/>
      <c r="O194" s="117"/>
      <c r="P194" s="117"/>
      <c r="Q194" s="117"/>
      <c r="R194" s="117"/>
      <c r="S194" s="117"/>
    </row>
    <row r="195" spans="1:21" s="83" customFormat="1" ht="12.95" customHeight="1" x14ac:dyDescent="0.2">
      <c r="A195" s="81" t="str">
        <f t="shared" si="21"/>
        <v>Spieler 6-22</v>
      </c>
      <c r="B195" s="86" t="str">
        <f>$B$6</f>
        <v>STU</v>
      </c>
      <c r="C195" s="115"/>
      <c r="D195" s="116"/>
      <c r="E195" s="116"/>
      <c r="F195" s="116"/>
      <c r="G195" s="116"/>
      <c r="H195" s="98"/>
      <c r="I195" s="98"/>
      <c r="J195" s="98"/>
      <c r="K195" s="98"/>
      <c r="L195" s="117"/>
      <c r="M195" s="117"/>
      <c r="N195" s="117"/>
      <c r="O195" s="117"/>
      <c r="P195" s="117"/>
      <c r="Q195" s="117"/>
      <c r="R195" s="117"/>
      <c r="S195" s="117"/>
    </row>
    <row r="196" spans="1:21" s="83" customFormat="1" ht="12.95" customHeight="1" x14ac:dyDescent="0.2">
      <c r="A196" s="81" t="str">
        <f t="shared" si="21"/>
        <v>Spieler 6-22</v>
      </c>
      <c r="B196" s="86" t="str">
        <f>$B$7</f>
        <v>Gegner 5</v>
      </c>
      <c r="C196" s="115"/>
      <c r="D196" s="116"/>
      <c r="E196" s="116"/>
      <c r="F196" s="116"/>
      <c r="G196" s="116"/>
      <c r="H196" s="98"/>
      <c r="I196" s="98"/>
      <c r="J196" s="98"/>
      <c r="K196" s="98"/>
      <c r="L196" s="117"/>
      <c r="M196" s="117"/>
      <c r="N196" s="117"/>
      <c r="O196" s="117"/>
      <c r="P196" s="117"/>
      <c r="Q196" s="117"/>
      <c r="R196" s="117"/>
      <c r="S196" s="117"/>
    </row>
    <row r="197" spans="1:21" s="83" customFormat="1" ht="12.95" customHeight="1" x14ac:dyDescent="0.2">
      <c r="A197" s="81" t="str">
        <f t="shared" si="21"/>
        <v>Spieler 6-22</v>
      </c>
      <c r="B197" s="86" t="str">
        <f>$B$8</f>
        <v>Gegner 6</v>
      </c>
      <c r="C197" s="115"/>
      <c r="D197" s="116"/>
      <c r="E197" s="116"/>
      <c r="F197" s="116"/>
      <c r="G197" s="116"/>
      <c r="H197" s="98"/>
      <c r="I197" s="98"/>
      <c r="J197" s="98"/>
      <c r="K197" s="98"/>
      <c r="L197" s="117"/>
      <c r="M197" s="117"/>
      <c r="N197" s="117"/>
      <c r="O197" s="117"/>
      <c r="P197" s="117"/>
      <c r="Q197" s="117"/>
      <c r="R197" s="117"/>
      <c r="S197" s="117"/>
    </row>
    <row r="198" spans="1:21" s="83" customFormat="1" ht="12.95" customHeight="1" x14ac:dyDescent="0.2">
      <c r="A198" s="81" t="str">
        <f t="shared" si="21"/>
        <v>Spieler 6-22</v>
      </c>
      <c r="B198" s="86" t="str">
        <f>$B$9</f>
        <v>Gegner 7</v>
      </c>
      <c r="C198" s="115"/>
      <c r="D198" s="116"/>
      <c r="E198" s="116"/>
      <c r="F198" s="116"/>
      <c r="G198" s="116"/>
      <c r="H198" s="98"/>
      <c r="I198" s="98"/>
      <c r="J198" s="98"/>
      <c r="K198" s="98"/>
      <c r="L198" s="117"/>
      <c r="M198" s="117"/>
      <c r="N198" s="117"/>
      <c r="O198" s="117"/>
      <c r="P198" s="117"/>
      <c r="Q198" s="117"/>
      <c r="R198" s="117"/>
      <c r="S198" s="117"/>
    </row>
    <row r="199" spans="1:21" s="83" customFormat="1" ht="12.95" customHeight="1" x14ac:dyDescent="0.2">
      <c r="A199" s="81" t="str">
        <f t="shared" si="21"/>
        <v>Spieler 6-22</v>
      </c>
      <c r="B199" s="86" t="str">
        <f>$B$10</f>
        <v>Gegner 8</v>
      </c>
      <c r="C199" s="115"/>
      <c r="D199" s="116"/>
      <c r="E199" s="116"/>
      <c r="F199" s="116"/>
      <c r="G199" s="116"/>
      <c r="H199" s="98"/>
      <c r="I199" s="98"/>
      <c r="J199" s="98"/>
      <c r="K199" s="98"/>
      <c r="L199" s="117"/>
      <c r="M199" s="117"/>
      <c r="N199" s="117"/>
      <c r="O199" s="117"/>
      <c r="P199" s="117"/>
      <c r="Q199" s="117"/>
      <c r="R199" s="117"/>
      <c r="S199" s="117"/>
    </row>
    <row r="200" spans="1:21" ht="12.95" customHeight="1" x14ac:dyDescent="0.2">
      <c r="A200" s="76" t="str">
        <f>daten!$U$24</f>
        <v>Spieler 6-23</v>
      </c>
      <c r="B200" s="77"/>
      <c r="C200" s="84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s="83" customFormat="1" ht="12.95" customHeight="1" x14ac:dyDescent="0.2">
      <c r="A201" s="81" t="str">
        <f>$A$200</f>
        <v>Spieler 6-23</v>
      </c>
      <c r="B201" s="86" t="str">
        <f>$B$3</f>
        <v>BSVNRW</v>
      </c>
      <c r="C201" s="115"/>
      <c r="D201" s="116"/>
      <c r="E201" s="116"/>
      <c r="F201" s="116"/>
      <c r="G201" s="116"/>
      <c r="H201" s="98"/>
      <c r="I201" s="98"/>
      <c r="J201" s="98"/>
      <c r="K201" s="98"/>
      <c r="L201" s="117"/>
      <c r="M201" s="117"/>
      <c r="N201" s="117"/>
      <c r="O201" s="117"/>
      <c r="P201" s="117"/>
      <c r="Q201" s="117"/>
      <c r="R201" s="117"/>
      <c r="S201" s="117"/>
    </row>
    <row r="202" spans="1:21" s="83" customFormat="1" ht="12.95" customHeight="1" x14ac:dyDescent="0.2">
      <c r="A202" s="81" t="str">
        <f t="shared" ref="A202:A208" si="22">$A$200</f>
        <v>Spieler 6-23</v>
      </c>
      <c r="B202" s="86" t="str">
        <f>$B$4</f>
        <v>STU</v>
      </c>
      <c r="C202" s="115"/>
      <c r="D202" s="116"/>
      <c r="E202" s="116"/>
      <c r="F202" s="116"/>
      <c r="G202" s="116"/>
      <c r="H202" s="98"/>
      <c r="I202" s="98"/>
      <c r="J202" s="98"/>
      <c r="K202" s="98"/>
      <c r="L202" s="117"/>
      <c r="M202" s="117"/>
      <c r="N202" s="117"/>
      <c r="O202" s="117"/>
      <c r="P202" s="117"/>
      <c r="Q202" s="117"/>
      <c r="R202" s="117"/>
      <c r="S202" s="117"/>
    </row>
    <row r="203" spans="1:21" s="83" customFormat="1" ht="12.95" customHeight="1" x14ac:dyDescent="0.2">
      <c r="A203" s="81" t="str">
        <f t="shared" si="22"/>
        <v>Spieler 6-23</v>
      </c>
      <c r="B203" s="86" t="str">
        <f>$B$5</f>
        <v>BAWÜ</v>
      </c>
      <c r="C203" s="115"/>
      <c r="D203" s="116"/>
      <c r="E203" s="116"/>
      <c r="F203" s="116"/>
      <c r="G203" s="116"/>
      <c r="H203" s="98"/>
      <c r="I203" s="98"/>
      <c r="J203" s="98"/>
      <c r="K203" s="98"/>
      <c r="L203" s="117"/>
      <c r="M203" s="117"/>
      <c r="N203" s="117"/>
      <c r="O203" s="117"/>
      <c r="P203" s="117"/>
      <c r="Q203" s="117"/>
      <c r="R203" s="117"/>
      <c r="S203" s="117"/>
    </row>
    <row r="204" spans="1:21" s="83" customFormat="1" ht="12.95" customHeight="1" x14ac:dyDescent="0.2">
      <c r="A204" s="81" t="str">
        <f t="shared" si="22"/>
        <v>Spieler 6-23</v>
      </c>
      <c r="B204" s="86" t="str">
        <f>$B$6</f>
        <v>STU</v>
      </c>
      <c r="C204" s="115"/>
      <c r="D204" s="116"/>
      <c r="E204" s="116"/>
      <c r="F204" s="116"/>
      <c r="G204" s="116"/>
      <c r="H204" s="98"/>
      <c r="I204" s="98"/>
      <c r="J204" s="98"/>
      <c r="K204" s="98"/>
      <c r="L204" s="117"/>
      <c r="M204" s="117"/>
      <c r="N204" s="117"/>
      <c r="O204" s="117"/>
      <c r="P204" s="117"/>
      <c r="Q204" s="117"/>
      <c r="R204" s="117"/>
      <c r="S204" s="117"/>
    </row>
    <row r="205" spans="1:21" s="83" customFormat="1" ht="12.95" customHeight="1" x14ac:dyDescent="0.2">
      <c r="A205" s="81" t="str">
        <f t="shared" si="22"/>
        <v>Spieler 6-23</v>
      </c>
      <c r="B205" s="86" t="str">
        <f>$B$7</f>
        <v>Gegner 5</v>
      </c>
      <c r="C205" s="115"/>
      <c r="D205" s="116"/>
      <c r="E205" s="116"/>
      <c r="F205" s="116"/>
      <c r="G205" s="116"/>
      <c r="H205" s="98"/>
      <c r="I205" s="98"/>
      <c r="J205" s="98"/>
      <c r="K205" s="98"/>
      <c r="L205" s="117"/>
      <c r="M205" s="117"/>
      <c r="N205" s="117"/>
      <c r="O205" s="117"/>
      <c r="P205" s="117"/>
      <c r="Q205" s="117"/>
      <c r="R205" s="117"/>
      <c r="S205" s="117"/>
    </row>
    <row r="206" spans="1:21" s="83" customFormat="1" ht="12.95" customHeight="1" x14ac:dyDescent="0.2">
      <c r="A206" s="81" t="str">
        <f t="shared" si="22"/>
        <v>Spieler 6-23</v>
      </c>
      <c r="B206" s="86" t="str">
        <f>$B$8</f>
        <v>Gegner 6</v>
      </c>
      <c r="C206" s="115"/>
      <c r="D206" s="116"/>
      <c r="E206" s="116"/>
      <c r="F206" s="116"/>
      <c r="G206" s="116"/>
      <c r="H206" s="98"/>
      <c r="I206" s="98"/>
      <c r="J206" s="98"/>
      <c r="K206" s="98"/>
      <c r="L206" s="117"/>
      <c r="M206" s="117"/>
      <c r="N206" s="117"/>
      <c r="O206" s="117"/>
      <c r="P206" s="117"/>
      <c r="Q206" s="117"/>
      <c r="R206" s="117"/>
      <c r="S206" s="117"/>
    </row>
    <row r="207" spans="1:21" s="83" customFormat="1" ht="12.95" customHeight="1" x14ac:dyDescent="0.2">
      <c r="A207" s="81" t="str">
        <f t="shared" si="22"/>
        <v>Spieler 6-23</v>
      </c>
      <c r="B207" s="86" t="str">
        <f>$B$9</f>
        <v>Gegner 7</v>
      </c>
      <c r="C207" s="115"/>
      <c r="D207" s="116"/>
      <c r="E207" s="116"/>
      <c r="F207" s="116"/>
      <c r="G207" s="116"/>
      <c r="H207" s="98"/>
      <c r="I207" s="98"/>
      <c r="J207" s="98"/>
      <c r="K207" s="98"/>
      <c r="L207" s="117"/>
      <c r="M207" s="117"/>
      <c r="N207" s="117"/>
      <c r="O207" s="117"/>
      <c r="P207" s="117"/>
      <c r="Q207" s="117"/>
      <c r="R207" s="117"/>
      <c r="S207" s="117"/>
    </row>
    <row r="208" spans="1:21" s="83" customFormat="1" ht="12.95" customHeight="1" x14ac:dyDescent="0.2">
      <c r="A208" s="81" t="str">
        <f t="shared" si="22"/>
        <v>Spieler 6-23</v>
      </c>
      <c r="B208" s="86" t="str">
        <f>$B$10</f>
        <v>Gegner 8</v>
      </c>
      <c r="C208" s="115"/>
      <c r="D208" s="116"/>
      <c r="E208" s="116"/>
      <c r="F208" s="116"/>
      <c r="G208" s="116"/>
      <c r="H208" s="98"/>
      <c r="I208" s="98"/>
      <c r="J208" s="98"/>
      <c r="K208" s="98"/>
      <c r="L208" s="117"/>
      <c r="M208" s="117"/>
      <c r="N208" s="117"/>
      <c r="O208" s="117"/>
      <c r="P208" s="117"/>
      <c r="Q208" s="117"/>
      <c r="R208" s="117"/>
      <c r="S208" s="117"/>
    </row>
    <row r="209" spans="1:21" ht="12.95" customHeight="1" x14ac:dyDescent="0.2">
      <c r="A209" s="76" t="str">
        <f>daten!$U$25</f>
        <v>Spieler 6-24</v>
      </c>
      <c r="B209" s="77"/>
      <c r="C209" s="84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</row>
    <row r="210" spans="1:21" s="83" customFormat="1" ht="12.95" customHeight="1" x14ac:dyDescent="0.2">
      <c r="A210" s="81" t="str">
        <f>$A$209</f>
        <v>Spieler 6-24</v>
      </c>
      <c r="B210" s="86" t="str">
        <f>$B$3</f>
        <v>BSVNRW</v>
      </c>
      <c r="C210" s="115"/>
      <c r="D210" s="116"/>
      <c r="E210" s="116"/>
      <c r="F210" s="116"/>
      <c r="G210" s="116"/>
      <c r="H210" s="98"/>
      <c r="I210" s="98"/>
      <c r="J210" s="98"/>
      <c r="K210" s="98"/>
      <c r="L210" s="117"/>
      <c r="M210" s="117"/>
      <c r="N210" s="117"/>
      <c r="O210" s="117"/>
      <c r="P210" s="117"/>
      <c r="Q210" s="117"/>
      <c r="R210" s="117"/>
      <c r="S210" s="117"/>
    </row>
    <row r="211" spans="1:21" s="83" customFormat="1" ht="12.95" customHeight="1" x14ac:dyDescent="0.2">
      <c r="A211" s="81" t="str">
        <f t="shared" ref="A211:A217" si="23">$A$209</f>
        <v>Spieler 6-24</v>
      </c>
      <c r="B211" s="86" t="str">
        <f>$B$4</f>
        <v>STU</v>
      </c>
      <c r="C211" s="115"/>
      <c r="D211" s="116"/>
      <c r="E211" s="116"/>
      <c r="F211" s="116"/>
      <c r="G211" s="116"/>
      <c r="H211" s="98"/>
      <c r="I211" s="98"/>
      <c r="J211" s="98"/>
      <c r="K211" s="98"/>
      <c r="L211" s="117"/>
      <c r="M211" s="117"/>
      <c r="N211" s="117"/>
      <c r="O211" s="117"/>
      <c r="P211" s="117"/>
      <c r="Q211" s="117"/>
      <c r="R211" s="117"/>
      <c r="S211" s="117"/>
    </row>
    <row r="212" spans="1:21" s="83" customFormat="1" ht="12.95" customHeight="1" x14ac:dyDescent="0.2">
      <c r="A212" s="81" t="str">
        <f t="shared" si="23"/>
        <v>Spieler 6-24</v>
      </c>
      <c r="B212" s="86" t="str">
        <f>$B$5</f>
        <v>BAWÜ</v>
      </c>
      <c r="C212" s="115"/>
      <c r="D212" s="116"/>
      <c r="E212" s="116"/>
      <c r="F212" s="116"/>
      <c r="G212" s="116"/>
      <c r="H212" s="98"/>
      <c r="I212" s="98"/>
      <c r="J212" s="98"/>
      <c r="K212" s="98"/>
      <c r="L212" s="117"/>
      <c r="M212" s="117"/>
      <c r="N212" s="117"/>
      <c r="O212" s="117"/>
      <c r="P212" s="117"/>
      <c r="Q212" s="117"/>
      <c r="R212" s="117"/>
      <c r="S212" s="117"/>
    </row>
    <row r="213" spans="1:21" s="83" customFormat="1" ht="12.95" customHeight="1" x14ac:dyDescent="0.2">
      <c r="A213" s="81" t="str">
        <f t="shared" si="23"/>
        <v>Spieler 6-24</v>
      </c>
      <c r="B213" s="86" t="str">
        <f>$B$6</f>
        <v>STU</v>
      </c>
      <c r="C213" s="115"/>
      <c r="D213" s="116"/>
      <c r="E213" s="116"/>
      <c r="F213" s="116"/>
      <c r="G213" s="116"/>
      <c r="H213" s="98"/>
      <c r="I213" s="98"/>
      <c r="J213" s="98"/>
      <c r="K213" s="98"/>
      <c r="L213" s="117"/>
      <c r="M213" s="117"/>
      <c r="N213" s="117"/>
      <c r="O213" s="117"/>
      <c r="P213" s="117"/>
      <c r="Q213" s="117"/>
      <c r="R213" s="117"/>
      <c r="S213" s="117"/>
    </row>
    <row r="214" spans="1:21" s="83" customFormat="1" ht="12.95" customHeight="1" x14ac:dyDescent="0.2">
      <c r="A214" s="81" t="str">
        <f t="shared" si="23"/>
        <v>Spieler 6-24</v>
      </c>
      <c r="B214" s="86" t="str">
        <f>$B$7</f>
        <v>Gegner 5</v>
      </c>
      <c r="C214" s="115"/>
      <c r="D214" s="116"/>
      <c r="E214" s="116"/>
      <c r="F214" s="116"/>
      <c r="G214" s="116"/>
      <c r="H214" s="98"/>
      <c r="I214" s="98"/>
      <c r="J214" s="98"/>
      <c r="K214" s="98"/>
      <c r="L214" s="117"/>
      <c r="M214" s="117"/>
      <c r="N214" s="117"/>
      <c r="O214" s="117"/>
      <c r="P214" s="117"/>
      <c r="Q214" s="117"/>
      <c r="R214" s="117"/>
      <c r="S214" s="117"/>
    </row>
    <row r="215" spans="1:21" s="83" customFormat="1" ht="12.95" customHeight="1" x14ac:dyDescent="0.2">
      <c r="A215" s="81" t="str">
        <f t="shared" si="23"/>
        <v>Spieler 6-24</v>
      </c>
      <c r="B215" s="86" t="str">
        <f>$B$8</f>
        <v>Gegner 6</v>
      </c>
      <c r="C215" s="115"/>
      <c r="D215" s="116"/>
      <c r="E215" s="116"/>
      <c r="F215" s="116"/>
      <c r="G215" s="116"/>
      <c r="H215" s="98"/>
      <c r="I215" s="98"/>
      <c r="J215" s="98"/>
      <c r="K215" s="98"/>
      <c r="L215" s="117"/>
      <c r="M215" s="117"/>
      <c r="N215" s="117"/>
      <c r="O215" s="117"/>
      <c r="P215" s="117"/>
      <c r="Q215" s="117"/>
      <c r="R215" s="117"/>
      <c r="S215" s="117"/>
    </row>
    <row r="216" spans="1:21" s="83" customFormat="1" ht="12.95" customHeight="1" x14ac:dyDescent="0.2">
      <c r="A216" s="81" t="str">
        <f t="shared" si="23"/>
        <v>Spieler 6-24</v>
      </c>
      <c r="B216" s="86" t="str">
        <f>$B$9</f>
        <v>Gegner 7</v>
      </c>
      <c r="C216" s="115"/>
      <c r="D216" s="116"/>
      <c r="E216" s="116"/>
      <c r="F216" s="116"/>
      <c r="G216" s="116"/>
      <c r="H216" s="98"/>
      <c r="I216" s="98"/>
      <c r="J216" s="98"/>
      <c r="K216" s="98"/>
      <c r="L216" s="117"/>
      <c r="M216" s="117"/>
      <c r="N216" s="117"/>
      <c r="O216" s="117"/>
      <c r="P216" s="117"/>
      <c r="Q216" s="117"/>
      <c r="R216" s="117"/>
      <c r="S216" s="117"/>
    </row>
    <row r="217" spans="1:21" s="83" customFormat="1" ht="12.95" customHeight="1" x14ac:dyDescent="0.2">
      <c r="A217" s="81" t="str">
        <f t="shared" si="23"/>
        <v>Spieler 6-24</v>
      </c>
      <c r="B217" s="86" t="str">
        <f>$B$10</f>
        <v>Gegner 8</v>
      </c>
      <c r="C217" s="115"/>
      <c r="D217" s="116"/>
      <c r="E217" s="116"/>
      <c r="F217" s="116"/>
      <c r="G217" s="116"/>
      <c r="H217" s="98"/>
      <c r="I217" s="98"/>
      <c r="J217" s="98"/>
      <c r="K217" s="98"/>
      <c r="L217" s="117"/>
      <c r="M217" s="117"/>
      <c r="N217" s="117"/>
      <c r="O217" s="117"/>
      <c r="P217" s="117"/>
      <c r="Q217" s="117"/>
      <c r="R217" s="117"/>
      <c r="S217" s="117"/>
    </row>
    <row r="218" spans="1:21" ht="12.95" customHeight="1" x14ac:dyDescent="0.2">
      <c r="A218" s="76" t="str">
        <f>daten!$U$26</f>
        <v>Spieler 6-25</v>
      </c>
      <c r="B218" s="77"/>
      <c r="C218" s="84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</row>
    <row r="219" spans="1:21" s="83" customFormat="1" ht="12.95" customHeight="1" x14ac:dyDescent="0.2">
      <c r="A219" s="81" t="str">
        <f>$A$218</f>
        <v>Spieler 6-25</v>
      </c>
      <c r="B219" s="86" t="str">
        <f>$B$3</f>
        <v>BSVNRW</v>
      </c>
      <c r="C219" s="115"/>
      <c r="D219" s="116"/>
      <c r="E219" s="116"/>
      <c r="F219" s="116"/>
      <c r="G219" s="116"/>
      <c r="H219" s="98"/>
      <c r="I219" s="98"/>
      <c r="J219" s="98"/>
      <c r="K219" s="98"/>
      <c r="L219" s="117"/>
      <c r="M219" s="117"/>
      <c r="N219" s="117"/>
      <c r="O219" s="117"/>
      <c r="P219" s="117"/>
      <c r="Q219" s="117"/>
      <c r="R219" s="117"/>
      <c r="S219" s="117"/>
    </row>
    <row r="220" spans="1:21" s="83" customFormat="1" ht="12.95" customHeight="1" x14ac:dyDescent="0.2">
      <c r="A220" s="81" t="str">
        <f t="shared" ref="A220:A226" si="24">$A$218</f>
        <v>Spieler 6-25</v>
      </c>
      <c r="B220" s="86" t="str">
        <f>$B$4</f>
        <v>STU</v>
      </c>
      <c r="C220" s="115"/>
      <c r="D220" s="116"/>
      <c r="E220" s="116"/>
      <c r="F220" s="116"/>
      <c r="G220" s="116"/>
      <c r="H220" s="98"/>
      <c r="I220" s="98"/>
      <c r="J220" s="98"/>
      <c r="K220" s="98"/>
      <c r="L220" s="117"/>
      <c r="M220" s="117"/>
      <c r="N220" s="117"/>
      <c r="O220" s="117"/>
      <c r="P220" s="117"/>
      <c r="Q220" s="117"/>
      <c r="R220" s="117"/>
      <c r="S220" s="117"/>
    </row>
    <row r="221" spans="1:21" s="83" customFormat="1" ht="12.95" customHeight="1" x14ac:dyDescent="0.2">
      <c r="A221" s="81" t="str">
        <f t="shared" si="24"/>
        <v>Spieler 6-25</v>
      </c>
      <c r="B221" s="86" t="str">
        <f>$B$5</f>
        <v>BAWÜ</v>
      </c>
      <c r="C221" s="115"/>
      <c r="D221" s="116"/>
      <c r="E221" s="116"/>
      <c r="F221" s="116"/>
      <c r="G221" s="116"/>
      <c r="H221" s="98"/>
      <c r="I221" s="98"/>
      <c r="J221" s="98"/>
      <c r="K221" s="98"/>
      <c r="L221" s="117"/>
      <c r="M221" s="117"/>
      <c r="N221" s="117"/>
      <c r="O221" s="117"/>
      <c r="P221" s="117"/>
      <c r="Q221" s="117"/>
      <c r="R221" s="117"/>
      <c r="S221" s="117"/>
    </row>
    <row r="222" spans="1:21" s="83" customFormat="1" ht="12.95" customHeight="1" x14ac:dyDescent="0.2">
      <c r="A222" s="81" t="str">
        <f t="shared" si="24"/>
        <v>Spieler 6-25</v>
      </c>
      <c r="B222" s="86" t="str">
        <f>$B$6</f>
        <v>STU</v>
      </c>
      <c r="C222" s="115"/>
      <c r="D222" s="116"/>
      <c r="E222" s="116"/>
      <c r="F222" s="116"/>
      <c r="G222" s="116"/>
      <c r="H222" s="98"/>
      <c r="I222" s="98"/>
      <c r="J222" s="98"/>
      <c r="K222" s="98"/>
      <c r="L222" s="117"/>
      <c r="M222" s="117"/>
      <c r="N222" s="117"/>
      <c r="O222" s="117"/>
      <c r="P222" s="117"/>
      <c r="Q222" s="117"/>
      <c r="R222" s="117"/>
      <c r="S222" s="117"/>
    </row>
    <row r="223" spans="1:21" s="83" customFormat="1" ht="12.95" customHeight="1" x14ac:dyDescent="0.2">
      <c r="A223" s="81" t="str">
        <f t="shared" si="24"/>
        <v>Spieler 6-25</v>
      </c>
      <c r="B223" s="86" t="str">
        <f>$B$7</f>
        <v>Gegner 5</v>
      </c>
      <c r="C223" s="115"/>
      <c r="D223" s="116"/>
      <c r="E223" s="116"/>
      <c r="F223" s="116"/>
      <c r="G223" s="116"/>
      <c r="H223" s="98"/>
      <c r="I223" s="98"/>
      <c r="J223" s="98"/>
      <c r="K223" s="98"/>
      <c r="L223" s="117"/>
      <c r="M223" s="117"/>
      <c r="N223" s="117"/>
      <c r="O223" s="117"/>
      <c r="P223" s="117"/>
      <c r="Q223" s="117"/>
      <c r="R223" s="117"/>
      <c r="S223" s="117"/>
    </row>
    <row r="224" spans="1:21" s="83" customFormat="1" ht="12.95" customHeight="1" x14ac:dyDescent="0.2">
      <c r="A224" s="81" t="str">
        <f t="shared" si="24"/>
        <v>Spieler 6-25</v>
      </c>
      <c r="B224" s="86" t="str">
        <f>$B$8</f>
        <v>Gegner 6</v>
      </c>
      <c r="C224" s="115"/>
      <c r="D224" s="116"/>
      <c r="E224" s="116"/>
      <c r="F224" s="116"/>
      <c r="G224" s="116"/>
      <c r="H224" s="98"/>
      <c r="I224" s="98"/>
      <c r="J224" s="98"/>
      <c r="K224" s="98"/>
      <c r="L224" s="117"/>
      <c r="M224" s="117"/>
      <c r="N224" s="117"/>
      <c r="O224" s="117"/>
      <c r="P224" s="117"/>
      <c r="Q224" s="117"/>
      <c r="R224" s="117"/>
      <c r="S224" s="117"/>
    </row>
    <row r="225" spans="1:21" s="83" customFormat="1" ht="12.95" customHeight="1" x14ac:dyDescent="0.2">
      <c r="A225" s="81" t="str">
        <f t="shared" si="24"/>
        <v>Spieler 6-25</v>
      </c>
      <c r="B225" s="86" t="str">
        <f>$B$9</f>
        <v>Gegner 7</v>
      </c>
      <c r="C225" s="115"/>
      <c r="D225" s="116"/>
      <c r="E225" s="116"/>
      <c r="F225" s="116"/>
      <c r="G225" s="116"/>
      <c r="H225" s="98"/>
      <c r="I225" s="98"/>
      <c r="J225" s="98"/>
      <c r="K225" s="98"/>
      <c r="L225" s="117"/>
      <c r="M225" s="117"/>
      <c r="N225" s="117"/>
      <c r="O225" s="117"/>
      <c r="P225" s="117"/>
      <c r="Q225" s="117"/>
      <c r="R225" s="117"/>
      <c r="S225" s="117"/>
    </row>
    <row r="226" spans="1:21" s="83" customFormat="1" ht="12.95" customHeight="1" x14ac:dyDescent="0.2">
      <c r="A226" s="81" t="str">
        <f t="shared" si="24"/>
        <v>Spieler 6-25</v>
      </c>
      <c r="B226" s="86" t="str">
        <f>$B$10</f>
        <v>Gegner 8</v>
      </c>
      <c r="C226" s="115"/>
      <c r="D226" s="116"/>
      <c r="E226" s="116"/>
      <c r="F226" s="116"/>
      <c r="G226" s="116"/>
      <c r="H226" s="98"/>
      <c r="I226" s="98"/>
      <c r="J226" s="98"/>
      <c r="K226" s="98"/>
      <c r="L226" s="117"/>
      <c r="M226" s="117"/>
      <c r="N226" s="117"/>
      <c r="O226" s="117"/>
      <c r="P226" s="117"/>
      <c r="Q226" s="117"/>
      <c r="R226" s="117"/>
      <c r="S226" s="117"/>
    </row>
    <row r="227" spans="1:21" ht="12.95" customHeight="1" x14ac:dyDescent="0.2">
      <c r="A227" s="76" t="str">
        <f>daten!$U$27</f>
        <v>Spieler 6-26</v>
      </c>
      <c r="B227" s="77"/>
      <c r="C227" s="84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</row>
    <row r="228" spans="1:21" s="83" customFormat="1" ht="12.95" customHeight="1" x14ac:dyDescent="0.2">
      <c r="A228" s="81" t="str">
        <f>$A$227</f>
        <v>Spieler 6-26</v>
      </c>
      <c r="B228" s="86" t="str">
        <f>$B$3</f>
        <v>BSVNRW</v>
      </c>
      <c r="C228" s="115"/>
      <c r="D228" s="116"/>
      <c r="E228" s="116"/>
      <c r="F228" s="116"/>
      <c r="G228" s="116"/>
      <c r="H228" s="98"/>
      <c r="I228" s="98"/>
      <c r="J228" s="98"/>
      <c r="K228" s="98"/>
      <c r="L228" s="117"/>
      <c r="M228" s="117"/>
      <c r="N228" s="117"/>
      <c r="O228" s="117"/>
      <c r="P228" s="117"/>
      <c r="Q228" s="117"/>
      <c r="R228" s="117"/>
      <c r="S228" s="117"/>
    </row>
    <row r="229" spans="1:21" s="83" customFormat="1" ht="12.95" customHeight="1" x14ac:dyDescent="0.2">
      <c r="A229" s="81" t="str">
        <f t="shared" ref="A229:A235" si="25">$A$227</f>
        <v>Spieler 6-26</v>
      </c>
      <c r="B229" s="86" t="str">
        <f>$B$4</f>
        <v>STU</v>
      </c>
      <c r="C229" s="115"/>
      <c r="D229" s="116"/>
      <c r="E229" s="116"/>
      <c r="F229" s="116"/>
      <c r="G229" s="116"/>
      <c r="H229" s="98"/>
      <c r="I229" s="98"/>
      <c r="J229" s="98"/>
      <c r="K229" s="98"/>
      <c r="L229" s="117"/>
      <c r="M229" s="117"/>
      <c r="N229" s="117"/>
      <c r="O229" s="117"/>
      <c r="P229" s="117"/>
      <c r="Q229" s="117"/>
      <c r="R229" s="117"/>
      <c r="S229" s="117"/>
    </row>
    <row r="230" spans="1:21" s="83" customFormat="1" ht="12.95" customHeight="1" x14ac:dyDescent="0.2">
      <c r="A230" s="81" t="str">
        <f t="shared" si="25"/>
        <v>Spieler 6-26</v>
      </c>
      <c r="B230" s="86" t="str">
        <f>$B$5</f>
        <v>BAWÜ</v>
      </c>
      <c r="C230" s="115"/>
      <c r="D230" s="116"/>
      <c r="E230" s="116"/>
      <c r="F230" s="116"/>
      <c r="G230" s="116"/>
      <c r="H230" s="98"/>
      <c r="I230" s="98"/>
      <c r="J230" s="98"/>
      <c r="K230" s="98"/>
      <c r="L230" s="117"/>
      <c r="M230" s="117"/>
      <c r="N230" s="117"/>
      <c r="O230" s="117"/>
      <c r="P230" s="117"/>
      <c r="Q230" s="117"/>
      <c r="R230" s="117"/>
      <c r="S230" s="117"/>
    </row>
    <row r="231" spans="1:21" s="83" customFormat="1" ht="12.95" customHeight="1" x14ac:dyDescent="0.2">
      <c r="A231" s="81" t="str">
        <f t="shared" si="25"/>
        <v>Spieler 6-26</v>
      </c>
      <c r="B231" s="86" t="str">
        <f>$B$6</f>
        <v>STU</v>
      </c>
      <c r="C231" s="115"/>
      <c r="D231" s="116"/>
      <c r="E231" s="116"/>
      <c r="F231" s="116"/>
      <c r="G231" s="116"/>
      <c r="H231" s="98"/>
      <c r="I231" s="98"/>
      <c r="J231" s="98"/>
      <c r="K231" s="98"/>
      <c r="L231" s="117"/>
      <c r="M231" s="117"/>
      <c r="N231" s="117"/>
      <c r="O231" s="117"/>
      <c r="P231" s="117"/>
      <c r="Q231" s="117"/>
      <c r="R231" s="117"/>
      <c r="S231" s="117"/>
    </row>
    <row r="232" spans="1:21" s="83" customFormat="1" ht="12.95" customHeight="1" x14ac:dyDescent="0.2">
      <c r="A232" s="81" t="str">
        <f t="shared" si="25"/>
        <v>Spieler 6-26</v>
      </c>
      <c r="B232" s="86" t="str">
        <f>$B$7</f>
        <v>Gegner 5</v>
      </c>
      <c r="C232" s="115"/>
      <c r="D232" s="116"/>
      <c r="E232" s="116"/>
      <c r="F232" s="116"/>
      <c r="G232" s="116"/>
      <c r="H232" s="98"/>
      <c r="I232" s="98"/>
      <c r="J232" s="98"/>
      <c r="K232" s="98"/>
      <c r="L232" s="117"/>
      <c r="M232" s="117"/>
      <c r="N232" s="117"/>
      <c r="O232" s="117"/>
      <c r="P232" s="117"/>
      <c r="Q232" s="117"/>
      <c r="R232" s="117"/>
      <c r="S232" s="117"/>
    </row>
    <row r="233" spans="1:21" s="83" customFormat="1" ht="12.95" customHeight="1" x14ac:dyDescent="0.2">
      <c r="A233" s="81" t="str">
        <f t="shared" si="25"/>
        <v>Spieler 6-26</v>
      </c>
      <c r="B233" s="86" t="str">
        <f>$B$8</f>
        <v>Gegner 6</v>
      </c>
      <c r="C233" s="115"/>
      <c r="D233" s="116"/>
      <c r="E233" s="116"/>
      <c r="F233" s="116"/>
      <c r="G233" s="116"/>
      <c r="H233" s="98"/>
      <c r="I233" s="98"/>
      <c r="J233" s="98"/>
      <c r="K233" s="98"/>
      <c r="L233" s="117"/>
      <c r="M233" s="117"/>
      <c r="N233" s="117"/>
      <c r="O233" s="117"/>
      <c r="P233" s="117"/>
      <c r="Q233" s="117"/>
      <c r="R233" s="117"/>
      <c r="S233" s="117"/>
    </row>
    <row r="234" spans="1:21" s="83" customFormat="1" ht="12.95" customHeight="1" x14ac:dyDescent="0.2">
      <c r="A234" s="81" t="str">
        <f t="shared" si="25"/>
        <v>Spieler 6-26</v>
      </c>
      <c r="B234" s="86" t="str">
        <f>$B$9</f>
        <v>Gegner 7</v>
      </c>
      <c r="C234" s="115"/>
      <c r="D234" s="116"/>
      <c r="E234" s="116"/>
      <c r="F234" s="116"/>
      <c r="G234" s="116"/>
      <c r="H234" s="98"/>
      <c r="I234" s="98"/>
      <c r="J234" s="98"/>
      <c r="K234" s="98"/>
      <c r="L234" s="117"/>
      <c r="M234" s="117"/>
      <c r="N234" s="117"/>
      <c r="O234" s="117"/>
      <c r="P234" s="117"/>
      <c r="Q234" s="117"/>
      <c r="R234" s="117"/>
      <c r="S234" s="117"/>
    </row>
    <row r="235" spans="1:21" s="83" customFormat="1" ht="12.95" customHeight="1" x14ac:dyDescent="0.2">
      <c r="A235" s="81" t="str">
        <f t="shared" si="25"/>
        <v>Spieler 6-26</v>
      </c>
      <c r="B235" s="86" t="str">
        <f>$B$10</f>
        <v>Gegner 8</v>
      </c>
      <c r="C235" s="115"/>
      <c r="D235" s="116"/>
      <c r="E235" s="116"/>
      <c r="F235" s="116"/>
      <c r="G235" s="116"/>
      <c r="H235" s="98"/>
      <c r="I235" s="98"/>
      <c r="J235" s="98"/>
      <c r="K235" s="98"/>
      <c r="L235" s="117"/>
      <c r="M235" s="117"/>
      <c r="N235" s="117"/>
      <c r="O235" s="117"/>
      <c r="P235" s="117"/>
      <c r="Q235" s="117"/>
      <c r="R235" s="117"/>
      <c r="S235" s="117"/>
    </row>
    <row r="236" spans="1:21" ht="12.95" customHeight="1" x14ac:dyDescent="0.2">
      <c r="A236" s="76" t="str">
        <f>daten!$U$28</f>
        <v>Spieler 6-27</v>
      </c>
      <c r="B236" s="77"/>
      <c r="C236" s="84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</row>
    <row r="237" spans="1:21" s="83" customFormat="1" ht="12.95" customHeight="1" x14ac:dyDescent="0.2">
      <c r="A237" s="81" t="str">
        <f>$A$236</f>
        <v>Spieler 6-27</v>
      </c>
      <c r="B237" s="86" t="str">
        <f>$B$3</f>
        <v>BSVNRW</v>
      </c>
      <c r="C237" s="115"/>
      <c r="D237" s="116"/>
      <c r="E237" s="116"/>
      <c r="F237" s="116"/>
      <c r="G237" s="116"/>
      <c r="H237" s="98"/>
      <c r="I237" s="98"/>
      <c r="J237" s="98"/>
      <c r="K237" s="98"/>
      <c r="L237" s="117"/>
      <c r="M237" s="117"/>
      <c r="N237" s="117"/>
      <c r="O237" s="117"/>
      <c r="P237" s="117"/>
      <c r="Q237" s="117"/>
      <c r="R237" s="117"/>
      <c r="S237" s="117"/>
    </row>
    <row r="238" spans="1:21" s="83" customFormat="1" ht="12.95" customHeight="1" x14ac:dyDescent="0.2">
      <c r="A238" s="81" t="str">
        <f t="shared" ref="A238:A244" si="26">$A$236</f>
        <v>Spieler 6-27</v>
      </c>
      <c r="B238" s="86" t="str">
        <f>$B$4</f>
        <v>STU</v>
      </c>
      <c r="C238" s="115"/>
      <c r="D238" s="116"/>
      <c r="E238" s="116"/>
      <c r="F238" s="116"/>
      <c r="G238" s="116"/>
      <c r="H238" s="98"/>
      <c r="I238" s="98"/>
      <c r="J238" s="98"/>
      <c r="K238" s="98"/>
      <c r="L238" s="117"/>
      <c r="M238" s="117"/>
      <c r="N238" s="117"/>
      <c r="O238" s="117"/>
      <c r="P238" s="117"/>
      <c r="Q238" s="117"/>
      <c r="R238" s="117"/>
      <c r="S238" s="117"/>
    </row>
    <row r="239" spans="1:21" s="83" customFormat="1" ht="12.95" customHeight="1" x14ac:dyDescent="0.2">
      <c r="A239" s="81" t="str">
        <f t="shared" si="26"/>
        <v>Spieler 6-27</v>
      </c>
      <c r="B239" s="86" t="str">
        <f>$B$5</f>
        <v>BAWÜ</v>
      </c>
      <c r="C239" s="115"/>
      <c r="D239" s="116"/>
      <c r="E239" s="116"/>
      <c r="F239" s="116"/>
      <c r="G239" s="116"/>
      <c r="H239" s="98"/>
      <c r="I239" s="98"/>
      <c r="J239" s="98"/>
      <c r="K239" s="98"/>
      <c r="L239" s="117"/>
      <c r="M239" s="117"/>
      <c r="N239" s="117"/>
      <c r="O239" s="117"/>
      <c r="P239" s="117"/>
      <c r="Q239" s="117"/>
      <c r="R239" s="117"/>
      <c r="S239" s="117"/>
    </row>
    <row r="240" spans="1:21" s="83" customFormat="1" ht="12.95" customHeight="1" x14ac:dyDescent="0.2">
      <c r="A240" s="81" t="str">
        <f t="shared" si="26"/>
        <v>Spieler 6-27</v>
      </c>
      <c r="B240" s="86" t="str">
        <f>$B$6</f>
        <v>STU</v>
      </c>
      <c r="C240" s="115"/>
      <c r="D240" s="116"/>
      <c r="E240" s="116"/>
      <c r="F240" s="116"/>
      <c r="G240" s="116"/>
      <c r="H240" s="98"/>
      <c r="I240" s="98"/>
      <c r="J240" s="98"/>
      <c r="K240" s="98"/>
      <c r="L240" s="117"/>
      <c r="M240" s="117"/>
      <c r="N240" s="117"/>
      <c r="O240" s="117"/>
      <c r="P240" s="117"/>
      <c r="Q240" s="117"/>
      <c r="R240" s="117"/>
      <c r="S240" s="117"/>
    </row>
    <row r="241" spans="1:21" s="83" customFormat="1" ht="12.95" customHeight="1" x14ac:dyDescent="0.2">
      <c r="A241" s="81" t="str">
        <f t="shared" si="26"/>
        <v>Spieler 6-27</v>
      </c>
      <c r="B241" s="86" t="str">
        <f>$B$7</f>
        <v>Gegner 5</v>
      </c>
      <c r="C241" s="115"/>
      <c r="D241" s="116"/>
      <c r="E241" s="116"/>
      <c r="F241" s="116"/>
      <c r="G241" s="116"/>
      <c r="H241" s="98"/>
      <c r="I241" s="98"/>
      <c r="J241" s="98"/>
      <c r="K241" s="98"/>
      <c r="L241" s="117"/>
      <c r="M241" s="117"/>
      <c r="N241" s="117"/>
      <c r="O241" s="117"/>
      <c r="P241" s="117"/>
      <c r="Q241" s="117"/>
      <c r="R241" s="117"/>
      <c r="S241" s="117"/>
    </row>
    <row r="242" spans="1:21" s="83" customFormat="1" ht="12.95" customHeight="1" x14ac:dyDescent="0.2">
      <c r="A242" s="81" t="str">
        <f t="shared" si="26"/>
        <v>Spieler 6-27</v>
      </c>
      <c r="B242" s="86" t="str">
        <f>$B$8</f>
        <v>Gegner 6</v>
      </c>
      <c r="C242" s="115"/>
      <c r="D242" s="116"/>
      <c r="E242" s="116"/>
      <c r="F242" s="116"/>
      <c r="G242" s="116"/>
      <c r="H242" s="98"/>
      <c r="I242" s="98"/>
      <c r="J242" s="98"/>
      <c r="K242" s="98"/>
      <c r="L242" s="117"/>
      <c r="M242" s="117"/>
      <c r="N242" s="117"/>
      <c r="O242" s="117"/>
      <c r="P242" s="117"/>
      <c r="Q242" s="117"/>
      <c r="R242" s="117"/>
      <c r="S242" s="117"/>
    </row>
    <row r="243" spans="1:21" s="83" customFormat="1" ht="12.95" customHeight="1" x14ac:dyDescent="0.2">
      <c r="A243" s="81" t="str">
        <f t="shared" si="26"/>
        <v>Spieler 6-27</v>
      </c>
      <c r="B243" s="86" t="str">
        <f>$B$9</f>
        <v>Gegner 7</v>
      </c>
      <c r="C243" s="115"/>
      <c r="D243" s="116"/>
      <c r="E243" s="116"/>
      <c r="F243" s="116"/>
      <c r="G243" s="116"/>
      <c r="H243" s="98"/>
      <c r="I243" s="98"/>
      <c r="J243" s="98"/>
      <c r="K243" s="98"/>
      <c r="L243" s="117"/>
      <c r="M243" s="117"/>
      <c r="N243" s="117"/>
      <c r="O243" s="117"/>
      <c r="P243" s="117"/>
      <c r="Q243" s="117"/>
      <c r="R243" s="117"/>
      <c r="S243" s="117"/>
    </row>
    <row r="244" spans="1:21" s="83" customFormat="1" ht="12.95" customHeight="1" x14ac:dyDescent="0.2">
      <c r="A244" s="81" t="str">
        <f t="shared" si="26"/>
        <v>Spieler 6-27</v>
      </c>
      <c r="B244" s="86" t="str">
        <f>$B$10</f>
        <v>Gegner 8</v>
      </c>
      <c r="C244" s="115"/>
      <c r="D244" s="116"/>
      <c r="E244" s="116"/>
      <c r="F244" s="116"/>
      <c r="G244" s="116"/>
      <c r="H244" s="98"/>
      <c r="I244" s="98"/>
      <c r="J244" s="98"/>
      <c r="K244" s="98"/>
      <c r="L244" s="117"/>
      <c r="M244" s="117"/>
      <c r="N244" s="117"/>
      <c r="O244" s="117"/>
      <c r="P244" s="117"/>
      <c r="Q244" s="117"/>
      <c r="R244" s="117"/>
      <c r="S244" s="117"/>
    </row>
    <row r="245" spans="1:21" ht="12.95" customHeight="1" x14ac:dyDescent="0.2">
      <c r="A245" s="76" t="str">
        <f>daten!$U$29</f>
        <v>Spieler 6-28</v>
      </c>
      <c r="B245" s="77"/>
      <c r="C245" s="84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</row>
    <row r="246" spans="1:21" s="83" customFormat="1" ht="12.95" customHeight="1" x14ac:dyDescent="0.2">
      <c r="A246" s="81" t="str">
        <f>$A$245</f>
        <v>Spieler 6-28</v>
      </c>
      <c r="B246" s="86" t="str">
        <f>$B$3</f>
        <v>BSVNRW</v>
      </c>
      <c r="C246" s="115"/>
      <c r="D246" s="116"/>
      <c r="E246" s="116"/>
      <c r="F246" s="116"/>
      <c r="G246" s="116"/>
      <c r="H246" s="98"/>
      <c r="I246" s="98"/>
      <c r="J246" s="98"/>
      <c r="K246" s="98"/>
      <c r="L246" s="117"/>
      <c r="M246" s="117"/>
      <c r="N246" s="117"/>
      <c r="O246" s="117"/>
      <c r="P246" s="117"/>
      <c r="Q246" s="117"/>
      <c r="R246" s="117"/>
      <c r="S246" s="117"/>
    </row>
    <row r="247" spans="1:21" s="83" customFormat="1" ht="12.95" customHeight="1" x14ac:dyDescent="0.2">
      <c r="A247" s="81" t="str">
        <f t="shared" ref="A247:A253" si="27">$A$245</f>
        <v>Spieler 6-28</v>
      </c>
      <c r="B247" s="86" t="str">
        <f>$B$4</f>
        <v>STU</v>
      </c>
      <c r="C247" s="115"/>
      <c r="D247" s="116"/>
      <c r="E247" s="116"/>
      <c r="F247" s="116"/>
      <c r="G247" s="116"/>
      <c r="H247" s="98"/>
      <c r="I247" s="98"/>
      <c r="J247" s="98"/>
      <c r="K247" s="98"/>
      <c r="L247" s="117"/>
      <c r="M247" s="117"/>
      <c r="N247" s="117"/>
      <c r="O247" s="117"/>
      <c r="P247" s="117"/>
      <c r="Q247" s="117"/>
      <c r="R247" s="117"/>
      <c r="S247" s="117"/>
    </row>
    <row r="248" spans="1:21" s="83" customFormat="1" ht="12.95" customHeight="1" x14ac:dyDescent="0.2">
      <c r="A248" s="81" t="str">
        <f t="shared" si="27"/>
        <v>Spieler 6-28</v>
      </c>
      <c r="B248" s="86" t="str">
        <f>$B$5</f>
        <v>BAWÜ</v>
      </c>
      <c r="C248" s="115"/>
      <c r="D248" s="116"/>
      <c r="E248" s="116"/>
      <c r="F248" s="116"/>
      <c r="G248" s="116"/>
      <c r="H248" s="98"/>
      <c r="I248" s="98"/>
      <c r="J248" s="98"/>
      <c r="K248" s="98"/>
      <c r="L248" s="117"/>
      <c r="M248" s="117"/>
      <c r="N248" s="117"/>
      <c r="O248" s="117"/>
      <c r="P248" s="117"/>
      <c r="Q248" s="117"/>
      <c r="R248" s="117"/>
      <c r="S248" s="117"/>
    </row>
    <row r="249" spans="1:21" s="83" customFormat="1" ht="12.95" customHeight="1" x14ac:dyDescent="0.2">
      <c r="A249" s="81" t="str">
        <f t="shared" si="27"/>
        <v>Spieler 6-28</v>
      </c>
      <c r="B249" s="86" t="str">
        <f>$B$6</f>
        <v>STU</v>
      </c>
      <c r="C249" s="115"/>
      <c r="D249" s="116"/>
      <c r="E249" s="116"/>
      <c r="F249" s="116"/>
      <c r="G249" s="116"/>
      <c r="H249" s="98"/>
      <c r="I249" s="98"/>
      <c r="J249" s="98"/>
      <c r="K249" s="98"/>
      <c r="L249" s="117"/>
      <c r="M249" s="117"/>
      <c r="N249" s="117"/>
      <c r="O249" s="117"/>
      <c r="P249" s="117"/>
      <c r="Q249" s="117"/>
      <c r="R249" s="117"/>
      <c r="S249" s="117"/>
    </row>
    <row r="250" spans="1:21" s="83" customFormat="1" ht="12.95" customHeight="1" x14ac:dyDescent="0.2">
      <c r="A250" s="81" t="str">
        <f t="shared" si="27"/>
        <v>Spieler 6-28</v>
      </c>
      <c r="B250" s="86" t="str">
        <f>$B$7</f>
        <v>Gegner 5</v>
      </c>
      <c r="C250" s="115"/>
      <c r="D250" s="116"/>
      <c r="E250" s="116"/>
      <c r="F250" s="116"/>
      <c r="G250" s="116"/>
      <c r="H250" s="98"/>
      <c r="I250" s="98"/>
      <c r="J250" s="98"/>
      <c r="K250" s="98"/>
      <c r="L250" s="117"/>
      <c r="M250" s="117"/>
      <c r="N250" s="117"/>
      <c r="O250" s="117"/>
      <c r="P250" s="117"/>
      <c r="Q250" s="117"/>
      <c r="R250" s="117"/>
      <c r="S250" s="117"/>
    </row>
    <row r="251" spans="1:21" s="83" customFormat="1" ht="12.95" customHeight="1" x14ac:dyDescent="0.2">
      <c r="A251" s="81" t="str">
        <f t="shared" si="27"/>
        <v>Spieler 6-28</v>
      </c>
      <c r="B251" s="86" t="str">
        <f>$B$8</f>
        <v>Gegner 6</v>
      </c>
      <c r="C251" s="115"/>
      <c r="D251" s="116"/>
      <c r="E251" s="116"/>
      <c r="F251" s="116"/>
      <c r="G251" s="116"/>
      <c r="H251" s="98"/>
      <c r="I251" s="98"/>
      <c r="J251" s="98"/>
      <c r="K251" s="98"/>
      <c r="L251" s="117"/>
      <c r="M251" s="117"/>
      <c r="N251" s="117"/>
      <c r="O251" s="117"/>
      <c r="P251" s="117"/>
      <c r="Q251" s="117"/>
      <c r="R251" s="117"/>
      <c r="S251" s="117"/>
    </row>
    <row r="252" spans="1:21" s="83" customFormat="1" ht="12.95" customHeight="1" x14ac:dyDescent="0.2">
      <c r="A252" s="81" t="str">
        <f t="shared" si="27"/>
        <v>Spieler 6-28</v>
      </c>
      <c r="B252" s="86" t="str">
        <f>$B$9</f>
        <v>Gegner 7</v>
      </c>
      <c r="C252" s="115"/>
      <c r="D252" s="116"/>
      <c r="E252" s="116"/>
      <c r="F252" s="116"/>
      <c r="G252" s="116"/>
      <c r="H252" s="98"/>
      <c r="I252" s="98"/>
      <c r="J252" s="98"/>
      <c r="K252" s="98"/>
      <c r="L252" s="117"/>
      <c r="M252" s="117"/>
      <c r="N252" s="117"/>
      <c r="O252" s="117"/>
      <c r="P252" s="117"/>
      <c r="Q252" s="117"/>
      <c r="R252" s="117"/>
      <c r="S252" s="117"/>
    </row>
    <row r="253" spans="1:21" s="83" customFormat="1" ht="12.95" customHeight="1" x14ac:dyDescent="0.2">
      <c r="A253" s="81" t="str">
        <f t="shared" si="27"/>
        <v>Spieler 6-28</v>
      </c>
      <c r="B253" s="86" t="str">
        <f>$B$10</f>
        <v>Gegner 8</v>
      </c>
      <c r="C253" s="115"/>
      <c r="D253" s="116"/>
      <c r="E253" s="116"/>
      <c r="F253" s="116"/>
      <c r="G253" s="116"/>
      <c r="H253" s="98"/>
      <c r="I253" s="98"/>
      <c r="J253" s="98"/>
      <c r="K253" s="98"/>
      <c r="L253" s="117"/>
      <c r="M253" s="117"/>
      <c r="N253" s="117"/>
      <c r="O253" s="117"/>
      <c r="P253" s="117"/>
      <c r="Q253" s="117"/>
      <c r="R253" s="117"/>
      <c r="S253" s="117"/>
    </row>
    <row r="254" spans="1:21" ht="12.95" customHeight="1" x14ac:dyDescent="0.2">
      <c r="A254" s="76" t="str">
        <f>daten!$U$30</f>
        <v>Spieler 6-29</v>
      </c>
      <c r="B254" s="77"/>
      <c r="C254" s="84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</row>
    <row r="255" spans="1:21" s="83" customFormat="1" ht="12.95" customHeight="1" x14ac:dyDescent="0.2">
      <c r="A255" s="81" t="str">
        <f>$A$254</f>
        <v>Spieler 6-29</v>
      </c>
      <c r="B255" s="86" t="str">
        <f>$B$3</f>
        <v>BSVNRW</v>
      </c>
      <c r="C255" s="115"/>
      <c r="D255" s="116"/>
      <c r="E255" s="116"/>
      <c r="F255" s="116"/>
      <c r="G255" s="116"/>
      <c r="H255" s="98"/>
      <c r="I255" s="98"/>
      <c r="J255" s="98"/>
      <c r="K255" s="98"/>
      <c r="L255" s="117"/>
      <c r="M255" s="117"/>
      <c r="N255" s="117"/>
      <c r="O255" s="117"/>
      <c r="P255" s="117"/>
      <c r="Q255" s="117"/>
      <c r="R255" s="117"/>
      <c r="S255" s="117"/>
    </row>
    <row r="256" spans="1:21" s="83" customFormat="1" ht="12.95" customHeight="1" x14ac:dyDescent="0.2">
      <c r="A256" s="81" t="str">
        <f t="shared" ref="A256:A262" si="28">$A$254</f>
        <v>Spieler 6-29</v>
      </c>
      <c r="B256" s="86" t="str">
        <f>$B$4</f>
        <v>STU</v>
      </c>
      <c r="C256" s="115"/>
      <c r="D256" s="116"/>
      <c r="E256" s="116"/>
      <c r="F256" s="116"/>
      <c r="G256" s="116"/>
      <c r="H256" s="98"/>
      <c r="I256" s="98"/>
      <c r="J256" s="98"/>
      <c r="K256" s="98"/>
      <c r="L256" s="117"/>
      <c r="M256" s="117"/>
      <c r="N256" s="117"/>
      <c r="O256" s="117"/>
      <c r="P256" s="117"/>
      <c r="Q256" s="117"/>
      <c r="R256" s="117"/>
      <c r="S256" s="117"/>
    </row>
    <row r="257" spans="1:21" s="83" customFormat="1" ht="12.95" customHeight="1" x14ac:dyDescent="0.2">
      <c r="A257" s="81" t="str">
        <f t="shared" si="28"/>
        <v>Spieler 6-29</v>
      </c>
      <c r="B257" s="86" t="str">
        <f>$B$5</f>
        <v>BAWÜ</v>
      </c>
      <c r="C257" s="115"/>
      <c r="D257" s="116"/>
      <c r="E257" s="116"/>
      <c r="F257" s="116"/>
      <c r="G257" s="116"/>
      <c r="H257" s="98"/>
      <c r="I257" s="98"/>
      <c r="J257" s="98"/>
      <c r="K257" s="98"/>
      <c r="L257" s="117"/>
      <c r="M257" s="117"/>
      <c r="N257" s="117"/>
      <c r="O257" s="117"/>
      <c r="P257" s="117"/>
      <c r="Q257" s="117"/>
      <c r="R257" s="117"/>
      <c r="S257" s="117"/>
    </row>
    <row r="258" spans="1:21" s="83" customFormat="1" ht="12.95" customHeight="1" x14ac:dyDescent="0.2">
      <c r="A258" s="81" t="str">
        <f t="shared" si="28"/>
        <v>Spieler 6-29</v>
      </c>
      <c r="B258" s="86" t="str">
        <f>$B$6</f>
        <v>STU</v>
      </c>
      <c r="C258" s="115"/>
      <c r="D258" s="116"/>
      <c r="E258" s="116"/>
      <c r="F258" s="116"/>
      <c r="G258" s="116"/>
      <c r="H258" s="98"/>
      <c r="I258" s="98"/>
      <c r="J258" s="98"/>
      <c r="K258" s="98"/>
      <c r="L258" s="117"/>
      <c r="M258" s="117"/>
      <c r="N258" s="117"/>
      <c r="O258" s="117"/>
      <c r="P258" s="117"/>
      <c r="Q258" s="117"/>
      <c r="R258" s="117"/>
      <c r="S258" s="117"/>
    </row>
    <row r="259" spans="1:21" s="83" customFormat="1" ht="12.95" customHeight="1" x14ac:dyDescent="0.2">
      <c r="A259" s="81" t="str">
        <f t="shared" si="28"/>
        <v>Spieler 6-29</v>
      </c>
      <c r="B259" s="86" t="str">
        <f>$B$7</f>
        <v>Gegner 5</v>
      </c>
      <c r="C259" s="115"/>
      <c r="D259" s="116"/>
      <c r="E259" s="116"/>
      <c r="F259" s="116"/>
      <c r="G259" s="116"/>
      <c r="H259" s="98"/>
      <c r="I259" s="98"/>
      <c r="J259" s="98"/>
      <c r="K259" s="98"/>
      <c r="L259" s="117"/>
      <c r="M259" s="117"/>
      <c r="N259" s="117"/>
      <c r="O259" s="117"/>
      <c r="P259" s="117"/>
      <c r="Q259" s="117"/>
      <c r="R259" s="117"/>
      <c r="S259" s="117"/>
    </row>
    <row r="260" spans="1:21" s="83" customFormat="1" ht="12.95" customHeight="1" x14ac:dyDescent="0.2">
      <c r="A260" s="81" t="str">
        <f t="shared" si="28"/>
        <v>Spieler 6-29</v>
      </c>
      <c r="B260" s="86" t="str">
        <f>$B$8</f>
        <v>Gegner 6</v>
      </c>
      <c r="C260" s="115"/>
      <c r="D260" s="116"/>
      <c r="E260" s="116"/>
      <c r="F260" s="116"/>
      <c r="G260" s="116"/>
      <c r="H260" s="98"/>
      <c r="I260" s="98"/>
      <c r="J260" s="98"/>
      <c r="K260" s="98"/>
      <c r="L260" s="117"/>
      <c r="M260" s="117"/>
      <c r="N260" s="117"/>
      <c r="O260" s="117"/>
      <c r="P260" s="117"/>
      <c r="Q260" s="117"/>
      <c r="R260" s="117"/>
      <c r="S260" s="117"/>
    </row>
    <row r="261" spans="1:21" s="83" customFormat="1" ht="12.95" customHeight="1" x14ac:dyDescent="0.2">
      <c r="A261" s="81" t="str">
        <f t="shared" si="28"/>
        <v>Spieler 6-29</v>
      </c>
      <c r="B261" s="86" t="str">
        <f>$B$9</f>
        <v>Gegner 7</v>
      </c>
      <c r="C261" s="115"/>
      <c r="D261" s="116"/>
      <c r="E261" s="116"/>
      <c r="F261" s="116"/>
      <c r="G261" s="116"/>
      <c r="H261" s="98"/>
      <c r="I261" s="98"/>
      <c r="J261" s="98"/>
      <c r="K261" s="98"/>
      <c r="L261" s="117"/>
      <c r="M261" s="117"/>
      <c r="N261" s="117"/>
      <c r="O261" s="117"/>
      <c r="P261" s="117"/>
      <c r="Q261" s="117"/>
      <c r="R261" s="117"/>
      <c r="S261" s="117"/>
    </row>
    <row r="262" spans="1:21" s="83" customFormat="1" ht="12.95" customHeight="1" x14ac:dyDescent="0.2">
      <c r="A262" s="81" t="str">
        <f t="shared" si="28"/>
        <v>Spieler 6-29</v>
      </c>
      <c r="B262" s="86" t="str">
        <f>$B$10</f>
        <v>Gegner 8</v>
      </c>
      <c r="C262" s="115"/>
      <c r="D262" s="116"/>
      <c r="E262" s="116"/>
      <c r="F262" s="116"/>
      <c r="G262" s="116"/>
      <c r="H262" s="98"/>
      <c r="I262" s="98"/>
      <c r="J262" s="98"/>
      <c r="K262" s="98"/>
      <c r="L262" s="117"/>
      <c r="M262" s="117"/>
      <c r="N262" s="117"/>
      <c r="O262" s="117"/>
      <c r="P262" s="117"/>
      <c r="Q262" s="117"/>
      <c r="R262" s="117"/>
      <c r="S262" s="117"/>
    </row>
    <row r="263" spans="1:21" ht="12.95" customHeight="1" x14ac:dyDescent="0.2">
      <c r="A263" s="76" t="str">
        <f>daten!$U$31</f>
        <v>Spieler 6-30</v>
      </c>
      <c r="B263" s="77"/>
      <c r="C263" s="84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s="83" customFormat="1" ht="12.95" customHeight="1" x14ac:dyDescent="0.2">
      <c r="A264" s="81" t="str">
        <f>$A$263</f>
        <v>Spieler 6-30</v>
      </c>
      <c r="B264" s="86" t="str">
        <f>$B$3</f>
        <v>BSVNRW</v>
      </c>
      <c r="C264" s="115"/>
      <c r="D264" s="116"/>
      <c r="E264" s="116"/>
      <c r="F264" s="116"/>
      <c r="G264" s="116"/>
      <c r="H264" s="98"/>
      <c r="I264" s="98"/>
      <c r="J264" s="98"/>
      <c r="K264" s="98"/>
      <c r="L264" s="117"/>
      <c r="M264" s="117"/>
      <c r="N264" s="117"/>
      <c r="O264" s="117"/>
      <c r="P264" s="117"/>
      <c r="Q264" s="117"/>
      <c r="R264" s="117"/>
      <c r="S264" s="117"/>
    </row>
    <row r="265" spans="1:21" s="83" customFormat="1" ht="12.95" customHeight="1" x14ac:dyDescent="0.2">
      <c r="A265" s="81" t="str">
        <f t="shared" ref="A265:A271" si="29">$A$263</f>
        <v>Spieler 6-30</v>
      </c>
      <c r="B265" s="86" t="str">
        <f>$B$4</f>
        <v>STU</v>
      </c>
      <c r="C265" s="115"/>
      <c r="D265" s="116"/>
      <c r="E265" s="116"/>
      <c r="F265" s="116"/>
      <c r="G265" s="116"/>
      <c r="H265" s="98"/>
      <c r="I265" s="98"/>
      <c r="J265" s="98"/>
      <c r="K265" s="98"/>
      <c r="L265" s="117"/>
      <c r="M265" s="117"/>
      <c r="N265" s="117"/>
      <c r="O265" s="117"/>
      <c r="P265" s="117"/>
      <c r="Q265" s="117"/>
      <c r="R265" s="117"/>
      <c r="S265" s="117"/>
    </row>
    <row r="266" spans="1:21" s="83" customFormat="1" ht="12.95" customHeight="1" x14ac:dyDescent="0.2">
      <c r="A266" s="81" t="str">
        <f t="shared" si="29"/>
        <v>Spieler 6-30</v>
      </c>
      <c r="B266" s="86" t="str">
        <f>$B$5</f>
        <v>BAWÜ</v>
      </c>
      <c r="C266" s="115"/>
      <c r="D266" s="116"/>
      <c r="E266" s="116"/>
      <c r="F266" s="116"/>
      <c r="G266" s="116"/>
      <c r="H266" s="98"/>
      <c r="I266" s="98"/>
      <c r="J266" s="98"/>
      <c r="K266" s="98"/>
      <c r="L266" s="117"/>
      <c r="M266" s="117"/>
      <c r="N266" s="117"/>
      <c r="O266" s="117"/>
      <c r="P266" s="117"/>
      <c r="Q266" s="117"/>
      <c r="R266" s="117"/>
      <c r="S266" s="117"/>
    </row>
    <row r="267" spans="1:21" s="83" customFormat="1" ht="12.95" customHeight="1" x14ac:dyDescent="0.2">
      <c r="A267" s="81" t="str">
        <f t="shared" si="29"/>
        <v>Spieler 6-30</v>
      </c>
      <c r="B267" s="86" t="str">
        <f>$B$6</f>
        <v>STU</v>
      </c>
      <c r="C267" s="115"/>
      <c r="D267" s="116"/>
      <c r="E267" s="116"/>
      <c r="F267" s="116"/>
      <c r="G267" s="116"/>
      <c r="H267" s="98"/>
      <c r="I267" s="98"/>
      <c r="J267" s="98"/>
      <c r="K267" s="98"/>
      <c r="L267" s="117"/>
      <c r="M267" s="117"/>
      <c r="N267" s="117"/>
      <c r="O267" s="117"/>
      <c r="P267" s="117"/>
      <c r="Q267" s="117"/>
      <c r="R267" s="117"/>
      <c r="S267" s="117"/>
    </row>
    <row r="268" spans="1:21" s="83" customFormat="1" ht="12.95" customHeight="1" x14ac:dyDescent="0.2">
      <c r="A268" s="81" t="str">
        <f t="shared" si="29"/>
        <v>Spieler 6-30</v>
      </c>
      <c r="B268" s="86" t="str">
        <f>$B$7</f>
        <v>Gegner 5</v>
      </c>
      <c r="C268" s="115"/>
      <c r="D268" s="116"/>
      <c r="E268" s="116"/>
      <c r="F268" s="116"/>
      <c r="G268" s="116"/>
      <c r="H268" s="98"/>
      <c r="I268" s="98"/>
      <c r="J268" s="98"/>
      <c r="K268" s="98"/>
      <c r="L268" s="117"/>
      <c r="M268" s="117"/>
      <c r="N268" s="117"/>
      <c r="O268" s="117"/>
      <c r="P268" s="117"/>
      <c r="Q268" s="117"/>
      <c r="R268" s="117"/>
      <c r="S268" s="117"/>
    </row>
    <row r="269" spans="1:21" s="83" customFormat="1" ht="12.95" customHeight="1" x14ac:dyDescent="0.2">
      <c r="A269" s="81" t="str">
        <f t="shared" si="29"/>
        <v>Spieler 6-30</v>
      </c>
      <c r="B269" s="86" t="str">
        <f>$B$8</f>
        <v>Gegner 6</v>
      </c>
      <c r="C269" s="115"/>
      <c r="D269" s="116"/>
      <c r="E269" s="116"/>
      <c r="F269" s="116"/>
      <c r="G269" s="116"/>
      <c r="H269" s="98"/>
      <c r="I269" s="98"/>
      <c r="J269" s="98"/>
      <c r="K269" s="98"/>
      <c r="L269" s="117"/>
      <c r="M269" s="117"/>
      <c r="N269" s="117"/>
      <c r="O269" s="117"/>
      <c r="P269" s="117"/>
      <c r="Q269" s="117"/>
      <c r="R269" s="117"/>
      <c r="S269" s="117"/>
    </row>
    <row r="270" spans="1:21" s="83" customFormat="1" ht="12.95" customHeight="1" x14ac:dyDescent="0.2">
      <c r="A270" s="81" t="str">
        <f t="shared" si="29"/>
        <v>Spieler 6-30</v>
      </c>
      <c r="B270" s="86" t="str">
        <f>$B$9</f>
        <v>Gegner 7</v>
      </c>
      <c r="C270" s="115"/>
      <c r="D270" s="116"/>
      <c r="E270" s="116"/>
      <c r="F270" s="116"/>
      <c r="G270" s="116"/>
      <c r="H270" s="98"/>
      <c r="I270" s="98"/>
      <c r="J270" s="98"/>
      <c r="K270" s="98"/>
      <c r="L270" s="117"/>
      <c r="M270" s="117"/>
      <c r="N270" s="117"/>
      <c r="O270" s="117"/>
      <c r="P270" s="117"/>
      <c r="Q270" s="117"/>
      <c r="R270" s="117"/>
      <c r="S270" s="117"/>
    </row>
    <row r="271" spans="1:21" s="83" customFormat="1" ht="12.95" customHeight="1" x14ac:dyDescent="0.2">
      <c r="A271" s="81" t="str">
        <f t="shared" si="29"/>
        <v>Spieler 6-30</v>
      </c>
      <c r="B271" s="86" t="str">
        <f>$B$10</f>
        <v>Gegner 8</v>
      </c>
      <c r="C271" s="115"/>
      <c r="D271" s="116"/>
      <c r="E271" s="116"/>
      <c r="F271" s="116"/>
      <c r="G271" s="116"/>
      <c r="H271" s="98"/>
      <c r="I271" s="98"/>
      <c r="J271" s="98"/>
      <c r="K271" s="98"/>
      <c r="L271" s="117"/>
      <c r="M271" s="117"/>
      <c r="N271" s="117"/>
      <c r="O271" s="117"/>
      <c r="P271" s="117"/>
      <c r="Q271" s="117"/>
      <c r="R271" s="117"/>
      <c r="S271" s="117"/>
    </row>
    <row r="272" spans="1:21" ht="12.95" customHeight="1" x14ac:dyDescent="0.2"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</row>
    <row r="273" spans="2:19" s="92" customFormat="1" ht="12.95" customHeight="1" x14ac:dyDescent="0.2">
      <c r="B273" s="92" t="s">
        <v>33</v>
      </c>
      <c r="C273" s="90" t="s">
        <v>34</v>
      </c>
      <c r="D273" s="122">
        <f t="shared" ref="D273:S273" si="30">SUBTOTAL(9,D3:D271)</f>
        <v>75</v>
      </c>
      <c r="E273" s="122">
        <f t="shared" si="30"/>
        <v>69</v>
      </c>
      <c r="F273" s="122">
        <f t="shared" si="30"/>
        <v>20</v>
      </c>
      <c r="G273" s="122">
        <f t="shared" si="30"/>
        <v>16</v>
      </c>
      <c r="H273" s="123">
        <f t="shared" si="30"/>
        <v>26</v>
      </c>
      <c r="I273" s="123">
        <f t="shared" si="30"/>
        <v>0</v>
      </c>
      <c r="J273" s="123">
        <f t="shared" si="30"/>
        <v>0</v>
      </c>
      <c r="K273" s="123">
        <f t="shared" si="30"/>
        <v>0</v>
      </c>
      <c r="L273" s="124">
        <f t="shared" si="30"/>
        <v>21</v>
      </c>
      <c r="M273" s="124">
        <f t="shared" si="30"/>
        <v>0</v>
      </c>
      <c r="N273" s="124">
        <f t="shared" si="30"/>
        <v>6</v>
      </c>
      <c r="O273" s="124">
        <f t="shared" si="30"/>
        <v>4</v>
      </c>
      <c r="P273" s="124">
        <f t="shared" si="30"/>
        <v>1</v>
      </c>
      <c r="Q273" s="124">
        <f t="shared" si="30"/>
        <v>0</v>
      </c>
      <c r="R273" s="124">
        <f t="shared" si="30"/>
        <v>0</v>
      </c>
      <c r="S273" s="124">
        <f t="shared" si="30"/>
        <v>0</v>
      </c>
    </row>
  </sheetData>
  <autoFilter ref="B1:B271"/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 filterMode="1"/>
  <dimension ref="A1:Z181"/>
  <sheetViews>
    <sheetView showZeros="0" zoomScaleNormal="100" workbookViewId="0">
      <pane ySplit="1" topLeftCell="A2" activePane="bottomLeft" state="frozen"/>
      <selection sqref="A1:IV65536"/>
      <selection pane="bottomLeft" activeCell="C4" sqref="C4"/>
    </sheetView>
  </sheetViews>
  <sheetFormatPr baseColWidth="10" defaultRowHeight="12" x14ac:dyDescent="0.2"/>
  <cols>
    <col min="1" max="1" width="4.7109375" style="69" customWidth="1"/>
    <col min="2" max="2" width="29.28515625" style="1" customWidth="1"/>
    <col min="3" max="3" width="23.28515625" style="1" bestFit="1" customWidth="1"/>
    <col min="4" max="4" width="3.7109375" style="70" customWidth="1"/>
    <col min="5" max="5" width="7.28515625" style="71" customWidth="1"/>
    <col min="6" max="24" width="4" style="72" customWidth="1"/>
    <col min="25" max="25" width="5.7109375" style="73" customWidth="1"/>
    <col min="26" max="26" width="4.28515625" style="65" bestFit="1" customWidth="1"/>
    <col min="27" max="16384" width="11.42578125" style="1"/>
  </cols>
  <sheetData>
    <row r="1" spans="1:26" s="5" customFormat="1" ht="24.95" customHeight="1" x14ac:dyDescent="0.2">
      <c r="A1" s="16">
        <v>5</v>
      </c>
      <c r="B1" s="5" t="s">
        <v>27</v>
      </c>
      <c r="C1" s="8" t="s">
        <v>32</v>
      </c>
      <c r="D1" s="9" t="s">
        <v>24</v>
      </c>
      <c r="E1" s="10" t="s">
        <v>19</v>
      </c>
      <c r="F1" s="11" t="s">
        <v>18</v>
      </c>
      <c r="G1" s="12" t="s">
        <v>0</v>
      </c>
      <c r="H1" s="12" t="s">
        <v>2</v>
      </c>
      <c r="I1" s="12" t="s">
        <v>20</v>
      </c>
      <c r="J1" s="12" t="s">
        <v>4</v>
      </c>
      <c r="K1" s="12" t="s">
        <v>5</v>
      </c>
      <c r="L1" s="12" t="s">
        <v>6</v>
      </c>
      <c r="M1" s="12" t="s">
        <v>7</v>
      </c>
      <c r="N1" s="12" t="s">
        <v>8</v>
      </c>
      <c r="O1" s="12" t="s">
        <v>9</v>
      </c>
      <c r="P1" s="12" t="s">
        <v>10</v>
      </c>
      <c r="Q1" s="12" t="s">
        <v>13</v>
      </c>
      <c r="R1" s="12" t="s">
        <v>14</v>
      </c>
      <c r="S1" s="12" t="s">
        <v>152</v>
      </c>
      <c r="T1" s="12" t="s">
        <v>21</v>
      </c>
      <c r="U1" s="12" t="s">
        <v>22</v>
      </c>
      <c r="V1" s="12" t="s">
        <v>28</v>
      </c>
      <c r="W1" s="12" t="s">
        <v>29</v>
      </c>
      <c r="X1" s="12" t="s">
        <v>30</v>
      </c>
      <c r="Y1" s="13" t="s">
        <v>23</v>
      </c>
      <c r="Z1" s="3" t="s">
        <v>57</v>
      </c>
    </row>
    <row r="2" spans="1:26" ht="12.75" customHeight="1" x14ac:dyDescent="0.2">
      <c r="A2" s="6">
        <f>SUBTOTAL(3,$Y$2:Y2)</f>
        <v>1</v>
      </c>
      <c r="B2" s="29" t="str">
        <f>p_NRW!$A$101</f>
        <v>Pinzek, Leonie</v>
      </c>
      <c r="C2" s="29" t="str">
        <f>p_NRW!$A$1</f>
        <v>BSVNRW</v>
      </c>
      <c r="D2" s="30">
        <f>SUM(p_NRW!$C$102:$C$109)</f>
        <v>3</v>
      </c>
      <c r="E2" s="162">
        <f>SUM(p_NRW!$D$102:$D$109)</f>
        <v>7</v>
      </c>
      <c r="F2" s="67">
        <f>SUM(p_NRW!$E$102:$E$109)</f>
        <v>30</v>
      </c>
      <c r="G2" s="30">
        <f>SUM(p_NRW!$F$102:$F$109)</f>
        <v>25</v>
      </c>
      <c r="H2" s="30">
        <f>SUM(p_NRW!$G$102:$G$109)</f>
        <v>2</v>
      </c>
      <c r="I2" s="30">
        <f>SUM(p_NRW!$H$102:$H$109)</f>
        <v>1</v>
      </c>
      <c r="J2" s="30">
        <f>SUM(p_NRW!$I$102:$I$109)</f>
        <v>3</v>
      </c>
      <c r="K2" s="67">
        <f>SUM(p_NRW!$J$102:$J$109)</f>
        <v>0</v>
      </c>
      <c r="L2" s="67">
        <f>SUM(p_NRW!$K$102:$K$109)</f>
        <v>0</v>
      </c>
      <c r="M2" s="30">
        <f>SUM(p_NRW!$L$102:$L$109)</f>
        <v>0</v>
      </c>
      <c r="N2" s="30">
        <f>SUM(p_NRW!$M$102:$M$109)</f>
        <v>12</v>
      </c>
      <c r="O2" s="30">
        <f>SUM(p_NRW!$N$102:$N$109)</f>
        <v>0</v>
      </c>
      <c r="P2" s="30">
        <f>SUM(p_NRW!$O$102:$O$109)</f>
        <v>5</v>
      </c>
      <c r="Q2" s="30">
        <f>SUM(p_NRW!$P$102:$P$109)</f>
        <v>0</v>
      </c>
      <c r="R2" s="30">
        <f>SUM(p_NRW!$Q$102:$Q$109)</f>
        <v>0</v>
      </c>
      <c r="S2" s="30">
        <f>SUM(p_NRW!$R$102:$R$109)</f>
        <v>0</v>
      </c>
      <c r="T2" s="30">
        <f>SUM(p_NRW!$S$102:$S$109)</f>
        <v>9</v>
      </c>
      <c r="U2" s="30">
        <f>SUM(p_NRW!$T$102:$T$109)</f>
        <v>0</v>
      </c>
      <c r="V2" s="67">
        <f>SUM(p_NRW!$U$102:$U$109)</f>
        <v>3</v>
      </c>
      <c r="W2" s="67">
        <f>SUM(p_NRW!$V$102:$V$109)</f>
        <v>0</v>
      </c>
      <c r="X2" s="67">
        <f>SUM(p_NRW!$W$102:$W$109)</f>
        <v>0</v>
      </c>
      <c r="Y2" s="31">
        <f>IF(AND(E2=0,I2=0),0,IF(AND(E2=0,I2&gt;0),99,IF(F2=0,0,(I2*$A$1)/E2)))</f>
        <v>0.7142857142857143</v>
      </c>
      <c r="Z2" s="63">
        <f>BATT!$Y$133</f>
        <v>0</v>
      </c>
    </row>
    <row r="3" spans="1:26" ht="12.75" customHeight="1" x14ac:dyDescent="0.2">
      <c r="A3" s="6">
        <f>SUBTOTAL(3,$Y$2:Y3)</f>
        <v>2</v>
      </c>
      <c r="B3" s="29" t="str">
        <f>p_NRW!$A$38</f>
        <v>Fetahovic, Maida</v>
      </c>
      <c r="C3" s="29" t="str">
        <f>p_NRW!$A$1</f>
        <v>BSVNRW</v>
      </c>
      <c r="D3" s="30">
        <f>SUM(p_NRW!$C$39:$C$46)</f>
        <v>3</v>
      </c>
      <c r="E3" s="162">
        <f>SUM(p_NRW!$D$39:$D$46)</f>
        <v>8</v>
      </c>
      <c r="F3" s="67">
        <f>SUM(p_NRW!$E$39:$E$46)</f>
        <v>32</v>
      </c>
      <c r="G3" s="30">
        <f>SUM(p_NRW!$F$39:$F$46)</f>
        <v>30</v>
      </c>
      <c r="H3" s="30">
        <f>SUM(p_NRW!$G$39:$G$46)</f>
        <v>9</v>
      </c>
      <c r="I3" s="30">
        <f>SUM(p_NRW!$H$39:$H$46)</f>
        <v>6</v>
      </c>
      <c r="J3" s="30">
        <f>SUM(p_NRW!$I$39:$I$46)</f>
        <v>9</v>
      </c>
      <c r="K3" s="67">
        <f>SUM(p_NRW!$J$39:$J$46)</f>
        <v>0</v>
      </c>
      <c r="L3" s="67">
        <f>SUM(p_NRW!$K$39:$K$46)</f>
        <v>0</v>
      </c>
      <c r="M3" s="30">
        <f>SUM(p_NRW!$L$39:$L$46)</f>
        <v>0</v>
      </c>
      <c r="N3" s="30">
        <f>SUM(p_NRW!$M$39:$M$46)</f>
        <v>5</v>
      </c>
      <c r="O3" s="30">
        <f>SUM(p_NRW!$N$39:$N$46)</f>
        <v>0</v>
      </c>
      <c r="P3" s="30">
        <f>SUM(p_NRW!$O$39:$O$46)</f>
        <v>2</v>
      </c>
      <c r="Q3" s="30">
        <f>SUM(p_NRW!$P$39:$P$46)</f>
        <v>0</v>
      </c>
      <c r="R3" s="30">
        <f>SUM(p_NRW!$Q$39:$Q$46)</f>
        <v>0</v>
      </c>
      <c r="S3" s="30">
        <f>SUM(p_NRW!$R$39:$R$46)</f>
        <v>0</v>
      </c>
      <c r="T3" s="30">
        <f>SUM(p_NRW!$S$39:$S$46)</f>
        <v>7</v>
      </c>
      <c r="U3" s="30">
        <f>SUM(p_NRW!$T$39:$T$46)</f>
        <v>0</v>
      </c>
      <c r="V3" s="67">
        <f>SUM(p_NRW!$U$39:$U$46)</f>
        <v>0</v>
      </c>
      <c r="W3" s="67">
        <f>SUM(p_NRW!$V$39:$V$46)</f>
        <v>1</v>
      </c>
      <c r="X3" s="67">
        <f>SUM(p_NRW!$W$39:$W$46)</f>
        <v>0</v>
      </c>
      <c r="Y3" s="31">
        <f>IF(AND(E3=0,I3=0),0,IF(AND(E3=0,I3&gt;0),99,IF(F3=0,0,(I3*$A$1)/E3)))</f>
        <v>3.75</v>
      </c>
      <c r="Z3" s="63">
        <f>BATT!$Y$126</f>
        <v>0</v>
      </c>
    </row>
    <row r="4" spans="1:26" ht="12.75" customHeight="1" x14ac:dyDescent="0.2">
      <c r="A4" s="6">
        <f>SUBTOTAL(3,$Y$2:Y4)</f>
        <v>3</v>
      </c>
      <c r="B4" s="29" t="str">
        <f>p_BAY!$A$29</f>
        <v>Beyer, Carla</v>
      </c>
      <c r="C4" s="29" t="str">
        <f>p_BAY!$A$1</f>
        <v>BBSV Freising</v>
      </c>
      <c r="D4" s="30">
        <f>SUM(p_BAY!$C$30:$C$37)</f>
        <v>2</v>
      </c>
      <c r="E4" s="162">
        <f>SUM(p_BAY!$D$30:$D$37)</f>
        <v>8</v>
      </c>
      <c r="F4" s="67">
        <f>SUM(p_BAY!$E$30:$E$37)</f>
        <v>38</v>
      </c>
      <c r="G4" s="30">
        <f>SUM(p_BAY!$F$30:$F$37)</f>
        <v>34</v>
      </c>
      <c r="H4" s="30">
        <f>SUM(p_BAY!$G$30:$G$37)</f>
        <v>9</v>
      </c>
      <c r="I4" s="30">
        <f>SUM(p_BAY!$H$30:$H$37)</f>
        <v>8</v>
      </c>
      <c r="J4" s="30">
        <f>SUM(p_BAY!$I$30:$I$37)</f>
        <v>10</v>
      </c>
      <c r="K4" s="67">
        <f>SUM(p_BAY!$J$30:$J$37)</f>
        <v>0</v>
      </c>
      <c r="L4" s="67">
        <f>SUM(p_BAY!$K$30:$K$37)</f>
        <v>1</v>
      </c>
      <c r="M4" s="30">
        <f>SUM(p_BAY!$L$30:$L$37)</f>
        <v>1</v>
      </c>
      <c r="N4" s="30">
        <f>SUM(p_BAY!$M$30:$M$37)</f>
        <v>15</v>
      </c>
      <c r="O4" s="30">
        <f>SUM(p_BAY!$N$30:$N$37)</f>
        <v>0</v>
      </c>
      <c r="P4" s="30">
        <f>SUM(p_BAY!$O$30:$O$37)</f>
        <v>4</v>
      </c>
      <c r="Q4" s="30">
        <f>SUM(p_BAY!$P$30:$P$37)</f>
        <v>0</v>
      </c>
      <c r="R4" s="30">
        <f>SUM(p_BAY!$Q$30:$Q$37)</f>
        <v>0</v>
      </c>
      <c r="S4" s="30">
        <f>SUM(p_BAY!$R$30:$R$37)</f>
        <v>0</v>
      </c>
      <c r="T4" s="30">
        <f>SUM(p_BAY!$S$30:$S$37)</f>
        <v>5</v>
      </c>
      <c r="U4" s="30">
        <f>SUM(p_BAY!$T$30:$T$37)</f>
        <v>0</v>
      </c>
      <c r="V4" s="67">
        <f>SUM(p_BAY!$U$30:$U$37)</f>
        <v>2</v>
      </c>
      <c r="W4" s="67">
        <f>SUM(p_BAY!$V$30:$V$37)</f>
        <v>0</v>
      </c>
      <c r="X4" s="67">
        <f>SUM(p_BAY!$W$30:$W$37)</f>
        <v>0</v>
      </c>
      <c r="Y4" s="31">
        <f>IF(AND(E4=0,I4=0),0,IF(AND(E4=0,I4&gt;0),99,IF(F4=0,0,(I4*$A$1)/E4)))</f>
        <v>5</v>
      </c>
      <c r="Z4" s="63">
        <f>BATT!$Y$35</f>
        <v>0</v>
      </c>
    </row>
    <row r="5" spans="1:26" ht="12.75" customHeight="1" x14ac:dyDescent="0.2">
      <c r="A5" s="6">
        <f>SUBTOTAL(3,$Y$2:Y5)</f>
        <v>4</v>
      </c>
      <c r="B5" s="29" t="str">
        <f>p_BAWÜ!$A$101</f>
        <v>Seehars, Alexandra</v>
      </c>
      <c r="C5" s="29" t="str">
        <f>p_BAWÜ!$A$1</f>
        <v>BWBSV</v>
      </c>
      <c r="D5" s="30">
        <f>SUM(p_BAWÜ!$C$102:$C$109)</f>
        <v>3</v>
      </c>
      <c r="E5" s="162">
        <f>SUM(p_BAWÜ!$D$102:$D$109)</f>
        <v>12</v>
      </c>
      <c r="F5" s="67">
        <f>SUM(p_BAWÜ!$E$102:$E$109)</f>
        <v>63</v>
      </c>
      <c r="G5" s="30">
        <f>SUM(p_BAWÜ!$F$102:$F$109)</f>
        <v>61</v>
      </c>
      <c r="H5" s="30">
        <f>SUM(p_BAWÜ!$G$102:$G$109)</f>
        <v>16</v>
      </c>
      <c r="I5" s="30">
        <f>SUM(p_BAWÜ!$H$102:$H$109)</f>
        <v>13</v>
      </c>
      <c r="J5" s="30">
        <f>SUM(p_BAWÜ!$I$102:$I$109)</f>
        <v>24</v>
      </c>
      <c r="K5" s="67">
        <f>SUM(p_BAWÜ!$J$102:$J$109)</f>
        <v>2</v>
      </c>
      <c r="L5" s="67">
        <f>SUM(p_BAWÜ!$K$102:$K$109)</f>
        <v>3</v>
      </c>
      <c r="M5" s="30">
        <f>SUM(p_BAWÜ!$L$102:$L$109)</f>
        <v>1</v>
      </c>
      <c r="N5" s="30">
        <f>SUM(p_BAWÜ!$M$102:$M$109)</f>
        <v>15</v>
      </c>
      <c r="O5" s="30">
        <f>SUM(p_BAWÜ!$N$102:$N$109)</f>
        <v>0</v>
      </c>
      <c r="P5" s="30">
        <f>SUM(p_BAWÜ!$O$102:$O$109)</f>
        <v>2</v>
      </c>
      <c r="Q5" s="30">
        <f>SUM(p_BAWÜ!$P$102:$P$109)</f>
        <v>0</v>
      </c>
      <c r="R5" s="30">
        <f>SUM(p_BAWÜ!$Q$102:$Q$109)</f>
        <v>0</v>
      </c>
      <c r="S5" s="30">
        <f>SUM(p_BAWÜ!$R$102:$R$109)</f>
        <v>0</v>
      </c>
      <c r="T5" s="30">
        <f>SUM(p_BAWÜ!$S$102:$S$109)</f>
        <v>10</v>
      </c>
      <c r="U5" s="30">
        <f>SUM(p_BAWÜ!$T$102:$T$109)</f>
        <v>0</v>
      </c>
      <c r="V5" s="67">
        <f>SUM(p_BAWÜ!$U$102:$U$109)</f>
        <v>2</v>
      </c>
      <c r="W5" s="67">
        <f>SUM(p_BAWÜ!$V$102:$V$109)</f>
        <v>1</v>
      </c>
      <c r="X5" s="67">
        <f>SUM(p_BAWÜ!$W$102:$W$109)</f>
        <v>0</v>
      </c>
      <c r="Y5" s="31">
        <f>IF(AND(E5=0,I5=0),0,IF(AND(E5=0,I5&gt;0),99,IF(F5=0,0,(I5*$A$1)/E5)))</f>
        <v>5.416666666666667</v>
      </c>
      <c r="Z5" s="63">
        <f>BATT!$Y$13</f>
        <v>0</v>
      </c>
    </row>
    <row r="6" spans="1:26" ht="12.75" customHeight="1" x14ac:dyDescent="0.2">
      <c r="A6" s="6">
        <f>SUBTOTAL(3,$Y$2:Y6)</f>
        <v>5</v>
      </c>
      <c r="B6" s="29" t="str">
        <f>p_STU!$A$47</f>
        <v>Sessner, Julia</v>
      </c>
      <c r="C6" s="29" t="str">
        <f>p_STU!$A$1</f>
        <v>Stuttgart Reds</v>
      </c>
      <c r="D6" s="30">
        <f>SUM(p_STU!$C$48:$C$55)</f>
        <v>3</v>
      </c>
      <c r="E6" s="162">
        <f>SUM(p_STU!$D$48:$D$55)</f>
        <v>6.66</v>
      </c>
      <c r="F6" s="67">
        <f>SUM(p_STU!$E$48:$E$55)</f>
        <v>37</v>
      </c>
      <c r="G6" s="30">
        <f>SUM(p_STU!$F$48:$F$55)</f>
        <v>36</v>
      </c>
      <c r="H6" s="30">
        <f>SUM(p_STU!$G$48:$G$55)</f>
        <v>16</v>
      </c>
      <c r="I6" s="30">
        <f>SUM(p_STU!$H$48:$H$55)</f>
        <v>9</v>
      </c>
      <c r="J6" s="30">
        <f>SUM(p_STU!$I$48:$I$55)</f>
        <v>18</v>
      </c>
      <c r="K6" s="67">
        <f>SUM(p_STU!$J$48:$J$55)</f>
        <v>1</v>
      </c>
      <c r="L6" s="67">
        <f>SUM(p_STU!$K$48:$K$55)</f>
        <v>1</v>
      </c>
      <c r="M6" s="30">
        <f>SUM(p_STU!$L$48:$L$55)</f>
        <v>2</v>
      </c>
      <c r="N6" s="30">
        <f>SUM(p_STU!$M$48:$M$55)</f>
        <v>6</v>
      </c>
      <c r="O6" s="30">
        <f>SUM(p_STU!$N$48:$N$55)</f>
        <v>0</v>
      </c>
      <c r="P6" s="30">
        <f>SUM(p_STU!$O$48:$O$55)</f>
        <v>1</v>
      </c>
      <c r="Q6" s="30">
        <f>SUM(p_STU!$P$48:$P$55)</f>
        <v>0</v>
      </c>
      <c r="R6" s="30">
        <f>SUM(p_STU!$Q$48:$Q$55)</f>
        <v>0</v>
      </c>
      <c r="S6" s="30">
        <f>SUM(p_STU!$R$48:$R$55)</f>
        <v>0</v>
      </c>
      <c r="T6" s="30">
        <f>SUM(p_STU!$S$48:$S$55)</f>
        <v>7</v>
      </c>
      <c r="U6" s="30">
        <f>SUM(p_STU!$T$48:$T$55)</f>
        <v>0</v>
      </c>
      <c r="V6" s="67">
        <f>SUM(p_STU!$U$48:$U$55)</f>
        <v>1</v>
      </c>
      <c r="W6" s="67">
        <f>SUM(p_STU!$V$48:$V$55)</f>
        <v>1</v>
      </c>
      <c r="X6" s="67">
        <f>SUM(p_STU!$W$48:$W$55)</f>
        <v>0</v>
      </c>
      <c r="Y6" s="31">
        <f>IF(AND(E6=0,I6=0),0,IF(AND(E6=0,I6&gt;0),99,IF(F6=0,0,(I6*$A$1)/E6)))</f>
        <v>6.756756756756757</v>
      </c>
      <c r="Z6" s="63">
        <f>BATT!$Y$97</f>
        <v>0</v>
      </c>
    </row>
    <row r="7" spans="1:26" ht="12.75" customHeight="1" x14ac:dyDescent="0.2">
      <c r="A7" s="6">
        <f>SUBTOTAL(3,$Y$2:Y7)</f>
        <v>6</v>
      </c>
      <c r="B7" s="29" t="str">
        <f>p_BAWÜ!$A$29</f>
        <v>Gaubatz, Lea</v>
      </c>
      <c r="C7" s="29" t="str">
        <f>p_BAWÜ!$A$1</f>
        <v>BWBSV</v>
      </c>
      <c r="D7" s="30">
        <f>SUM(p_BAWÜ!$C$30:$C$37)</f>
        <v>3</v>
      </c>
      <c r="E7" s="162">
        <f>SUM(p_BAWÜ!$D$30:$D$37)</f>
        <v>8</v>
      </c>
      <c r="F7" s="67">
        <f>SUM(p_BAWÜ!$E$30:$E$37)</f>
        <v>43</v>
      </c>
      <c r="G7" s="30">
        <f>SUM(p_BAWÜ!$F$30:$F$37)</f>
        <v>42</v>
      </c>
      <c r="H7" s="30">
        <f>SUM(p_BAWÜ!$G$30:$G$37)</f>
        <v>14</v>
      </c>
      <c r="I7" s="30">
        <f>SUM(p_BAWÜ!$H$30:$H$37)</f>
        <v>12</v>
      </c>
      <c r="J7" s="30">
        <f>SUM(p_BAWÜ!$I$30:$I$37)</f>
        <v>20</v>
      </c>
      <c r="K7" s="67">
        <f>SUM(p_BAWÜ!$J$30:$J$37)</f>
        <v>2</v>
      </c>
      <c r="L7" s="67">
        <f>SUM(p_BAWÜ!$K$30:$K$37)</f>
        <v>1</v>
      </c>
      <c r="M7" s="30">
        <f>SUM(p_BAWÜ!$L$30:$L$37)</f>
        <v>0</v>
      </c>
      <c r="N7" s="30">
        <f>SUM(p_BAWÜ!$M$30:$M$37)</f>
        <v>6</v>
      </c>
      <c r="O7" s="30">
        <f>SUM(p_BAWÜ!$N$30:$N$37)</f>
        <v>0</v>
      </c>
      <c r="P7" s="30">
        <f>SUM(p_BAWÜ!$O$30:$O$37)</f>
        <v>1</v>
      </c>
      <c r="Q7" s="30">
        <f>SUM(p_BAWÜ!$P$30:$P$37)</f>
        <v>0</v>
      </c>
      <c r="R7" s="30">
        <f>SUM(p_BAWÜ!$Q$30:$Q$37)</f>
        <v>0</v>
      </c>
      <c r="S7" s="30">
        <f>SUM(p_BAWÜ!$R$30:$R$37)</f>
        <v>0</v>
      </c>
      <c r="T7" s="30">
        <f>SUM(p_BAWÜ!$S$30:$S$37)</f>
        <v>12</v>
      </c>
      <c r="U7" s="30">
        <f>SUM(p_BAWÜ!$T$30:$T$37)</f>
        <v>0</v>
      </c>
      <c r="V7" s="67">
        <f>SUM(p_BAWÜ!$U$30:$U$37)</f>
        <v>0</v>
      </c>
      <c r="W7" s="67">
        <f>SUM(p_BAWÜ!$V$30:$V$37)</f>
        <v>1</v>
      </c>
      <c r="X7" s="67">
        <f>SUM(p_BAWÜ!$W$30:$W$37)</f>
        <v>0</v>
      </c>
      <c r="Y7" s="31">
        <f>IF(AND(E7=0,I7=0),0,IF(AND(E7=0,I7&gt;0),99,IF(F7=0,0,(I7*$A$1)/E7)))</f>
        <v>7.5</v>
      </c>
      <c r="Z7" s="63">
        <f>BATT!$Y$5</f>
        <v>0</v>
      </c>
    </row>
    <row r="8" spans="1:26" ht="12.75" customHeight="1" x14ac:dyDescent="0.2">
      <c r="A8" s="6">
        <f>SUBTOTAL(3,$Y$2:Y8)</f>
        <v>7</v>
      </c>
      <c r="B8" s="29" t="str">
        <f>p_BB!$A$47</f>
        <v>Hönicke, Lisa</v>
      </c>
      <c r="C8" s="29" t="str">
        <f>p_BB!$A$1</f>
        <v>Kiel Seahawks/ Berlin Ravens</v>
      </c>
      <c r="D8" s="30">
        <f>SUM(p_BB!$C$48:$C$55)</f>
        <v>4</v>
      </c>
      <c r="E8" s="162">
        <f>SUM(p_BB!$D$48:$D$55)</f>
        <v>13</v>
      </c>
      <c r="F8" s="67">
        <f>SUM(p_BB!$E$48:$E$55)</f>
        <v>78</v>
      </c>
      <c r="G8" s="30">
        <f>SUM(p_BB!$F$48:$F$55)</f>
        <v>71</v>
      </c>
      <c r="H8" s="30">
        <f>SUM(p_BB!$G$48:$G$55)</f>
        <v>42</v>
      </c>
      <c r="I8" s="30">
        <f>SUM(p_BB!$H$48:$H$55)</f>
        <v>32</v>
      </c>
      <c r="J8" s="30">
        <f>SUM(p_BB!$I$48:$I$55)</f>
        <v>31</v>
      </c>
      <c r="K8" s="67">
        <f>SUM(p_BB!$J$48:$J$55)</f>
        <v>5</v>
      </c>
      <c r="L8" s="67">
        <f>SUM(p_BB!$K$48:$K$55)</f>
        <v>2</v>
      </c>
      <c r="M8" s="30">
        <f>SUM(p_BB!$L$48:$L$55)</f>
        <v>2</v>
      </c>
      <c r="N8" s="30">
        <f>SUM(p_BB!$M$48:$M$55)</f>
        <v>22</v>
      </c>
      <c r="O8" s="30">
        <f>SUM(p_BB!$N$48:$N$55)</f>
        <v>0</v>
      </c>
      <c r="P8" s="30">
        <f>SUM(p_BB!$O$48:$O$55)</f>
        <v>7</v>
      </c>
      <c r="Q8" s="30">
        <f>SUM(p_BB!$P$48:$P$55)</f>
        <v>0</v>
      </c>
      <c r="R8" s="30">
        <f>SUM(p_BB!$Q$48:$Q$55)</f>
        <v>0</v>
      </c>
      <c r="S8" s="30">
        <f>SUM(p_BB!$R$48:$R$55)</f>
        <v>0</v>
      </c>
      <c r="T8" s="30">
        <f>SUM(p_BB!$S$48:$S$55)</f>
        <v>44</v>
      </c>
      <c r="U8" s="30">
        <f>SUM(p_BB!$T$48:$T$55)</f>
        <v>0</v>
      </c>
      <c r="V8" s="67">
        <f>SUM(p_BB!$U$48:$U$55)</f>
        <v>2</v>
      </c>
      <c r="W8" s="67">
        <f>SUM(p_BB!$V$48:$V$55)</f>
        <v>2</v>
      </c>
      <c r="X8" s="67">
        <f>SUM(p_BB!$W$48:$W$55)</f>
        <v>0</v>
      </c>
      <c r="Y8" s="31">
        <f>IF(AND(E8=0,I8=0),0,IF(AND(E8=0,I8&gt;0),99,IF(F8=0,0,(I8*$A$1)/E8)))</f>
        <v>12.307692307692308</v>
      </c>
      <c r="Z8" s="63">
        <f>BATT!$Y$67</f>
        <v>0</v>
      </c>
    </row>
    <row r="9" spans="1:26" ht="12.75" hidden="1" customHeight="1" x14ac:dyDescent="0.2">
      <c r="A9" s="6">
        <f>SUBTOTAL(3,$Y$2:Y9)</f>
        <v>7</v>
      </c>
      <c r="B9" s="29" t="str">
        <f>p_BAY!$A$92</f>
        <v>Schober, Fina</v>
      </c>
      <c r="C9" s="29" t="str">
        <f>p_BAY!$A$1</f>
        <v>BBSV Freising</v>
      </c>
      <c r="D9" s="30">
        <f>SUM(p_BAY!$C$93:$C$100)</f>
        <v>2</v>
      </c>
      <c r="E9" s="162">
        <f>SUM(p_BAY!$D$93:$D$100)</f>
        <v>4.33</v>
      </c>
      <c r="F9" s="67">
        <f>SUM(p_BAY!$E$93:$E$100)</f>
        <v>29</v>
      </c>
      <c r="G9" s="30">
        <f>SUM(p_BAY!$F$93:$F$100)</f>
        <v>26</v>
      </c>
      <c r="H9" s="30">
        <f>SUM(p_BAY!$G$93:$G$100)</f>
        <v>14</v>
      </c>
      <c r="I9" s="30">
        <f>SUM(p_BAY!$H$93:$H$100)</f>
        <v>14</v>
      </c>
      <c r="J9" s="30">
        <f>SUM(p_BAY!$I$93:$I$100)</f>
        <v>11</v>
      </c>
      <c r="K9" s="67">
        <f>SUM(p_BAY!$J$93:$J$100)</f>
        <v>0</v>
      </c>
      <c r="L9" s="67">
        <f>SUM(p_BAY!$K$93:$K$100)</f>
        <v>0</v>
      </c>
      <c r="M9" s="30">
        <f>SUM(p_BAY!$L$93:$L$100)</f>
        <v>0</v>
      </c>
      <c r="N9" s="30">
        <f>SUM(p_BAY!$M$93:$M$100)</f>
        <v>9</v>
      </c>
      <c r="O9" s="30">
        <f>SUM(p_BAY!$N$93:$N$100)</f>
        <v>0</v>
      </c>
      <c r="P9" s="30">
        <f>SUM(p_BAY!$O$93:$O$100)</f>
        <v>3</v>
      </c>
      <c r="Q9" s="30">
        <f>SUM(p_BAY!$P$93:$P$100)</f>
        <v>0</v>
      </c>
      <c r="R9" s="30">
        <f>SUM(p_BAY!$Q$93:$Q$100)</f>
        <v>0</v>
      </c>
      <c r="S9" s="30">
        <f>SUM(p_BAY!$R$93:$R$100)</f>
        <v>0</v>
      </c>
      <c r="T9" s="30">
        <f>SUM(p_BAY!$S$93:$S$100)</f>
        <v>10</v>
      </c>
      <c r="U9" s="30">
        <f>SUM(p_BAY!$T$93:$T$100)</f>
        <v>0</v>
      </c>
      <c r="V9" s="67">
        <f>SUM(p_BAY!$U$93:$U$100)</f>
        <v>0</v>
      </c>
      <c r="W9" s="67">
        <f>SUM(p_BAY!$V$93:$V$100)</f>
        <v>0</v>
      </c>
      <c r="X9" s="67">
        <f>SUM(p_BAY!$W$93:$W$100)</f>
        <v>0</v>
      </c>
      <c r="Y9" s="31">
        <f>IF(AND(E9=0,I9=0),0,IF(AND(E9=0,I9&gt;0),99,IF(F9=0,0,(I9*$A$1)/E9)))</f>
        <v>16.166281755196305</v>
      </c>
      <c r="Z9" s="63">
        <f>BATT!$Y$42</f>
        <v>0</v>
      </c>
    </row>
    <row r="10" spans="1:26" ht="12.75" hidden="1" customHeight="1" x14ac:dyDescent="0.2">
      <c r="A10" s="6">
        <f>SUBTOTAL(3,$Y$2:Y10)</f>
        <v>7</v>
      </c>
      <c r="B10" s="29" t="str">
        <f>p_BB!$A$128</f>
        <v>Rusch, Leonie</v>
      </c>
      <c r="C10" s="29" t="str">
        <f>p_BB!$A$1</f>
        <v>Kiel Seahawks/ Berlin Ravens</v>
      </c>
      <c r="D10" s="30">
        <f>SUM(p_BB!$C$129:$C$136)</f>
        <v>3</v>
      </c>
      <c r="E10" s="162">
        <f>SUM(p_BB!$D$129:$D$136)</f>
        <v>3</v>
      </c>
      <c r="F10" s="67">
        <f>SUM(p_BB!$E$129:$E$136)</f>
        <v>22</v>
      </c>
      <c r="G10" s="30">
        <f>SUM(p_BB!$F$129:$F$136)</f>
        <v>22</v>
      </c>
      <c r="H10" s="30">
        <f>SUM(p_BB!$G$129:$G$136)</f>
        <v>11</v>
      </c>
      <c r="I10" s="30">
        <f>SUM(p_BB!$H$129:$H$136)</f>
        <v>10</v>
      </c>
      <c r="J10" s="30">
        <f>SUM(p_BB!$I$129:$I$136)</f>
        <v>13</v>
      </c>
      <c r="K10" s="67">
        <f>SUM(p_BB!$J$129:$J$136)</f>
        <v>2</v>
      </c>
      <c r="L10" s="67">
        <f>SUM(p_BB!$K$129:$K$136)</f>
        <v>1</v>
      </c>
      <c r="M10" s="30">
        <f>SUM(p_BB!$L$129:$L$136)</f>
        <v>2</v>
      </c>
      <c r="N10" s="30">
        <f>SUM(p_BB!$M$129:$M$136)</f>
        <v>2</v>
      </c>
      <c r="O10" s="30">
        <f>SUM(p_BB!$N$129:$N$136)</f>
        <v>0</v>
      </c>
      <c r="P10" s="30">
        <f>SUM(p_BB!$O$129:$O$136)</f>
        <v>0</v>
      </c>
      <c r="Q10" s="30">
        <f>SUM(p_BB!$P$129:$P$136)</f>
        <v>0</v>
      </c>
      <c r="R10" s="30">
        <f>SUM(p_BB!$Q$129:$Q$136)</f>
        <v>0</v>
      </c>
      <c r="S10" s="30">
        <f>SUM(p_BB!$R$129:$R$136)</f>
        <v>0</v>
      </c>
      <c r="T10" s="30">
        <f>SUM(p_BB!$S$129:$S$136)</f>
        <v>9</v>
      </c>
      <c r="U10" s="30">
        <f>SUM(p_BB!$T$129:$T$136)</f>
        <v>0</v>
      </c>
      <c r="V10" s="67">
        <f>SUM(p_BB!$U$129:$U$136)</f>
        <v>0</v>
      </c>
      <c r="W10" s="67">
        <f>SUM(p_BB!$V$129:$V$136)</f>
        <v>1</v>
      </c>
      <c r="X10" s="67">
        <f>SUM(p_BB!$W$129:$W$136)</f>
        <v>0</v>
      </c>
      <c r="Y10" s="31">
        <f>IF(AND(E10=0,I10=0),0,IF(AND(E10=0,I10&gt;0),99,IF(F10=0,0,(I10*$A$1)/E10)))</f>
        <v>16.666666666666668</v>
      </c>
      <c r="Z10" s="63">
        <f>BATT!$Y$76</f>
        <v>0</v>
      </c>
    </row>
    <row r="11" spans="1:26" ht="12.75" hidden="1" customHeight="1" x14ac:dyDescent="0.2">
      <c r="A11" s="6">
        <f>SUBTOTAL(3,$Y$2:Y11)</f>
        <v>7</v>
      </c>
      <c r="B11" s="29" t="str">
        <f>p_STU!$A$38</f>
        <v>Schiemann, Fenja</v>
      </c>
      <c r="C11" s="29" t="str">
        <f>p_STU!$A$1</f>
        <v>Stuttgart Reds</v>
      </c>
      <c r="D11" s="30">
        <f>SUM(p_STU!$C$39:$C$46)</f>
        <v>1</v>
      </c>
      <c r="E11" s="162">
        <f>SUM(p_STU!$D$39:$D$46)</f>
        <v>3</v>
      </c>
      <c r="F11" s="67">
        <f>SUM(p_STU!$E$39:$E$46)</f>
        <v>15</v>
      </c>
      <c r="G11" s="30">
        <f>SUM(p_STU!$F$39:$F$46)</f>
        <v>12</v>
      </c>
      <c r="H11" s="30">
        <f>SUM(p_STU!$G$39:$G$46)</f>
        <v>10</v>
      </c>
      <c r="I11" s="30">
        <f>SUM(p_STU!$H$39:$H$46)</f>
        <v>8</v>
      </c>
      <c r="J11" s="30">
        <f>SUM(p_STU!$I$39:$I$46)</f>
        <v>9</v>
      </c>
      <c r="K11" s="67">
        <f>SUM(p_STU!$J$39:$J$46)</f>
        <v>0</v>
      </c>
      <c r="L11" s="67">
        <f>SUM(p_STU!$K$39:$K$46)</f>
        <v>0</v>
      </c>
      <c r="M11" s="30">
        <f>SUM(p_STU!$L$39:$L$46)</f>
        <v>0</v>
      </c>
      <c r="N11" s="30">
        <f>SUM(p_STU!$M$39:$M$46)</f>
        <v>2</v>
      </c>
      <c r="O11" s="30">
        <f>SUM(p_STU!$N$39:$N$46)</f>
        <v>0</v>
      </c>
      <c r="P11" s="30">
        <f>SUM(p_STU!$O$39:$O$46)</f>
        <v>3</v>
      </c>
      <c r="Q11" s="30">
        <f>SUM(p_STU!$P$39:$P$46)</f>
        <v>0</v>
      </c>
      <c r="R11" s="30">
        <f>SUM(p_STU!$Q$39:$Q$46)</f>
        <v>0</v>
      </c>
      <c r="S11" s="30">
        <f>SUM(p_STU!$R$39:$R$46)</f>
        <v>0</v>
      </c>
      <c r="T11" s="30">
        <f>SUM(p_STU!$S$39:$S$46)</f>
        <v>12</v>
      </c>
      <c r="U11" s="30">
        <f>SUM(p_STU!$T$39:$T$46)</f>
        <v>0</v>
      </c>
      <c r="V11" s="67">
        <f>SUM(p_STU!$U$39:$U$46)</f>
        <v>0</v>
      </c>
      <c r="W11" s="67">
        <f>SUM(p_STU!$V$39:$V$46)</f>
        <v>1</v>
      </c>
      <c r="X11" s="67">
        <f>SUM(p_STU!$W$39:$W$46)</f>
        <v>0</v>
      </c>
      <c r="Y11" s="31">
        <f>IF(AND(E11=0,I11=0),0,IF(AND(E11=0,I11&gt;0),99,IF(F11=0,0,(I11*$A$1)/E11)))</f>
        <v>13.333333333333334</v>
      </c>
      <c r="Z11" s="63">
        <f>BATT!$Y$96</f>
        <v>0</v>
      </c>
    </row>
    <row r="12" spans="1:26" ht="12.75" hidden="1" customHeight="1" x14ac:dyDescent="0.2">
      <c r="A12" s="6">
        <f>SUBTOTAL(3,$Y$2:Y12)</f>
        <v>7</v>
      </c>
      <c r="B12" s="29" t="str">
        <f>p_KIEL!$A$2</f>
        <v>Leibrich, Julia</v>
      </c>
      <c r="C12" s="29" t="str">
        <f>p_KIEL!$A$1</f>
        <v>Kiel Seahawks</v>
      </c>
      <c r="D12" s="30">
        <f>SUM(p_KIEL!$C$3:$C$10)</f>
        <v>2</v>
      </c>
      <c r="E12" s="162">
        <f>SUM(p_KIEL!$D$3:$D$10)</f>
        <v>2.33</v>
      </c>
      <c r="F12" s="67">
        <f>SUM(p_KIEL!$E$3:$E$10)</f>
        <v>17</v>
      </c>
      <c r="G12" s="30">
        <f>SUM(p_KIEL!$F$3:$F$10)</f>
        <v>17</v>
      </c>
      <c r="H12" s="30">
        <f>SUM(p_KIEL!$G$3:$G$10)</f>
        <v>8</v>
      </c>
      <c r="I12" s="30">
        <f>SUM(p_KIEL!$H$3:$H$10)</f>
        <v>8</v>
      </c>
      <c r="J12" s="30">
        <f>SUM(p_KIEL!$I$3:$I$10)</f>
        <v>12</v>
      </c>
      <c r="K12" s="67">
        <f>SUM(p_KIEL!$J$3:$J$10)</f>
        <v>2</v>
      </c>
      <c r="L12" s="67">
        <f>SUM(p_KIEL!$K$3:$K$10)</f>
        <v>0</v>
      </c>
      <c r="M12" s="30">
        <f>SUM(p_KIEL!$L$3:$L$10)</f>
        <v>0</v>
      </c>
      <c r="N12" s="30">
        <f>SUM(p_KIEL!$M$3:$M$10)</f>
        <v>1</v>
      </c>
      <c r="O12" s="30">
        <f>SUM(p_KIEL!$N$3:$N$10)</f>
        <v>0</v>
      </c>
      <c r="P12" s="30">
        <f>SUM(p_KIEL!$O$3:$O$10)</f>
        <v>0</v>
      </c>
      <c r="Q12" s="30">
        <f>SUM(p_KIEL!$P$3:$P$10)</f>
        <v>0</v>
      </c>
      <c r="R12" s="30">
        <f>SUM(p_KIEL!$Q$3:$Q$10)</f>
        <v>0</v>
      </c>
      <c r="S12" s="30">
        <f>SUM(p_KIEL!$R$3:$R$10)</f>
        <v>0</v>
      </c>
      <c r="T12" s="30">
        <f>SUM(p_KIEL!$S$3:$S$10)</f>
        <v>5</v>
      </c>
      <c r="U12" s="30">
        <f>SUM(p_KIEL!$T$3:$T$10)</f>
        <v>0</v>
      </c>
      <c r="V12" s="67">
        <f>SUM(p_KIEL!$U$3:$U$10)</f>
        <v>0</v>
      </c>
      <c r="W12" s="67">
        <f>SUM(p_KIEL!$V$3:$V$10)</f>
        <v>1</v>
      </c>
      <c r="X12" s="67">
        <f>SUM(p_KIEL!$W$3:$W$10)</f>
        <v>0</v>
      </c>
      <c r="Y12" s="31">
        <f>IF(AND(E12=0,I12=0),0,IF(AND(E12=0,I12&gt;0),99,IF(F12=0,0,(I12*$A$1)/E12)))</f>
        <v>17.167381974248926</v>
      </c>
      <c r="Z12" s="63">
        <f>BATT!$Y$122</f>
        <v>0</v>
      </c>
    </row>
    <row r="13" spans="1:26" ht="12.75" hidden="1" customHeight="1" x14ac:dyDescent="0.2">
      <c r="A13" s="6">
        <f>SUBTOTAL(3,$Y$2:Y13)</f>
        <v>7</v>
      </c>
      <c r="B13" s="29" t="str">
        <f>p_KIEL!$A$20</f>
        <v>Lemke, Charlotte</v>
      </c>
      <c r="C13" s="29" t="str">
        <f>p_KIEL!$A$1</f>
        <v>Kiel Seahawks</v>
      </c>
      <c r="D13" s="30">
        <f>SUM(p_KIEL!$C$21:$C$28)</f>
        <v>2</v>
      </c>
      <c r="E13" s="162">
        <f>SUM(p_KIEL!$D$21:$D$28)</f>
        <v>2.33</v>
      </c>
      <c r="F13" s="67">
        <f>SUM(p_KIEL!$E$21:$E$28)</f>
        <v>16</v>
      </c>
      <c r="G13" s="30">
        <f>SUM(p_KIEL!$F$21:$F$28)</f>
        <v>15</v>
      </c>
      <c r="H13" s="30">
        <f>SUM(p_KIEL!$G$21:$G$28)</f>
        <v>13</v>
      </c>
      <c r="I13" s="30">
        <f>SUM(p_KIEL!$H$21:$H$28)</f>
        <v>10</v>
      </c>
      <c r="J13" s="30">
        <f>SUM(p_KIEL!$I$21:$I$28)</f>
        <v>10</v>
      </c>
      <c r="K13" s="67">
        <f>SUM(p_KIEL!$J$21:$J$28)</f>
        <v>2</v>
      </c>
      <c r="L13" s="67">
        <f>SUM(p_KIEL!$K$21:$K$28)</f>
        <v>0</v>
      </c>
      <c r="M13" s="30">
        <f>SUM(p_KIEL!$L$21:$L$28)</f>
        <v>2</v>
      </c>
      <c r="N13" s="30">
        <f>SUM(p_KIEL!$M$21:$M$28)</f>
        <v>1</v>
      </c>
      <c r="O13" s="30">
        <f>SUM(p_KIEL!$N$21:$N$28)</f>
        <v>0</v>
      </c>
      <c r="P13" s="30">
        <f>SUM(p_KIEL!$O$21:$O$28)</f>
        <v>1</v>
      </c>
      <c r="Q13" s="30">
        <f>SUM(p_KIEL!$P$21:$P$28)</f>
        <v>0</v>
      </c>
      <c r="R13" s="30">
        <f>SUM(p_KIEL!$Q$21:$Q$28)</f>
        <v>0</v>
      </c>
      <c r="S13" s="30">
        <f>SUM(p_KIEL!$R$21:$R$28)</f>
        <v>0</v>
      </c>
      <c r="T13" s="30">
        <f>SUM(p_KIEL!$S$21:$S$28)</f>
        <v>4</v>
      </c>
      <c r="U13" s="30">
        <f>SUM(p_KIEL!$T$21:$T$28)</f>
        <v>0</v>
      </c>
      <c r="V13" s="67">
        <f>SUM(p_KIEL!$U$21:$U$28)</f>
        <v>0</v>
      </c>
      <c r="W13" s="67">
        <f>SUM(p_KIEL!$V$21:$V$28)</f>
        <v>1</v>
      </c>
      <c r="X13" s="67">
        <f>SUM(p_KIEL!$W$21:$W$28)</f>
        <v>0</v>
      </c>
      <c r="Y13" s="31">
        <f>IF(AND(E13=0,I13=0),0,IF(AND(E13=0,I13&gt;0),99,IF(F13=0,0,(I13*$A$1)/E13)))</f>
        <v>21.459227467811157</v>
      </c>
      <c r="Z13" s="63">
        <f>BATT!$Y$124</f>
        <v>0</v>
      </c>
    </row>
    <row r="14" spans="1:26" ht="12.75" hidden="1" customHeight="1" x14ac:dyDescent="0.2">
      <c r="A14" s="6">
        <f>SUBTOTAL(3,$Y$2:Y14)</f>
        <v>7</v>
      </c>
      <c r="B14" s="29" t="str">
        <f>p_BAY!$A$56</f>
        <v>Hohe, Theresa</v>
      </c>
      <c r="C14" s="29" t="str">
        <f>p_BAY!$A$1</f>
        <v>BBSV Freising</v>
      </c>
      <c r="D14" s="30">
        <f>SUM(p_BAY!$C$57:$C$64)</f>
        <v>2</v>
      </c>
      <c r="E14" s="162">
        <f>SUM(p_BAY!$D$57:$D$64)</f>
        <v>2</v>
      </c>
      <c r="F14" s="67">
        <f>SUM(p_BAY!$E$57:$E$64)</f>
        <v>7</v>
      </c>
      <c r="G14" s="30">
        <f>SUM(p_BAY!$F$57:$F$64)</f>
        <v>7</v>
      </c>
      <c r="H14" s="30">
        <f>SUM(p_BAY!$G$57:$G$64)</f>
        <v>1</v>
      </c>
      <c r="I14" s="30">
        <f>SUM(p_BAY!$H$57:$H$64)</f>
        <v>1</v>
      </c>
      <c r="J14" s="30">
        <f>SUM(p_BAY!$I$57:$I$64)</f>
        <v>2</v>
      </c>
      <c r="K14" s="67">
        <f>SUM(p_BAY!$J$57:$J$64)</f>
        <v>0</v>
      </c>
      <c r="L14" s="67">
        <f>SUM(p_BAY!$K$57:$K$64)</f>
        <v>0</v>
      </c>
      <c r="M14" s="30">
        <f>SUM(p_BAY!$L$57:$L$64)</f>
        <v>0</v>
      </c>
      <c r="N14" s="30">
        <f>SUM(p_BAY!$M$57:$M$64)</f>
        <v>2</v>
      </c>
      <c r="O14" s="30">
        <f>SUM(p_BAY!$N$57:$N$64)</f>
        <v>0</v>
      </c>
      <c r="P14" s="30">
        <f>SUM(p_BAY!$O$57:$O$64)</f>
        <v>0</v>
      </c>
      <c r="Q14" s="30">
        <f>SUM(p_BAY!$P$57:$P$64)</f>
        <v>0</v>
      </c>
      <c r="R14" s="30">
        <f>SUM(p_BAY!$Q$57:$Q$64)</f>
        <v>0</v>
      </c>
      <c r="S14" s="30">
        <f>SUM(p_BAY!$R$57:$R$64)</f>
        <v>0</v>
      </c>
      <c r="T14" s="30">
        <f>SUM(p_BAY!$S$57:$S$64)</f>
        <v>4</v>
      </c>
      <c r="U14" s="30">
        <f>SUM(p_BAY!$T$57:$T$64)</f>
        <v>0</v>
      </c>
      <c r="V14" s="67">
        <f>SUM(p_BAY!$U$57:$U$64)</f>
        <v>1</v>
      </c>
      <c r="W14" s="67">
        <f>SUM(p_BAY!$V$57:$V$64)</f>
        <v>0</v>
      </c>
      <c r="X14" s="67">
        <f>SUM(p_BAY!$W$57:$W$64)</f>
        <v>0</v>
      </c>
      <c r="Y14" s="31">
        <f>IF(AND(E14=0,I14=0),0,IF(AND(E14=0,I14&gt;0),99,IF(F14=0,0,(I14*$A$1)/E14)))</f>
        <v>2.5</v>
      </c>
      <c r="Z14" s="63">
        <f>BATT!$Y$38</f>
        <v>0</v>
      </c>
    </row>
    <row r="15" spans="1:26" ht="12.75" hidden="1" customHeight="1" x14ac:dyDescent="0.2">
      <c r="A15" s="6">
        <f>SUBTOTAL(3,$Y$2:Y15)</f>
        <v>7</v>
      </c>
      <c r="B15" s="29" t="str">
        <f>p_STU!$A$2</f>
        <v>Dreßler, Charlotte</v>
      </c>
      <c r="C15" s="29" t="str">
        <f>p_STU!$A$1</f>
        <v>Stuttgart Reds</v>
      </c>
      <c r="D15" s="30">
        <f>SUM(p_STU!$C$3:$C$10)</f>
        <v>1</v>
      </c>
      <c r="E15" s="162">
        <f>SUM(p_STU!$D$3:$D$10)</f>
        <v>2</v>
      </c>
      <c r="F15" s="67">
        <f>SUM(p_STU!$E$3:$E$10)</f>
        <v>17</v>
      </c>
      <c r="G15" s="30">
        <f>SUM(p_STU!$F$3:$F$10)</f>
        <v>17</v>
      </c>
      <c r="H15" s="30">
        <f>SUM(p_STU!$G$3:$G$10)</f>
        <v>8</v>
      </c>
      <c r="I15" s="30">
        <f>SUM(p_STU!$H$3:$H$10)</f>
        <v>8</v>
      </c>
      <c r="J15" s="30">
        <f>SUM(p_STU!$I$3:$I$10)</f>
        <v>10</v>
      </c>
      <c r="K15" s="67">
        <f>SUM(p_STU!$J$3:$J$10)</f>
        <v>0</v>
      </c>
      <c r="L15" s="67">
        <f>SUM(p_STU!$K$3:$K$10)</f>
        <v>0</v>
      </c>
      <c r="M15" s="30">
        <f>SUM(p_STU!$L$3:$L$10)</f>
        <v>0</v>
      </c>
      <c r="N15" s="30">
        <f>SUM(p_STU!$M$3:$M$10)</f>
        <v>2</v>
      </c>
      <c r="O15" s="30">
        <f>SUM(p_STU!$N$3:$N$10)</f>
        <v>0</v>
      </c>
      <c r="P15" s="30">
        <f>SUM(p_STU!$O$3:$O$10)</f>
        <v>0</v>
      </c>
      <c r="Q15" s="30">
        <f>SUM(p_STU!$P$3:$P$10)</f>
        <v>0</v>
      </c>
      <c r="R15" s="30">
        <f>SUM(p_STU!$Q$3:$Q$10)</f>
        <v>0</v>
      </c>
      <c r="S15" s="30">
        <f>SUM(p_STU!$R$3:$R$10)</f>
        <v>0</v>
      </c>
      <c r="T15" s="30">
        <f>SUM(p_STU!$S$3:$S$10)</f>
        <v>9</v>
      </c>
      <c r="U15" s="30">
        <f>SUM(p_STU!$T$3:$T$10)</f>
        <v>0</v>
      </c>
      <c r="V15" s="67">
        <f>SUM(p_STU!$U$3:$U$10)</f>
        <v>1</v>
      </c>
      <c r="W15" s="67">
        <f>SUM(p_STU!$V$3:$V$10)</f>
        <v>0</v>
      </c>
      <c r="X15" s="67">
        <f>SUM(p_STU!$W$3:$W$10)</f>
        <v>0</v>
      </c>
      <c r="Y15" s="31">
        <f>IF(AND(E15=0,I15=0),0,IF(AND(E15=0,I15&gt;0),99,IF(F15=0,0,(I15*$A$1)/E15)))</f>
        <v>20</v>
      </c>
      <c r="Z15" s="63">
        <f>BATT!$Y$92</f>
        <v>0</v>
      </c>
    </row>
    <row r="16" spans="1:26" ht="12.75" hidden="1" customHeight="1" x14ac:dyDescent="0.2">
      <c r="A16" s="6">
        <f>SUBTOTAL(3,$Y$2:Y16)</f>
        <v>7</v>
      </c>
      <c r="B16" s="29" t="str">
        <f>p_STU!$A$56</f>
        <v>Hugendubel, Lisa</v>
      </c>
      <c r="C16" s="29" t="str">
        <f>p_STU!$A$1</f>
        <v>Stuttgart Reds</v>
      </c>
      <c r="D16" s="30">
        <f>SUM(p_STU!$C$57:$C$64)</f>
        <v>3</v>
      </c>
      <c r="E16" s="162">
        <f>SUM(p_STU!$D$57:$D$64)</f>
        <v>1.9900000000000002</v>
      </c>
      <c r="F16" s="67">
        <f>SUM(p_STU!$E$57:$E$64)</f>
        <v>21</v>
      </c>
      <c r="G16" s="30">
        <f>SUM(p_STU!$F$57:$F$64)</f>
        <v>19</v>
      </c>
      <c r="H16" s="30">
        <f>SUM(p_STU!$G$57:$G$64)</f>
        <v>15</v>
      </c>
      <c r="I16" s="30">
        <f>SUM(p_STU!$H$57:$H$64)</f>
        <v>8</v>
      </c>
      <c r="J16" s="30">
        <f>SUM(p_STU!$I$57:$I$64)</f>
        <v>14</v>
      </c>
      <c r="K16" s="67">
        <f>SUM(p_STU!$J$57:$J$64)</f>
        <v>0</v>
      </c>
      <c r="L16" s="67">
        <f>SUM(p_STU!$K$57:$K$64)</f>
        <v>1</v>
      </c>
      <c r="M16" s="30">
        <f>SUM(p_STU!$L$57:$L$64)</f>
        <v>0</v>
      </c>
      <c r="N16" s="30">
        <f>SUM(p_STU!$M$57:$M$64)</f>
        <v>1</v>
      </c>
      <c r="O16" s="30">
        <f>SUM(p_STU!$N$57:$N$64)</f>
        <v>0</v>
      </c>
      <c r="P16" s="30">
        <f>SUM(p_STU!$O$57:$O$64)</f>
        <v>2</v>
      </c>
      <c r="Q16" s="30">
        <f>SUM(p_STU!$P$57:$P$64)</f>
        <v>0</v>
      </c>
      <c r="R16" s="30">
        <f>SUM(p_STU!$Q$57:$Q$64)</f>
        <v>0</v>
      </c>
      <c r="S16" s="30">
        <f>SUM(p_STU!$R$57:$R$64)</f>
        <v>0</v>
      </c>
      <c r="T16" s="30">
        <f>SUM(p_STU!$S$57:$S$64)</f>
        <v>17</v>
      </c>
      <c r="U16" s="30">
        <f>SUM(p_STU!$T$57:$T$64)</f>
        <v>0</v>
      </c>
      <c r="V16" s="67">
        <f>SUM(p_STU!$U$57:$U$64)</f>
        <v>0</v>
      </c>
      <c r="W16" s="67">
        <f>SUM(p_STU!$V$57:$V$64)</f>
        <v>0</v>
      </c>
      <c r="X16" s="67">
        <f>SUM(p_STU!$W$57:$W$64)</f>
        <v>0</v>
      </c>
      <c r="Y16" s="31">
        <f>IF(AND(E16=0,I16=0),0,IF(AND(E16=0,I16&gt;0),99,IF(F16=0,0,(I16*$A$1)/E16)))</f>
        <v>20.100502512562812</v>
      </c>
      <c r="Z16" s="63">
        <f>BATT!$Y$98</f>
        <v>0</v>
      </c>
    </row>
    <row r="17" spans="1:26" ht="12.75" hidden="1" customHeight="1" x14ac:dyDescent="0.2">
      <c r="A17" s="6">
        <f>SUBTOTAL(3,$Y$2:Y17)</f>
        <v>7</v>
      </c>
      <c r="B17" s="29" t="str">
        <f>p_BAY!$A$110</f>
        <v>Stampfl, Sophie</v>
      </c>
      <c r="C17" s="29" t="str">
        <f>p_BAY!$A$1</f>
        <v>BBSV Freising</v>
      </c>
      <c r="D17" s="30">
        <f>SUM(p_BAY!$C$111:$C$118)</f>
        <v>1</v>
      </c>
      <c r="E17" s="162">
        <f>SUM(p_BAY!$D$111:$D$118)</f>
        <v>1.66</v>
      </c>
      <c r="F17" s="67">
        <f>SUM(p_BAY!$E$111:$E$118)</f>
        <v>6</v>
      </c>
      <c r="G17" s="30">
        <f>SUM(p_BAY!$F$111:$F$118)</f>
        <v>6</v>
      </c>
      <c r="H17" s="30">
        <f>SUM(p_BAY!$G$111:$G$118)</f>
        <v>1</v>
      </c>
      <c r="I17" s="30">
        <f>SUM(p_BAY!$H$111:$H$118)</f>
        <v>1</v>
      </c>
      <c r="J17" s="30">
        <f>SUM(p_BAY!$I$111:$I$118)</f>
        <v>1</v>
      </c>
      <c r="K17" s="67">
        <f>SUM(p_BAY!$J$111:$J$118)</f>
        <v>0</v>
      </c>
      <c r="L17" s="67">
        <f>SUM(p_BAY!$K$111:$K$118)</f>
        <v>0</v>
      </c>
      <c r="M17" s="30">
        <f>SUM(p_BAY!$L$111:$L$118)</f>
        <v>0</v>
      </c>
      <c r="N17" s="30">
        <f>SUM(p_BAY!$M$111:$M$118)</f>
        <v>1</v>
      </c>
      <c r="O17" s="30">
        <f>SUM(p_BAY!$N$111:$N$118)</f>
        <v>0</v>
      </c>
      <c r="P17" s="30">
        <f>SUM(p_BAY!$O$111:$O$118)</f>
        <v>0</v>
      </c>
      <c r="Q17" s="30">
        <f>SUM(p_BAY!$P$111:$P$118)</f>
        <v>0</v>
      </c>
      <c r="R17" s="30">
        <f>SUM(p_BAY!$Q$111:$Q$118)</f>
        <v>0</v>
      </c>
      <c r="S17" s="30">
        <f>SUM(p_BAY!$R$111:$R$118)</f>
        <v>0</v>
      </c>
      <c r="T17" s="30">
        <f>SUM(p_BAY!$S$111:$S$118)</f>
        <v>3</v>
      </c>
      <c r="U17" s="30">
        <f>SUM(p_BAY!$T$111:$T$118)</f>
        <v>0</v>
      </c>
      <c r="V17" s="67">
        <f>SUM(p_BAY!$U$111:$U$118)</f>
        <v>1</v>
      </c>
      <c r="W17" s="67">
        <f>SUM(p_BAY!$V$111:$V$118)</f>
        <v>0</v>
      </c>
      <c r="X17" s="67">
        <f>SUM(p_BAY!$W$111:$W$118)</f>
        <v>0</v>
      </c>
      <c r="Y17" s="31">
        <f>IF(AND(E17=0,I17=0),0,IF(AND(E17=0,I17&gt;0),99,IF(F17=0,0,(I17*$A$1)/E17)))</f>
        <v>3.0120481927710845</v>
      </c>
      <c r="Z17" s="63">
        <f>BATT!$Y$44</f>
        <v>0</v>
      </c>
    </row>
    <row r="18" spans="1:26" ht="12.75" hidden="1" customHeight="1" x14ac:dyDescent="0.2">
      <c r="A18" s="6">
        <f>SUBTOTAL(3,$Y$2:Y18)</f>
        <v>7</v>
      </c>
      <c r="B18" s="29" t="str">
        <f>p_KIEL!$A$29</f>
        <v>Gronau, Levke</v>
      </c>
      <c r="C18" s="29" t="str">
        <f>p_KIEL!$A$1</f>
        <v>Kiel Seahawks</v>
      </c>
      <c r="D18" s="30">
        <f>SUM(p_KIEL!$C$30:$C$37)</f>
        <v>1</v>
      </c>
      <c r="E18" s="162">
        <f>SUM(p_KIEL!$D$30:$D$37)</f>
        <v>1.66</v>
      </c>
      <c r="F18" s="67">
        <f>SUM(p_KIEL!$E$30:$E$37)</f>
        <v>9</v>
      </c>
      <c r="G18" s="30">
        <f>SUM(p_KIEL!$F$30:$F$37)</f>
        <v>9</v>
      </c>
      <c r="H18" s="30">
        <f>SUM(p_KIEL!$G$30:$G$37)</f>
        <v>1</v>
      </c>
      <c r="I18" s="30">
        <f>SUM(p_KIEL!$H$30:$H$37)</f>
        <v>1</v>
      </c>
      <c r="J18" s="30">
        <f>SUM(p_KIEL!$I$30:$I$37)</f>
        <v>4</v>
      </c>
      <c r="K18" s="67">
        <f>SUM(p_KIEL!$J$30:$J$37)</f>
        <v>0</v>
      </c>
      <c r="L18" s="67">
        <f>SUM(p_KIEL!$K$30:$K$37)</f>
        <v>0</v>
      </c>
      <c r="M18" s="30">
        <f>SUM(p_KIEL!$L$30:$L$37)</f>
        <v>0</v>
      </c>
      <c r="N18" s="30">
        <f>SUM(p_KIEL!$M$30:$M$37)</f>
        <v>2</v>
      </c>
      <c r="O18" s="30">
        <f>SUM(p_KIEL!$N$30:$N$37)</f>
        <v>0</v>
      </c>
      <c r="P18" s="30">
        <f>SUM(p_KIEL!$O$30:$O$37)</f>
        <v>0</v>
      </c>
      <c r="Q18" s="30">
        <f>SUM(p_KIEL!$P$30:$P$37)</f>
        <v>0</v>
      </c>
      <c r="R18" s="30">
        <f>SUM(p_KIEL!$Q$30:$Q$37)</f>
        <v>0</v>
      </c>
      <c r="S18" s="30">
        <f>SUM(p_KIEL!$R$30:$R$37)</f>
        <v>0</v>
      </c>
      <c r="T18" s="30">
        <f>SUM(p_KIEL!$S$30:$S$37)</f>
        <v>2</v>
      </c>
      <c r="U18" s="30">
        <f>SUM(p_KIEL!$T$30:$T$37)</f>
        <v>0</v>
      </c>
      <c r="V18" s="67">
        <f>SUM(p_KIEL!$U$30:$U$37)</f>
        <v>0</v>
      </c>
      <c r="W18" s="67">
        <f>SUM(p_KIEL!$V$30:$V$37)</f>
        <v>0</v>
      </c>
      <c r="X18" s="67">
        <f>SUM(p_KIEL!$W$30:$W$37)</f>
        <v>0</v>
      </c>
      <c r="Y18" s="31">
        <f>IF(AND(E18=0,I18=0),0,IF(AND(E18=0,I18&gt;0),99,IF(F18=0,0,(I18*$A$1)/E18)))</f>
        <v>3.0120481927710845</v>
      </c>
      <c r="Z18" s="63">
        <f>BATT!$Y$125</f>
        <v>0</v>
      </c>
    </row>
    <row r="19" spans="1:26" ht="12.75" hidden="1" customHeight="1" x14ac:dyDescent="0.2">
      <c r="A19" s="6">
        <f>SUBTOTAL(3,$Y$2:Y19)</f>
        <v>7</v>
      </c>
      <c r="B19" s="29" t="str">
        <f>p_KIEL!$A$74</f>
        <v>Ahrendt, Hannah</v>
      </c>
      <c r="C19" s="29" t="str">
        <f>p_KIEL!$A$1</f>
        <v>Kiel Seahawks</v>
      </c>
      <c r="D19" s="30">
        <f>SUM(p_KIEL!$C$75:$C$82)</f>
        <v>1</v>
      </c>
      <c r="E19" s="162">
        <f>SUM(p_KIEL!$D$75:$D$82)</f>
        <v>1.3</v>
      </c>
      <c r="F19" s="67">
        <f>SUM(p_KIEL!$E$75:$E$82)</f>
        <v>17</v>
      </c>
      <c r="G19" s="30">
        <f>SUM(p_KIEL!$F$75:$F$82)</f>
        <v>17</v>
      </c>
      <c r="H19" s="30">
        <f>SUM(p_KIEL!$G$75:$G$82)</f>
        <v>13</v>
      </c>
      <c r="I19" s="30">
        <f>SUM(p_KIEL!$H$75:$H$82)</f>
        <v>0</v>
      </c>
      <c r="J19" s="30">
        <f>SUM(p_KIEL!$I$75:$I$82)</f>
        <v>5</v>
      </c>
      <c r="K19" s="67">
        <f>SUM(p_KIEL!$J$75:$J$82)</f>
        <v>0</v>
      </c>
      <c r="L19" s="67">
        <f>SUM(p_KIEL!$K$75:$K$82)</f>
        <v>0</v>
      </c>
      <c r="M19" s="30">
        <f>SUM(p_KIEL!$L$75:$L$82)</f>
        <v>0</v>
      </c>
      <c r="N19" s="30">
        <f>SUM(p_KIEL!$M$75:$M$82)</f>
        <v>0</v>
      </c>
      <c r="O19" s="30">
        <f>SUM(p_KIEL!$N$75:$N$82)</f>
        <v>0</v>
      </c>
      <c r="P19" s="30">
        <f>SUM(p_KIEL!$O$75:$O$82)</f>
        <v>0</v>
      </c>
      <c r="Q19" s="30">
        <f>SUM(p_KIEL!$P$75:$P$82)</f>
        <v>0</v>
      </c>
      <c r="R19" s="30">
        <f>SUM(p_KIEL!$Q$75:$Q$82)</f>
        <v>0</v>
      </c>
      <c r="S19" s="30">
        <f>SUM(p_KIEL!$R$75:$R$82)</f>
        <v>0</v>
      </c>
      <c r="T19" s="30">
        <f>SUM(p_KIEL!$S$75:$S$82)</f>
        <v>16</v>
      </c>
      <c r="U19" s="30">
        <f>SUM(p_KIEL!$T$75:$T$82)</f>
        <v>0</v>
      </c>
      <c r="V19" s="67">
        <f>SUM(p_KIEL!$U$75:$U$82)</f>
        <v>0</v>
      </c>
      <c r="W19" s="67">
        <f>SUM(p_KIEL!$V$75:$V$82)</f>
        <v>1</v>
      </c>
      <c r="X19" s="67">
        <f>SUM(p_KIEL!$W$75:$W$82)</f>
        <v>0</v>
      </c>
      <c r="Y19" s="31">
        <f>IF(AND(E19=0,I19=0),0,IF(AND(E19=0,I19&gt;0),99,IF(F19=0,0,(I19*$A$1)/E19)))</f>
        <v>0</v>
      </c>
      <c r="Z19" s="63">
        <f>BATT!$Y$130</f>
        <v>0</v>
      </c>
    </row>
    <row r="20" spans="1:26" ht="12.75" hidden="1" customHeight="1" x14ac:dyDescent="0.2">
      <c r="A20" s="6">
        <f>SUBTOTAL(3,$Y$2:Y20)</f>
        <v>7</v>
      </c>
      <c r="B20" s="29" t="str">
        <f>p_BAWÜ!$A$56</f>
        <v>Kirchner, Leticia Nele</v>
      </c>
      <c r="C20" s="29" t="str">
        <f>p_BAWÜ!$A$1</f>
        <v>BWBSV</v>
      </c>
      <c r="D20" s="30">
        <f>SUM(p_BAWÜ!$C$57:$C$64)</f>
        <v>1</v>
      </c>
      <c r="E20" s="162">
        <f>SUM(p_BAWÜ!$D$57:$D$64)</f>
        <v>1</v>
      </c>
      <c r="F20" s="67">
        <f>SUM(p_BAWÜ!$E$57:$E$64)</f>
        <v>7</v>
      </c>
      <c r="G20" s="30">
        <f>SUM(p_BAWÜ!$F$57:$F$64)</f>
        <v>7</v>
      </c>
      <c r="H20" s="30">
        <f>SUM(p_BAWÜ!$G$57:$G$64)</f>
        <v>3</v>
      </c>
      <c r="I20" s="30">
        <f>SUM(p_BAWÜ!$H$57:$H$64)</f>
        <v>3</v>
      </c>
      <c r="J20" s="30">
        <f>SUM(p_BAWÜ!$I$57:$I$64)</f>
        <v>4</v>
      </c>
      <c r="K20" s="67">
        <f>SUM(p_BAWÜ!$J$57:$J$64)</f>
        <v>1</v>
      </c>
      <c r="L20" s="67">
        <f>SUM(p_BAWÜ!$K$57:$K$64)</f>
        <v>0</v>
      </c>
      <c r="M20" s="30">
        <f>SUM(p_BAWÜ!$L$57:$L$64)</f>
        <v>0</v>
      </c>
      <c r="N20" s="30">
        <f>SUM(p_BAWÜ!$M$57:$M$64)</f>
        <v>0</v>
      </c>
      <c r="O20" s="30">
        <f>SUM(p_BAWÜ!$N$57:$N$64)</f>
        <v>0</v>
      </c>
      <c r="P20" s="30">
        <f>SUM(p_BAWÜ!$O$57:$O$64)</f>
        <v>0</v>
      </c>
      <c r="Q20" s="30">
        <f>SUM(p_BAWÜ!$P$57:$P$64)</f>
        <v>0</v>
      </c>
      <c r="R20" s="30">
        <f>SUM(p_BAWÜ!$Q$57:$Q$64)</f>
        <v>0</v>
      </c>
      <c r="S20" s="30">
        <f>SUM(p_BAWÜ!$R$57:$R$64)</f>
        <v>0</v>
      </c>
      <c r="T20" s="30">
        <f>SUM(p_BAWÜ!$S$57:$S$64)</f>
        <v>1</v>
      </c>
      <c r="U20" s="30">
        <f>SUM(p_BAWÜ!$T$57:$T$64)</f>
        <v>0</v>
      </c>
      <c r="V20" s="67">
        <f>SUM(p_BAWÜ!$U$57:$U$64)</f>
        <v>0</v>
      </c>
      <c r="W20" s="67">
        <f>SUM(p_BAWÜ!$V$57:$V$64)</f>
        <v>1</v>
      </c>
      <c r="X20" s="67">
        <f>SUM(p_BAWÜ!$W$57:$W$64)</f>
        <v>0</v>
      </c>
      <c r="Y20" s="31">
        <f>IF(AND(E20=0,I20=0),0,IF(AND(E20=0,I20&gt;0),99,IF(F20=0,0,(I20*$A$1)/E20)))</f>
        <v>15</v>
      </c>
      <c r="Z20" s="63">
        <f>BATT!$Y$8</f>
        <v>0</v>
      </c>
    </row>
    <row r="21" spans="1:26" ht="12.75" hidden="1" customHeight="1" x14ac:dyDescent="0.2">
      <c r="A21" s="6">
        <f>SUBTOTAL(3,$Y$2:Y21)</f>
        <v>7</v>
      </c>
      <c r="B21" s="29" t="str">
        <f>p_BB!$A$11</f>
        <v>El-Mahmoud, Marjan</v>
      </c>
      <c r="C21" s="29" t="str">
        <f>p_BB!$A$1</f>
        <v>Kiel Seahawks/ Berlin Ravens</v>
      </c>
      <c r="D21" s="30">
        <f>SUM(p_BB!$C$12:$C$19)</f>
        <v>1</v>
      </c>
      <c r="E21" s="162">
        <f>SUM(p_BB!$D$12:$D$19)</f>
        <v>1</v>
      </c>
      <c r="F21" s="67">
        <f>SUM(p_BB!$E$12:$E$19)</f>
        <v>6</v>
      </c>
      <c r="G21" s="30">
        <f>SUM(p_BB!$F$12:$F$19)</f>
        <v>5</v>
      </c>
      <c r="H21" s="30">
        <f>SUM(p_BB!$G$12:$G$19)</f>
        <v>5</v>
      </c>
      <c r="I21" s="30">
        <f>SUM(p_BB!$H$12:$H$19)</f>
        <v>4</v>
      </c>
      <c r="J21" s="30">
        <f>SUM(p_BB!$I$12:$I$19)</f>
        <v>3</v>
      </c>
      <c r="K21" s="67">
        <f>SUM(p_BB!$J$12:$J$19)</f>
        <v>0</v>
      </c>
      <c r="L21" s="67">
        <f>SUM(p_BB!$K$12:$K$19)</f>
        <v>0</v>
      </c>
      <c r="M21" s="30">
        <f>SUM(p_BB!$L$12:$L$19)</f>
        <v>0</v>
      </c>
      <c r="N21" s="30">
        <f>SUM(p_BB!$M$12:$M$19)</f>
        <v>0</v>
      </c>
      <c r="O21" s="30">
        <f>SUM(p_BB!$N$12:$N$19)</f>
        <v>0</v>
      </c>
      <c r="P21" s="30">
        <f>SUM(p_BB!$O$12:$O$19)</f>
        <v>1</v>
      </c>
      <c r="Q21" s="30">
        <f>SUM(p_BB!$P$12:$P$19)</f>
        <v>0</v>
      </c>
      <c r="R21" s="30">
        <f>SUM(p_BB!$Q$12:$Q$19)</f>
        <v>0</v>
      </c>
      <c r="S21" s="30">
        <f>SUM(p_BB!$R$12:$R$19)</f>
        <v>0</v>
      </c>
      <c r="T21" s="30">
        <f>SUM(p_BB!$S$12:$S$19)</f>
        <v>5</v>
      </c>
      <c r="U21" s="30">
        <f>SUM(p_BB!$T$12:$T$19)</f>
        <v>0</v>
      </c>
      <c r="V21" s="67">
        <f>SUM(p_BB!$U$12:$U$19)</f>
        <v>0</v>
      </c>
      <c r="W21" s="67">
        <f>SUM(p_BB!$V$12:$V$19)</f>
        <v>0</v>
      </c>
      <c r="X21" s="67">
        <f>SUM(p_BB!$W$12:$W$19)</f>
        <v>0</v>
      </c>
      <c r="Y21" s="31">
        <f>IF(AND(E21=0,I21=0),0,IF(AND(E21=0,I21&gt;0),99,IF(F21=0,0,(I21*$A$1)/E21)))</f>
        <v>20</v>
      </c>
      <c r="Z21" s="63">
        <f>BATT!$Y$63</f>
        <v>0</v>
      </c>
    </row>
    <row r="22" spans="1:26" ht="12.75" hidden="1" customHeight="1" x14ac:dyDescent="0.2">
      <c r="A22" s="6">
        <f>SUBTOTAL(3,$Y$2:Y22)</f>
        <v>7</v>
      </c>
      <c r="B22" s="29" t="str">
        <f>p_KIEL!$A$38</f>
        <v>Birkholz, Annika</v>
      </c>
      <c r="C22" s="29" t="str">
        <f>p_KIEL!$A$1</f>
        <v>Kiel Seahawks</v>
      </c>
      <c r="D22" s="30">
        <f>SUM(p_KIEL!$C$39:$C$46)</f>
        <v>1</v>
      </c>
      <c r="E22" s="162">
        <f>SUM(p_KIEL!$D$39:$D$46)</f>
        <v>1</v>
      </c>
      <c r="F22" s="67">
        <f>SUM(p_KIEL!$E$39:$E$46)</f>
        <v>16</v>
      </c>
      <c r="G22" s="30">
        <f>SUM(p_KIEL!$F$39:$F$46)</f>
        <v>16</v>
      </c>
      <c r="H22" s="30">
        <f>SUM(p_KIEL!$G$39:$G$46)</f>
        <v>11</v>
      </c>
      <c r="I22" s="30">
        <f>SUM(p_KIEL!$H$39:$H$46)</f>
        <v>9</v>
      </c>
      <c r="J22" s="30">
        <f>SUM(p_KIEL!$I$39:$I$46)</f>
        <v>11</v>
      </c>
      <c r="K22" s="67">
        <f>SUM(p_KIEL!$J$39:$J$46)</f>
        <v>0</v>
      </c>
      <c r="L22" s="67">
        <f>SUM(p_KIEL!$K$39:$K$46)</f>
        <v>0</v>
      </c>
      <c r="M22" s="30">
        <f>SUM(p_KIEL!$L$39:$L$46)</f>
        <v>0</v>
      </c>
      <c r="N22" s="30">
        <f>SUM(p_KIEL!$M$39:$M$46)</f>
        <v>1</v>
      </c>
      <c r="O22" s="30">
        <f>SUM(p_KIEL!$N$39:$N$46)</f>
        <v>0</v>
      </c>
      <c r="P22" s="30">
        <f>SUM(p_KIEL!$O$39:$O$46)</f>
        <v>0</v>
      </c>
      <c r="Q22" s="30">
        <f>SUM(p_KIEL!$P$39:$P$46)</f>
        <v>0</v>
      </c>
      <c r="R22" s="30">
        <f>SUM(p_KIEL!$Q$39:$Q$46)</f>
        <v>0</v>
      </c>
      <c r="S22" s="30">
        <f>SUM(p_KIEL!$R$39:$R$46)</f>
        <v>0</v>
      </c>
      <c r="T22" s="30">
        <f>SUM(p_KIEL!$S$39:$S$46)</f>
        <v>8</v>
      </c>
      <c r="U22" s="30">
        <f>SUM(p_KIEL!$T$39:$T$46)</f>
        <v>0</v>
      </c>
      <c r="V22" s="67">
        <f>SUM(p_KIEL!$U$39:$U$46)</f>
        <v>0</v>
      </c>
      <c r="W22" s="67">
        <f>SUM(p_KIEL!$V$39:$V$46)</f>
        <v>1</v>
      </c>
      <c r="X22" s="67">
        <f>SUM(p_KIEL!$W$39:$W$46)</f>
        <v>0</v>
      </c>
      <c r="Y22" s="31">
        <f>IF(AND(E22=0,I22=0),0,IF(AND(E22=0,I22&gt;0),99,IF(F22=0,0,(I22*$A$1)/E22)))</f>
        <v>45</v>
      </c>
      <c r="Z22" s="63">
        <f>BATT!$Y$126</f>
        <v>0</v>
      </c>
    </row>
    <row r="23" spans="1:26" ht="12.75" hidden="1" customHeight="1" x14ac:dyDescent="0.2">
      <c r="A23" s="6">
        <f>SUBTOTAL(3,$Y$2:Y23)</f>
        <v>7</v>
      </c>
      <c r="B23" s="29" t="str">
        <f>p_KIEL!$A$56</f>
        <v>Bethke, Emma</v>
      </c>
      <c r="C23" s="29" t="str">
        <f>p_KIEL!$A$1</f>
        <v>Kiel Seahawks</v>
      </c>
      <c r="D23" s="30">
        <f>SUM(p_KIEL!$C$57:$C$64)</f>
        <v>1</v>
      </c>
      <c r="E23" s="162">
        <f>SUM(p_KIEL!$D$57:$D$64)</f>
        <v>0.66</v>
      </c>
      <c r="F23" s="67">
        <f>SUM(p_KIEL!$E$57:$E$64)</f>
        <v>9</v>
      </c>
      <c r="G23" s="30">
        <f>SUM(p_KIEL!$F$57:$F$64)</f>
        <v>9</v>
      </c>
      <c r="H23" s="30">
        <f>SUM(p_KIEL!$G$57:$G$64)</f>
        <v>6</v>
      </c>
      <c r="I23" s="30">
        <f>SUM(p_KIEL!$H$57:$H$64)</f>
        <v>2</v>
      </c>
      <c r="J23" s="30">
        <f>SUM(p_KIEL!$I$57:$I$64)</f>
        <v>5</v>
      </c>
      <c r="K23" s="67">
        <f>SUM(p_KIEL!$J$57:$J$64)</f>
        <v>1</v>
      </c>
      <c r="L23" s="67">
        <f>SUM(p_KIEL!$K$57:$K$64)</f>
        <v>1</v>
      </c>
      <c r="M23" s="30">
        <f>SUM(p_KIEL!$L$57:$L$64)</f>
        <v>1</v>
      </c>
      <c r="N23" s="30">
        <f>SUM(p_KIEL!$M$57:$M$64)</f>
        <v>1</v>
      </c>
      <c r="O23" s="30">
        <f>SUM(p_KIEL!$N$57:$N$64)</f>
        <v>0</v>
      </c>
      <c r="P23" s="30">
        <f>SUM(p_KIEL!$O$57:$O$64)</f>
        <v>0</v>
      </c>
      <c r="Q23" s="30">
        <f>SUM(p_KIEL!$P$57:$P$64)</f>
        <v>0</v>
      </c>
      <c r="R23" s="30">
        <f>SUM(p_KIEL!$Q$57:$Q$64)</f>
        <v>0</v>
      </c>
      <c r="S23" s="30">
        <f>SUM(p_KIEL!$R$57:$R$64)</f>
        <v>0</v>
      </c>
      <c r="T23" s="30">
        <f>SUM(p_KIEL!$S$57:$S$64)</f>
        <v>2</v>
      </c>
      <c r="U23" s="30">
        <f>SUM(p_KIEL!$T$57:$T$64)</f>
        <v>0</v>
      </c>
      <c r="V23" s="67">
        <f>SUM(p_KIEL!$U$57:$U$64)</f>
        <v>0</v>
      </c>
      <c r="W23" s="67">
        <f>SUM(p_KIEL!$V$57:$V$64)</f>
        <v>0</v>
      </c>
      <c r="X23" s="67">
        <f>SUM(p_KIEL!$W$57:$W$64)</f>
        <v>0</v>
      </c>
      <c r="Y23" s="31">
        <f>IF(AND(E23=0,I23=0),0,IF(AND(E23=0,I23&gt;0),99,IF(F23=0,0,(I23*$A$1)/E23)))</f>
        <v>15.15151515151515</v>
      </c>
      <c r="Z23" s="63">
        <f>BATT!$Y$128</f>
        <v>0</v>
      </c>
    </row>
    <row r="24" spans="1:26" ht="12.75" hidden="1" customHeight="1" x14ac:dyDescent="0.2">
      <c r="A24" s="6">
        <f>SUBTOTAL(3,$Y$2:Y24)</f>
        <v>7</v>
      </c>
      <c r="B24" s="29" t="str">
        <f>p_BAWÜ!$A$2</f>
        <v>Aurand, Marlene</v>
      </c>
      <c r="C24" s="29" t="str">
        <f>p_BAWÜ!$A$1</f>
        <v>BWBSV</v>
      </c>
      <c r="D24" s="30">
        <f>SUM(p_BAWÜ!$C$3:$C$10)</f>
        <v>0</v>
      </c>
      <c r="E24" s="162">
        <f>SUM(p_BAWÜ!$D$3:$D$10)</f>
        <v>0</v>
      </c>
      <c r="F24" s="67">
        <f>SUM(p_BAWÜ!$E$3:$E$10)</f>
        <v>0</v>
      </c>
      <c r="G24" s="30">
        <f>SUM(p_BAWÜ!$F$3:$F$10)</f>
        <v>0</v>
      </c>
      <c r="H24" s="30">
        <f>SUM(p_BAWÜ!$G$3:$G$10)</f>
        <v>0</v>
      </c>
      <c r="I24" s="30">
        <f>SUM(p_BAWÜ!$H$3:$H$10)</f>
        <v>0</v>
      </c>
      <c r="J24" s="30">
        <f>SUM(p_BAWÜ!$I$3:$I$10)</f>
        <v>0</v>
      </c>
      <c r="K24" s="67">
        <f>SUM(p_BAWÜ!$J$3:$J$10)</f>
        <v>0</v>
      </c>
      <c r="L24" s="67">
        <f>SUM(p_BAWÜ!$K$3:$K$10)</f>
        <v>0</v>
      </c>
      <c r="M24" s="30">
        <f>SUM(p_BAWÜ!$L$3:$L$10)</f>
        <v>0</v>
      </c>
      <c r="N24" s="30">
        <f>SUM(p_BAWÜ!$M$3:$M$10)</f>
        <v>0</v>
      </c>
      <c r="O24" s="30">
        <f>SUM(p_BAWÜ!$N$3:$N$10)</f>
        <v>0</v>
      </c>
      <c r="P24" s="30">
        <f>SUM(p_BAWÜ!$O$3:$O$10)</f>
        <v>0</v>
      </c>
      <c r="Q24" s="30">
        <f>SUM(p_BAWÜ!$P$3:$P$10)</f>
        <v>0</v>
      </c>
      <c r="R24" s="30">
        <f>SUM(p_BAWÜ!$Q$3:$Q$10)</f>
        <v>0</v>
      </c>
      <c r="S24" s="30">
        <f>SUM(p_BAWÜ!$R$3:$R$10)</f>
        <v>0</v>
      </c>
      <c r="T24" s="30">
        <f>SUM(p_BAWÜ!$S$3:$S$10)</f>
        <v>0</v>
      </c>
      <c r="U24" s="30">
        <f>SUM(p_BAWÜ!$T$3:$T$10)</f>
        <v>0</v>
      </c>
      <c r="V24" s="67">
        <f>SUM(p_BAWÜ!$U$3:$U$10)</f>
        <v>0</v>
      </c>
      <c r="W24" s="67">
        <f>SUM(p_BAWÜ!$V$3:$V$10)</f>
        <v>0</v>
      </c>
      <c r="X24" s="67">
        <f>SUM(p_BAWÜ!$W$3:$W$10)</f>
        <v>0</v>
      </c>
      <c r="Y24" s="31">
        <f>IF(AND(E24=0,I24=0),0,IF(AND(E24=0,I24&gt;0),99,IF(F24=0,0,(I24*$A$1)/E24)))</f>
        <v>0</v>
      </c>
      <c r="Z24" s="63">
        <f>BATT!$Y$2</f>
        <v>0</v>
      </c>
    </row>
    <row r="25" spans="1:26" ht="12.75" hidden="1" customHeight="1" x14ac:dyDescent="0.2">
      <c r="A25" s="6">
        <f>SUBTOTAL(3,$Y$2:Y25)</f>
        <v>7</v>
      </c>
      <c r="B25" s="29" t="str">
        <f>p_BAWÜ!$A$11</f>
        <v>Brauch, Mona Dunja</v>
      </c>
      <c r="C25" s="29" t="str">
        <f>p_BAWÜ!$A$1</f>
        <v>BWBSV</v>
      </c>
      <c r="D25" s="30">
        <f>SUM(p_BAWÜ!$C$12:$C$19)</f>
        <v>0</v>
      </c>
      <c r="E25" s="162">
        <f>SUM(p_BAWÜ!$D$12:$D$19)</f>
        <v>0</v>
      </c>
      <c r="F25" s="67">
        <f>SUM(p_BAWÜ!$E$12:$E$19)</f>
        <v>0</v>
      </c>
      <c r="G25" s="30">
        <f>SUM(p_BAWÜ!$F$12:$F$19)</f>
        <v>0</v>
      </c>
      <c r="H25" s="30">
        <f>SUM(p_BAWÜ!$G$12:$G$19)</f>
        <v>0</v>
      </c>
      <c r="I25" s="30">
        <f>SUM(p_BAWÜ!$H$12:$H$19)</f>
        <v>0</v>
      </c>
      <c r="J25" s="30">
        <f>SUM(p_BAWÜ!$I$12:$I$19)</f>
        <v>0</v>
      </c>
      <c r="K25" s="67">
        <f>SUM(p_BAWÜ!$J$12:$J$19)</f>
        <v>0</v>
      </c>
      <c r="L25" s="67">
        <f>SUM(p_BAWÜ!$K$12:$K$19)</f>
        <v>0</v>
      </c>
      <c r="M25" s="30">
        <f>SUM(p_BAWÜ!$L$12:$L$19)</f>
        <v>0</v>
      </c>
      <c r="N25" s="30">
        <f>SUM(p_BAWÜ!$M$12:$M$19)</f>
        <v>0</v>
      </c>
      <c r="O25" s="30">
        <f>SUM(p_BAWÜ!$N$12:$N$19)</f>
        <v>0</v>
      </c>
      <c r="P25" s="30">
        <f>SUM(p_BAWÜ!$O$12:$O$19)</f>
        <v>0</v>
      </c>
      <c r="Q25" s="30">
        <f>SUM(p_BAWÜ!$P$12:$P$19)</f>
        <v>0</v>
      </c>
      <c r="R25" s="30">
        <f>SUM(p_BAWÜ!$Q$12:$Q$19)</f>
        <v>0</v>
      </c>
      <c r="S25" s="30">
        <f>SUM(p_BAWÜ!$R$12:$R$19)</f>
        <v>0</v>
      </c>
      <c r="T25" s="30">
        <f>SUM(p_BAWÜ!$S$12:$S$19)</f>
        <v>0</v>
      </c>
      <c r="U25" s="30">
        <f>SUM(p_BAWÜ!$T$12:$T$19)</f>
        <v>0</v>
      </c>
      <c r="V25" s="67">
        <f>SUM(p_BAWÜ!$U$12:$U$19)</f>
        <v>0</v>
      </c>
      <c r="W25" s="67">
        <f>SUM(p_BAWÜ!$V$12:$V$19)</f>
        <v>0</v>
      </c>
      <c r="X25" s="67">
        <f>SUM(p_BAWÜ!$W$12:$W$19)</f>
        <v>0</v>
      </c>
      <c r="Y25" s="31">
        <f>IF(AND(E25=0,I25=0),0,IF(AND(E25=0,I25&gt;0),99,IF(F25=0,0,(I25*$A$1)/E25)))</f>
        <v>0</v>
      </c>
      <c r="Z25" s="63">
        <f>BATT!$Y$3</f>
        <v>0</v>
      </c>
    </row>
    <row r="26" spans="1:26" ht="12.75" hidden="1" customHeight="1" x14ac:dyDescent="0.2">
      <c r="A26" s="6">
        <f>SUBTOTAL(3,$Y$2:Y26)</f>
        <v>7</v>
      </c>
      <c r="B26" s="29" t="str">
        <f>p_BAWÜ!$A$20</f>
        <v>Capano, Elena</v>
      </c>
      <c r="C26" s="29" t="str">
        <f>p_BAWÜ!$A$1</f>
        <v>BWBSV</v>
      </c>
      <c r="D26" s="30">
        <f>SUM(p_BAWÜ!$C$21:$C$28)</f>
        <v>0</v>
      </c>
      <c r="E26" s="162">
        <f>SUM(p_BAWÜ!$D$21:$D$28)</f>
        <v>0</v>
      </c>
      <c r="F26" s="67">
        <f>SUM(p_BAWÜ!$E$21:$E$28)</f>
        <v>0</v>
      </c>
      <c r="G26" s="30">
        <f>SUM(p_BAWÜ!$F$21:$F$28)</f>
        <v>0</v>
      </c>
      <c r="H26" s="30">
        <f>SUM(p_BAWÜ!$G$21:$G$28)</f>
        <v>0</v>
      </c>
      <c r="I26" s="30">
        <f>SUM(p_BAWÜ!$H$21:$H$28)</f>
        <v>0</v>
      </c>
      <c r="J26" s="30">
        <f>SUM(p_BAWÜ!$I$21:$I$28)</f>
        <v>0</v>
      </c>
      <c r="K26" s="67">
        <f>SUM(p_BAWÜ!$J$21:$J$28)</f>
        <v>0</v>
      </c>
      <c r="L26" s="67">
        <f>SUM(p_BAWÜ!$K$21:$K$28)</f>
        <v>0</v>
      </c>
      <c r="M26" s="30">
        <f>SUM(p_BAWÜ!$L$21:$L$28)</f>
        <v>0</v>
      </c>
      <c r="N26" s="30">
        <f>SUM(p_BAWÜ!$M$21:$M$28)</f>
        <v>0</v>
      </c>
      <c r="O26" s="30">
        <f>SUM(p_BAWÜ!$N$21:$N$28)</f>
        <v>0</v>
      </c>
      <c r="P26" s="30">
        <f>SUM(p_BAWÜ!$O$21:$O$28)</f>
        <v>0</v>
      </c>
      <c r="Q26" s="30">
        <f>SUM(p_BAWÜ!$P$21:$P$28)</f>
        <v>0</v>
      </c>
      <c r="R26" s="30">
        <f>SUM(p_BAWÜ!$Q$21:$Q$28)</f>
        <v>0</v>
      </c>
      <c r="S26" s="30">
        <f>SUM(p_BAWÜ!$R$21:$R$28)</f>
        <v>0</v>
      </c>
      <c r="T26" s="30">
        <f>SUM(p_BAWÜ!$S$21:$S$28)</f>
        <v>0</v>
      </c>
      <c r="U26" s="30">
        <f>SUM(p_BAWÜ!$T$21:$T$28)</f>
        <v>0</v>
      </c>
      <c r="V26" s="67">
        <f>SUM(p_BAWÜ!$U$21:$U$28)</f>
        <v>0</v>
      </c>
      <c r="W26" s="67">
        <f>SUM(p_BAWÜ!$V$21:$V$28)</f>
        <v>0</v>
      </c>
      <c r="X26" s="67">
        <f>SUM(p_BAWÜ!$W$21:$W$28)</f>
        <v>0</v>
      </c>
      <c r="Y26" s="31">
        <f>IF(AND(E26=0,I26=0),0,IF(AND(E26=0,I26&gt;0),99,IF(F26=0,0,(I26*$A$1)/E26)))</f>
        <v>0</v>
      </c>
      <c r="Z26" s="63">
        <f>BATT!$Y$4</f>
        <v>0</v>
      </c>
    </row>
    <row r="27" spans="1:26" ht="12.75" hidden="1" customHeight="1" x14ac:dyDescent="0.2">
      <c r="A27" s="6">
        <f>SUBTOTAL(3,$Y$2:Y27)</f>
        <v>7</v>
      </c>
      <c r="B27" s="29" t="str">
        <f>p_BAWÜ!$A$38</f>
        <v>Hiller, Julia      geb. 2010</v>
      </c>
      <c r="C27" s="29" t="str">
        <f>p_BAWÜ!$A$1</f>
        <v>BWBSV</v>
      </c>
      <c r="D27" s="30">
        <f>SUM(p_BAWÜ!$C$39:$C$46)</f>
        <v>0</v>
      </c>
      <c r="E27" s="162">
        <f>SUM(p_BAWÜ!$D$39:$D$46)</f>
        <v>0</v>
      </c>
      <c r="F27" s="67">
        <f>SUM(p_BAWÜ!$E$39:$E$46)</f>
        <v>0</v>
      </c>
      <c r="G27" s="30">
        <f>SUM(p_BAWÜ!$F$39:$F$46)</f>
        <v>0</v>
      </c>
      <c r="H27" s="30">
        <f>SUM(p_BAWÜ!$G$39:$G$46)</f>
        <v>0</v>
      </c>
      <c r="I27" s="30">
        <f>SUM(p_BAWÜ!$H$39:$H$46)</f>
        <v>0</v>
      </c>
      <c r="J27" s="30">
        <f>SUM(p_BAWÜ!$I$39:$I$46)</f>
        <v>0</v>
      </c>
      <c r="K27" s="67">
        <f>SUM(p_BAWÜ!$J$39:$J$46)</f>
        <v>0</v>
      </c>
      <c r="L27" s="67">
        <f>SUM(p_BAWÜ!$K$39:$K$46)</f>
        <v>0</v>
      </c>
      <c r="M27" s="30">
        <f>SUM(p_BAWÜ!$L$39:$L$46)</f>
        <v>0</v>
      </c>
      <c r="N27" s="30">
        <f>SUM(p_BAWÜ!$M$39:$M$46)</f>
        <v>0</v>
      </c>
      <c r="O27" s="30">
        <f>SUM(p_BAWÜ!$N$39:$N$46)</f>
        <v>0</v>
      </c>
      <c r="P27" s="30">
        <f>SUM(p_BAWÜ!$O$39:$O$46)</f>
        <v>0</v>
      </c>
      <c r="Q27" s="30">
        <f>SUM(p_BAWÜ!$P$39:$P$46)</f>
        <v>0</v>
      </c>
      <c r="R27" s="30">
        <f>SUM(p_BAWÜ!$Q$39:$Q$46)</f>
        <v>0</v>
      </c>
      <c r="S27" s="30">
        <f>SUM(p_BAWÜ!$R$39:$R$46)</f>
        <v>0</v>
      </c>
      <c r="T27" s="30">
        <f>SUM(p_BAWÜ!$S$39:$S$46)</f>
        <v>0</v>
      </c>
      <c r="U27" s="30">
        <f>SUM(p_BAWÜ!$T$39:$T$46)</f>
        <v>0</v>
      </c>
      <c r="V27" s="67">
        <f>SUM(p_BAWÜ!$U$39:$U$46)</f>
        <v>0</v>
      </c>
      <c r="W27" s="67">
        <f>SUM(p_BAWÜ!$V$39:$V$46)</f>
        <v>0</v>
      </c>
      <c r="X27" s="67">
        <f>SUM(p_BAWÜ!$W$39:$W$46)</f>
        <v>0</v>
      </c>
      <c r="Y27" s="31">
        <f>IF(AND(E27=0,I27=0),0,IF(AND(E27=0,I27&gt;0),99,IF(F27=0,0,(I27*$A$1)/E27)))</f>
        <v>0</v>
      </c>
      <c r="Z27" s="63">
        <f>BATT!$Y$6</f>
        <v>0</v>
      </c>
    </row>
    <row r="28" spans="1:26" ht="12.75" hidden="1" customHeight="1" x14ac:dyDescent="0.2">
      <c r="A28" s="6">
        <f>SUBTOTAL(3,$Y$2:Y28)</f>
        <v>7</v>
      </c>
      <c r="B28" s="29" t="str">
        <f>p_BAWÜ!$A$47</f>
        <v>Göcke, Sophie       geb. 2013</v>
      </c>
      <c r="C28" s="29" t="str">
        <f>p_BAWÜ!$A$1</f>
        <v>BWBSV</v>
      </c>
      <c r="D28" s="30">
        <f>SUM(p_BAWÜ!$C$48:$C$55)</f>
        <v>0</v>
      </c>
      <c r="E28" s="162">
        <f>SUM(p_BAWÜ!$D$48:$D$55)</f>
        <v>0</v>
      </c>
      <c r="F28" s="67">
        <f>SUM(p_BAWÜ!$E$48:$E$55)</f>
        <v>0</v>
      </c>
      <c r="G28" s="30">
        <f>SUM(p_BAWÜ!$F$48:$F$55)</f>
        <v>0</v>
      </c>
      <c r="H28" s="30">
        <f>SUM(p_BAWÜ!$G$48:$G$55)</f>
        <v>0</v>
      </c>
      <c r="I28" s="30">
        <f>SUM(p_BAWÜ!$H$48:$H$55)</f>
        <v>0</v>
      </c>
      <c r="J28" s="30">
        <f>SUM(p_BAWÜ!$I$48:$I$55)</f>
        <v>0</v>
      </c>
      <c r="K28" s="67">
        <f>SUM(p_BAWÜ!$J$48:$J$55)</f>
        <v>0</v>
      </c>
      <c r="L28" s="67">
        <f>SUM(p_BAWÜ!$K$48:$K$55)</f>
        <v>0</v>
      </c>
      <c r="M28" s="30">
        <f>SUM(p_BAWÜ!$L$48:$L$55)</f>
        <v>0</v>
      </c>
      <c r="N28" s="30">
        <f>SUM(p_BAWÜ!$M$48:$M$55)</f>
        <v>0</v>
      </c>
      <c r="O28" s="30">
        <f>SUM(p_BAWÜ!$N$48:$N$55)</f>
        <v>0</v>
      </c>
      <c r="P28" s="30">
        <f>SUM(p_BAWÜ!$O$48:$O$55)</f>
        <v>0</v>
      </c>
      <c r="Q28" s="30">
        <f>SUM(p_BAWÜ!$P$48:$P$55)</f>
        <v>0</v>
      </c>
      <c r="R28" s="30">
        <f>SUM(p_BAWÜ!$Q$48:$Q$55)</f>
        <v>0</v>
      </c>
      <c r="S28" s="30">
        <f>SUM(p_BAWÜ!$R$48:$R$55)</f>
        <v>0</v>
      </c>
      <c r="T28" s="30">
        <f>SUM(p_BAWÜ!$S$48:$S$55)</f>
        <v>0</v>
      </c>
      <c r="U28" s="30">
        <f>SUM(p_BAWÜ!$T$48:$T$55)</f>
        <v>0</v>
      </c>
      <c r="V28" s="67">
        <f>SUM(p_BAWÜ!$U$48:$U$55)</f>
        <v>0</v>
      </c>
      <c r="W28" s="67">
        <f>SUM(p_BAWÜ!$V$48:$V$55)</f>
        <v>0</v>
      </c>
      <c r="X28" s="67">
        <f>SUM(p_BAWÜ!$W$48:$W$55)</f>
        <v>0</v>
      </c>
      <c r="Y28" s="31">
        <f>IF(AND(E28=0,I28=0),0,IF(AND(E28=0,I28&gt;0),99,IF(F28=0,0,(I28*$A$1)/E28)))</f>
        <v>0</v>
      </c>
      <c r="Z28" s="63">
        <f>BATT!$Y$7</f>
        <v>0</v>
      </c>
    </row>
    <row r="29" spans="1:26" ht="12.75" hidden="1" customHeight="1" x14ac:dyDescent="0.2">
      <c r="A29" s="6">
        <f>SUBTOTAL(3,$Y$2:Y29)</f>
        <v>7</v>
      </c>
      <c r="B29" s="29" t="str">
        <f>p_BAWÜ!$A$65</f>
        <v>Koch, Sara</v>
      </c>
      <c r="C29" s="29" t="str">
        <f>p_BAWÜ!$A$1</f>
        <v>BWBSV</v>
      </c>
      <c r="D29" s="30">
        <f>SUM(p_BAWÜ!$C$66:$C$73)</f>
        <v>0</v>
      </c>
      <c r="E29" s="162">
        <f>SUM(p_BAWÜ!$D$66:$D$73)</f>
        <v>0</v>
      </c>
      <c r="F29" s="67">
        <f>SUM(p_BAWÜ!$E$66:$E$73)</f>
        <v>0</v>
      </c>
      <c r="G29" s="30">
        <f>SUM(p_BAWÜ!$F$66:$F$73)</f>
        <v>0</v>
      </c>
      <c r="H29" s="30">
        <f>SUM(p_BAWÜ!$G$66:$G$73)</f>
        <v>0</v>
      </c>
      <c r="I29" s="30">
        <f>SUM(p_BAWÜ!$H$66:$H$73)</f>
        <v>0</v>
      </c>
      <c r="J29" s="30">
        <f>SUM(p_BAWÜ!$I$66:$I$73)</f>
        <v>0</v>
      </c>
      <c r="K29" s="67">
        <f>SUM(p_BAWÜ!$J$66:$J$73)</f>
        <v>0</v>
      </c>
      <c r="L29" s="67">
        <f>SUM(p_BAWÜ!$K$66:$K$73)</f>
        <v>0</v>
      </c>
      <c r="M29" s="30">
        <f>SUM(p_BAWÜ!$L$66:$L$73)</f>
        <v>0</v>
      </c>
      <c r="N29" s="30">
        <f>SUM(p_BAWÜ!$M$66:$M$73)</f>
        <v>0</v>
      </c>
      <c r="O29" s="30">
        <f>SUM(p_BAWÜ!$N$66:$N$73)</f>
        <v>0</v>
      </c>
      <c r="P29" s="30">
        <f>SUM(p_BAWÜ!$O$66:$O$73)</f>
        <v>0</v>
      </c>
      <c r="Q29" s="30">
        <f>SUM(p_BAWÜ!$P$66:$P$73)</f>
        <v>0</v>
      </c>
      <c r="R29" s="30">
        <f>SUM(p_BAWÜ!$Q$66:$Q$73)</f>
        <v>0</v>
      </c>
      <c r="S29" s="30">
        <f>SUM(p_BAWÜ!$R$66:$R$73)</f>
        <v>0</v>
      </c>
      <c r="T29" s="30">
        <f>SUM(p_BAWÜ!$S$66:$S$73)</f>
        <v>0</v>
      </c>
      <c r="U29" s="30">
        <f>SUM(p_BAWÜ!$T$66:$T$73)</f>
        <v>0</v>
      </c>
      <c r="V29" s="67">
        <f>SUM(p_BAWÜ!$U$66:$U$73)</f>
        <v>0</v>
      </c>
      <c r="W29" s="67">
        <f>SUM(p_BAWÜ!$V$66:$V$73)</f>
        <v>0</v>
      </c>
      <c r="X29" s="67">
        <f>SUM(p_BAWÜ!$W$66:$W$73)</f>
        <v>0</v>
      </c>
      <c r="Y29" s="31">
        <f>IF(AND(E29=0,I29=0),0,IF(AND(E29=0,I29&gt;0),99,IF(F29=0,0,(I29*$A$1)/E29)))</f>
        <v>0</v>
      </c>
      <c r="Z29" s="63">
        <f>BATT!$Y$9</f>
        <v>0</v>
      </c>
    </row>
    <row r="30" spans="1:26" ht="12.75" hidden="1" customHeight="1" x14ac:dyDescent="0.2">
      <c r="A30" s="6">
        <f>SUBTOTAL(3,$Y$2:Y30)</f>
        <v>7</v>
      </c>
      <c r="B30" s="29" t="str">
        <f>p_BAWÜ!$A$74</f>
        <v>Lang, Felice</v>
      </c>
      <c r="C30" s="29" t="str">
        <f>p_BAWÜ!$A$1</f>
        <v>BWBSV</v>
      </c>
      <c r="D30" s="30">
        <f>SUM(p_BAWÜ!$C$75:$C$82)</f>
        <v>0</v>
      </c>
      <c r="E30" s="162">
        <f>SUM(p_BAWÜ!$D$75:$D$82)</f>
        <v>0</v>
      </c>
      <c r="F30" s="67">
        <f>SUM(p_BAWÜ!$E$75:$E$82)</f>
        <v>0</v>
      </c>
      <c r="G30" s="30">
        <f>SUM(p_BAWÜ!$F$75:$F$82)</f>
        <v>0</v>
      </c>
      <c r="H30" s="30">
        <f>SUM(p_BAWÜ!$G$75:$G$82)</f>
        <v>0</v>
      </c>
      <c r="I30" s="30">
        <f>SUM(p_BAWÜ!$H$75:$H$82)</f>
        <v>0</v>
      </c>
      <c r="J30" s="30">
        <f>SUM(p_BAWÜ!$I$75:$I$82)</f>
        <v>0</v>
      </c>
      <c r="K30" s="67">
        <f>SUM(p_BAWÜ!$J$75:$J$82)</f>
        <v>0</v>
      </c>
      <c r="L30" s="67">
        <f>SUM(p_BAWÜ!$K$75:$K$82)</f>
        <v>0</v>
      </c>
      <c r="M30" s="30">
        <f>SUM(p_BAWÜ!$L$75:$L$82)</f>
        <v>0</v>
      </c>
      <c r="N30" s="30">
        <f>SUM(p_BAWÜ!$M$75:$M$82)</f>
        <v>0</v>
      </c>
      <c r="O30" s="30">
        <f>SUM(p_BAWÜ!$N$75:$N$82)</f>
        <v>0</v>
      </c>
      <c r="P30" s="30">
        <f>SUM(p_BAWÜ!$O$75:$O$82)</f>
        <v>0</v>
      </c>
      <c r="Q30" s="30">
        <f>SUM(p_BAWÜ!$P$75:$P$82)</f>
        <v>0</v>
      </c>
      <c r="R30" s="30">
        <f>SUM(p_BAWÜ!$Q$75:$Q$82)</f>
        <v>0</v>
      </c>
      <c r="S30" s="30">
        <f>SUM(p_BAWÜ!$R$75:$R$82)</f>
        <v>0</v>
      </c>
      <c r="T30" s="30">
        <f>SUM(p_BAWÜ!$S$75:$S$82)</f>
        <v>0</v>
      </c>
      <c r="U30" s="30">
        <f>SUM(p_BAWÜ!$T$75:$T$82)</f>
        <v>0</v>
      </c>
      <c r="V30" s="67">
        <f>SUM(p_BAWÜ!$U$75:$U$82)</f>
        <v>0</v>
      </c>
      <c r="W30" s="67">
        <f>SUM(p_BAWÜ!$V$75:$V$82)</f>
        <v>0</v>
      </c>
      <c r="X30" s="67">
        <f>SUM(p_BAWÜ!$W$75:$W$82)</f>
        <v>0</v>
      </c>
      <c r="Y30" s="31">
        <f>IF(AND(E30=0,I30=0),0,IF(AND(E30=0,I30&gt;0),99,IF(F30=0,0,(I30*$A$1)/E30)))</f>
        <v>0</v>
      </c>
      <c r="Z30" s="63">
        <f>BATT!$Y$10</f>
        <v>0</v>
      </c>
    </row>
    <row r="31" spans="1:26" ht="12.75" hidden="1" customHeight="1" x14ac:dyDescent="0.2">
      <c r="A31" s="6">
        <f>SUBTOTAL(3,$Y$2:Y31)</f>
        <v>7</v>
      </c>
      <c r="B31" s="29" t="str">
        <f>p_BAWÜ!$A$83</f>
        <v>Lehner, Belinda</v>
      </c>
      <c r="C31" s="29" t="str">
        <f>p_BAWÜ!$A$1</f>
        <v>BWBSV</v>
      </c>
      <c r="D31" s="30">
        <f>SUM(p_BAWÜ!$C$84:$C$91)</f>
        <v>1</v>
      </c>
      <c r="E31" s="162">
        <f>SUM(p_BAWÜ!$D$84:$D$91)</f>
        <v>0</v>
      </c>
      <c r="F31" s="67">
        <f>SUM(p_BAWÜ!$E$84:$E$91)</f>
        <v>0</v>
      </c>
      <c r="G31" s="30">
        <f>SUM(p_BAWÜ!$F$84:$F$91)</f>
        <v>0</v>
      </c>
      <c r="H31" s="30">
        <f>SUM(p_BAWÜ!$G$84:$G$91)</f>
        <v>0</v>
      </c>
      <c r="I31" s="30">
        <f>SUM(p_BAWÜ!$H$84:$H$91)</f>
        <v>0</v>
      </c>
      <c r="J31" s="30">
        <f>SUM(p_BAWÜ!$I$84:$I$91)</f>
        <v>0</v>
      </c>
      <c r="K31" s="67">
        <f>SUM(p_BAWÜ!$J$84:$J$91)</f>
        <v>0</v>
      </c>
      <c r="L31" s="67">
        <f>SUM(p_BAWÜ!$K$84:$K$91)</f>
        <v>0</v>
      </c>
      <c r="M31" s="30">
        <f>SUM(p_BAWÜ!$L$84:$L$91)</f>
        <v>0</v>
      </c>
      <c r="N31" s="30">
        <f>SUM(p_BAWÜ!$M$84:$M$91)</f>
        <v>0</v>
      </c>
      <c r="O31" s="30">
        <f>SUM(p_BAWÜ!$N$84:$N$91)</f>
        <v>0</v>
      </c>
      <c r="P31" s="30">
        <f>SUM(p_BAWÜ!$O$84:$O$91)</f>
        <v>0</v>
      </c>
      <c r="Q31" s="30">
        <f>SUM(p_BAWÜ!$P$84:$P$91)</f>
        <v>0</v>
      </c>
      <c r="R31" s="30">
        <f>SUM(p_BAWÜ!$Q$84:$Q$91)</f>
        <v>0</v>
      </c>
      <c r="S31" s="30">
        <f>SUM(p_BAWÜ!$R$84:$R$91)</f>
        <v>0</v>
      </c>
      <c r="T31" s="30">
        <f>SUM(p_BAWÜ!$S$84:$S$91)</f>
        <v>0</v>
      </c>
      <c r="U31" s="30">
        <f>SUM(p_BAWÜ!$T$84:$T$91)</f>
        <v>0</v>
      </c>
      <c r="V31" s="67">
        <f>SUM(p_BAWÜ!$U$84:$U$91)</f>
        <v>0</v>
      </c>
      <c r="W31" s="67">
        <f>SUM(p_BAWÜ!$V$84:$V$91)</f>
        <v>0</v>
      </c>
      <c r="X31" s="67">
        <f>SUM(p_BAWÜ!$W$84:$W$91)</f>
        <v>0</v>
      </c>
      <c r="Y31" s="31">
        <f>IF(AND(E31=0,I31=0),0,IF(AND(E31=0,I31&gt;0),99,IF(F31=0,0,(I31*$A$1)/E31)))</f>
        <v>0</v>
      </c>
      <c r="Z31" s="63">
        <f>BATT!$Y$11</f>
        <v>0</v>
      </c>
    </row>
    <row r="32" spans="1:26" ht="12.75" hidden="1" customHeight="1" x14ac:dyDescent="0.2">
      <c r="A32" s="6">
        <f>SUBTOTAL(3,$Y$2:Y32)</f>
        <v>7</v>
      </c>
      <c r="B32" s="29" t="str">
        <f>p_BAWÜ!$A$92</f>
        <v>Parentis, Lisa</v>
      </c>
      <c r="C32" s="29" t="str">
        <f>p_BAWÜ!$A$1</f>
        <v>BWBSV</v>
      </c>
      <c r="D32" s="30">
        <f>SUM(p_BAWÜ!$C$93:$C$100)</f>
        <v>0</v>
      </c>
      <c r="E32" s="162">
        <f>SUM(p_BAWÜ!$D$93:$D$100)</f>
        <v>0</v>
      </c>
      <c r="F32" s="67">
        <f>SUM(p_BAWÜ!$E$93:$E$100)</f>
        <v>0</v>
      </c>
      <c r="G32" s="30">
        <f>SUM(p_BAWÜ!$F$93:$F$100)</f>
        <v>0</v>
      </c>
      <c r="H32" s="30">
        <f>SUM(p_BAWÜ!$G$93:$G$100)</f>
        <v>0</v>
      </c>
      <c r="I32" s="30">
        <f>SUM(p_BAWÜ!$H$93:$H$100)</f>
        <v>0</v>
      </c>
      <c r="J32" s="30">
        <f>SUM(p_BAWÜ!$I$93:$I$100)</f>
        <v>0</v>
      </c>
      <c r="K32" s="67">
        <f>SUM(p_BAWÜ!$J$93:$J$100)</f>
        <v>0</v>
      </c>
      <c r="L32" s="67">
        <f>SUM(p_BAWÜ!$K$93:$K$100)</f>
        <v>0</v>
      </c>
      <c r="M32" s="30">
        <f>SUM(p_BAWÜ!$L$93:$L$100)</f>
        <v>0</v>
      </c>
      <c r="N32" s="30">
        <f>SUM(p_BAWÜ!$M$93:$M$100)</f>
        <v>0</v>
      </c>
      <c r="O32" s="30">
        <f>SUM(p_BAWÜ!$N$93:$N$100)</f>
        <v>0</v>
      </c>
      <c r="P32" s="30">
        <f>SUM(p_BAWÜ!$O$93:$O$100)</f>
        <v>0</v>
      </c>
      <c r="Q32" s="30">
        <f>SUM(p_BAWÜ!$P$93:$P$100)</f>
        <v>0</v>
      </c>
      <c r="R32" s="30">
        <f>SUM(p_BAWÜ!$Q$93:$Q$100)</f>
        <v>0</v>
      </c>
      <c r="S32" s="30">
        <f>SUM(p_BAWÜ!$R$93:$R$100)</f>
        <v>0</v>
      </c>
      <c r="T32" s="30">
        <f>SUM(p_BAWÜ!$S$93:$S$100)</f>
        <v>0</v>
      </c>
      <c r="U32" s="30">
        <f>SUM(p_BAWÜ!$T$93:$T$100)</f>
        <v>0</v>
      </c>
      <c r="V32" s="67">
        <f>SUM(p_BAWÜ!$U$93:$U$100)</f>
        <v>0</v>
      </c>
      <c r="W32" s="67">
        <f>SUM(p_BAWÜ!$V$93:$V$100)</f>
        <v>0</v>
      </c>
      <c r="X32" s="67">
        <f>SUM(p_BAWÜ!$W$93:$W$100)</f>
        <v>0</v>
      </c>
      <c r="Y32" s="31">
        <f>IF(AND(E32=0,I32=0),0,IF(AND(E32=0,I32&gt;0),99,IF(F32=0,0,(I32*$A$1)/E32)))</f>
        <v>0</v>
      </c>
      <c r="Z32" s="63">
        <f>BATT!$Y$12</f>
        <v>0</v>
      </c>
    </row>
    <row r="33" spans="1:26" ht="12.75" hidden="1" customHeight="1" x14ac:dyDescent="0.2">
      <c r="A33" s="6">
        <f>SUBTOTAL(3,$Y$2:Y33)</f>
        <v>7</v>
      </c>
      <c r="B33" s="29" t="str">
        <f>p_BAWÜ!$A$110</f>
        <v>Szabo, Dorottya</v>
      </c>
      <c r="C33" s="29" t="str">
        <f>p_BAWÜ!$A$1</f>
        <v>BWBSV</v>
      </c>
      <c r="D33" s="30">
        <f>SUM(p_BAWÜ!$C$111:$C$118)</f>
        <v>0</v>
      </c>
      <c r="E33" s="162">
        <f>SUM(p_BAWÜ!$D$111:$D$118)</f>
        <v>0</v>
      </c>
      <c r="F33" s="67">
        <f>SUM(p_BAWÜ!$E$111:$E$118)</f>
        <v>0</v>
      </c>
      <c r="G33" s="30">
        <f>SUM(p_BAWÜ!$F$111:$F$118)</f>
        <v>0</v>
      </c>
      <c r="H33" s="30">
        <f>SUM(p_BAWÜ!$G$111:$G$118)</f>
        <v>0</v>
      </c>
      <c r="I33" s="30">
        <f>SUM(p_BAWÜ!$H$111:$H$118)</f>
        <v>0</v>
      </c>
      <c r="J33" s="30">
        <f>SUM(p_BAWÜ!$I$111:$I$118)</f>
        <v>0</v>
      </c>
      <c r="K33" s="67">
        <f>SUM(p_BAWÜ!$J$111:$J$118)</f>
        <v>0</v>
      </c>
      <c r="L33" s="67">
        <f>SUM(p_BAWÜ!$K$111:$K$118)</f>
        <v>0</v>
      </c>
      <c r="M33" s="30">
        <f>SUM(p_BAWÜ!$L$111:$L$118)</f>
        <v>0</v>
      </c>
      <c r="N33" s="30">
        <f>SUM(p_BAWÜ!$M$111:$M$118)</f>
        <v>0</v>
      </c>
      <c r="O33" s="30">
        <f>SUM(p_BAWÜ!$N$111:$N$118)</f>
        <v>0</v>
      </c>
      <c r="P33" s="30">
        <f>SUM(p_BAWÜ!$O$111:$O$118)</f>
        <v>0</v>
      </c>
      <c r="Q33" s="30">
        <f>SUM(p_BAWÜ!$P$111:$P$118)</f>
        <v>0</v>
      </c>
      <c r="R33" s="30">
        <f>SUM(p_BAWÜ!$Q$111:$Q$118)</f>
        <v>0</v>
      </c>
      <c r="S33" s="30">
        <f>SUM(p_BAWÜ!$R$111:$R$118)</f>
        <v>0</v>
      </c>
      <c r="T33" s="30">
        <f>SUM(p_BAWÜ!$S$111:$S$118)</f>
        <v>0</v>
      </c>
      <c r="U33" s="30">
        <f>SUM(p_BAWÜ!$T$111:$T$118)</f>
        <v>0</v>
      </c>
      <c r="V33" s="67">
        <f>SUM(p_BAWÜ!$U$111:$U$118)</f>
        <v>0</v>
      </c>
      <c r="W33" s="67">
        <f>SUM(p_BAWÜ!$V$111:$V$118)</f>
        <v>0</v>
      </c>
      <c r="X33" s="67">
        <f>SUM(p_BAWÜ!$W$111:$W$118)</f>
        <v>0</v>
      </c>
      <c r="Y33" s="31">
        <f>IF(AND(E33=0,I33=0),0,IF(AND(E33=0,I33&gt;0),99,IF(F33=0,0,(I33*$A$1)/E33)))</f>
        <v>0</v>
      </c>
      <c r="Z33" s="63">
        <f>BATT!$Y$14</f>
        <v>0</v>
      </c>
    </row>
    <row r="34" spans="1:26" ht="12.75" hidden="1" customHeight="1" x14ac:dyDescent="0.2">
      <c r="A34" s="6">
        <f>SUBTOTAL(3,$Y$2:Y34)</f>
        <v>7</v>
      </c>
      <c r="B34" s="29" t="str">
        <f>p_BAWÜ!$A$119</f>
        <v>Attorre, Maria</v>
      </c>
      <c r="C34" s="29" t="str">
        <f>p_BAWÜ!$A$1</f>
        <v>BWBSV</v>
      </c>
      <c r="D34" s="30">
        <f>SUM(p_BAWÜ!$C$120:$C$127)</f>
        <v>0</v>
      </c>
      <c r="E34" s="162">
        <f>SUM(p_BAWÜ!$D$120:$D$127)</f>
        <v>0</v>
      </c>
      <c r="F34" s="67">
        <f>SUM(p_BAWÜ!$E$120:$E$127)</f>
        <v>0</v>
      </c>
      <c r="G34" s="30">
        <f>SUM(p_BAWÜ!$F$120:$F$127)</f>
        <v>0</v>
      </c>
      <c r="H34" s="30">
        <f>SUM(p_BAWÜ!$G$120:$G$127)</f>
        <v>0</v>
      </c>
      <c r="I34" s="30">
        <f>SUM(p_BAWÜ!$H$120:$H$127)</f>
        <v>0</v>
      </c>
      <c r="J34" s="30">
        <f>SUM(p_BAWÜ!$I$120:$I$127)</f>
        <v>0</v>
      </c>
      <c r="K34" s="67">
        <f>SUM(p_BAWÜ!$J$120:$J$127)</f>
        <v>0</v>
      </c>
      <c r="L34" s="67">
        <f>SUM(p_BAWÜ!$K$120:$K$127)</f>
        <v>0</v>
      </c>
      <c r="M34" s="30">
        <f>SUM(p_BAWÜ!$L$120:$L$127)</f>
        <v>0</v>
      </c>
      <c r="N34" s="30">
        <f>SUM(p_BAWÜ!$M$120:$M$127)</f>
        <v>0</v>
      </c>
      <c r="O34" s="30">
        <f>SUM(p_BAWÜ!$N$120:$N$127)</f>
        <v>0</v>
      </c>
      <c r="P34" s="30">
        <f>SUM(p_BAWÜ!$O$120:$O$127)</f>
        <v>0</v>
      </c>
      <c r="Q34" s="30">
        <f>SUM(p_BAWÜ!$P$120:$P$127)</f>
        <v>0</v>
      </c>
      <c r="R34" s="30">
        <f>SUM(p_BAWÜ!$Q$120:$Q$127)</f>
        <v>0</v>
      </c>
      <c r="S34" s="30">
        <f>SUM(p_BAWÜ!$R$120:$R$127)</f>
        <v>0</v>
      </c>
      <c r="T34" s="30">
        <f>SUM(p_BAWÜ!$S$120:$S$127)</f>
        <v>0</v>
      </c>
      <c r="U34" s="30">
        <f>SUM(p_BAWÜ!$T$120:$T$127)</f>
        <v>0</v>
      </c>
      <c r="V34" s="67">
        <f>SUM(p_BAWÜ!$U$120:$U$127)</f>
        <v>0</v>
      </c>
      <c r="W34" s="67">
        <f>SUM(p_BAWÜ!$V$120:$V$127)</f>
        <v>0</v>
      </c>
      <c r="X34" s="67">
        <f>SUM(p_BAWÜ!$W$120:$W$127)</f>
        <v>0</v>
      </c>
      <c r="Y34" s="31">
        <f>IF(AND(E34=0,I34=0),0,IF(AND(E34=0,I34&gt;0),99,IF(F34=0,0,(I34*$A$1)/E34)))</f>
        <v>0</v>
      </c>
      <c r="Z34" s="63">
        <f>BATT!$Y$15</f>
        <v>0</v>
      </c>
    </row>
    <row r="35" spans="1:26" ht="12.75" hidden="1" customHeight="1" x14ac:dyDescent="0.2">
      <c r="A35" s="6">
        <f>SUBTOTAL(3,$Y$2:Y35)</f>
        <v>7</v>
      </c>
      <c r="B35" s="29" t="str">
        <f>p_BAWÜ!$A$128</f>
        <v>Parentis, Mona</v>
      </c>
      <c r="C35" s="29" t="str">
        <f>p_BAWÜ!$A$1</f>
        <v>BWBSV</v>
      </c>
      <c r="D35" s="30">
        <f>SUM(p_BAWÜ!$C$129:$C$136)</f>
        <v>0</v>
      </c>
      <c r="E35" s="162">
        <f>SUM(p_BAWÜ!$D$129:$D$136)</f>
        <v>0</v>
      </c>
      <c r="F35" s="67">
        <f>SUM(p_BAWÜ!$E$129:$E$136)</f>
        <v>0</v>
      </c>
      <c r="G35" s="30">
        <f>SUM(p_BAWÜ!$F$129:$F$136)</f>
        <v>0</v>
      </c>
      <c r="H35" s="30">
        <f>SUM(p_BAWÜ!$G$129:$G$136)</f>
        <v>0</v>
      </c>
      <c r="I35" s="30">
        <f>SUM(p_BAWÜ!$H$129:$H$136)</f>
        <v>0</v>
      </c>
      <c r="J35" s="30">
        <f>SUM(p_BAWÜ!$I$129:$I$136)</f>
        <v>0</v>
      </c>
      <c r="K35" s="67">
        <f>SUM(p_BAWÜ!$J$129:$J$136)</f>
        <v>0</v>
      </c>
      <c r="L35" s="67">
        <f>SUM(p_BAWÜ!$K$129:$K$136)</f>
        <v>0</v>
      </c>
      <c r="M35" s="30">
        <f>SUM(p_BAWÜ!$L$129:$L$136)</f>
        <v>0</v>
      </c>
      <c r="N35" s="30">
        <f>SUM(p_BAWÜ!$M$129:$M$136)</f>
        <v>0</v>
      </c>
      <c r="O35" s="30">
        <f>SUM(p_BAWÜ!$N$129:$N$136)</f>
        <v>0</v>
      </c>
      <c r="P35" s="30">
        <f>SUM(p_BAWÜ!$O$129:$O$136)</f>
        <v>0</v>
      </c>
      <c r="Q35" s="30">
        <f>SUM(p_BAWÜ!$P$129:$P$136)</f>
        <v>0</v>
      </c>
      <c r="R35" s="30">
        <f>SUM(p_BAWÜ!$Q$129:$Q$136)</f>
        <v>0</v>
      </c>
      <c r="S35" s="30">
        <f>SUM(p_BAWÜ!$R$129:$R$136)</f>
        <v>0</v>
      </c>
      <c r="T35" s="30">
        <f>SUM(p_BAWÜ!$S$129:$S$136)</f>
        <v>0</v>
      </c>
      <c r="U35" s="30">
        <f>SUM(p_BAWÜ!$T$129:$T$136)</f>
        <v>0</v>
      </c>
      <c r="V35" s="67">
        <f>SUM(p_BAWÜ!$U$129:$U$136)</f>
        <v>0</v>
      </c>
      <c r="W35" s="67">
        <f>SUM(p_BAWÜ!$V$129:$V$136)</f>
        <v>0</v>
      </c>
      <c r="X35" s="67">
        <f>SUM(p_BAWÜ!$W$129:$W$136)</f>
        <v>0</v>
      </c>
      <c r="Y35" s="31">
        <f>IF(AND(E35=0,I35=0),0,IF(AND(E35=0,I35&gt;0),99,IF(F35=0,0,(I35*$A$1)/E35)))</f>
        <v>0</v>
      </c>
      <c r="Z35" s="63">
        <f>BATT!$Y$16</f>
        <v>0</v>
      </c>
    </row>
    <row r="36" spans="1:26" ht="12.75" hidden="1" customHeight="1" x14ac:dyDescent="0.2">
      <c r="A36" s="6">
        <f>SUBTOTAL(3,$Y$2:Y36)</f>
        <v>7</v>
      </c>
      <c r="B36" s="29" t="str">
        <f>p_BAWÜ!$A$137</f>
        <v>Spieler 1-16</v>
      </c>
      <c r="C36" s="29" t="str">
        <f>p_BAWÜ!$A$1</f>
        <v>BWBSV</v>
      </c>
      <c r="D36" s="30">
        <f>SUM(p_BAWÜ!$C$138:$C$145)</f>
        <v>0</v>
      </c>
      <c r="E36" s="162">
        <f>SUM(p_BAWÜ!$D$138:$D$145)</f>
        <v>0</v>
      </c>
      <c r="F36" s="67">
        <f>SUM(p_BAWÜ!$E$138:$E$145)</f>
        <v>0</v>
      </c>
      <c r="G36" s="30">
        <f>SUM(p_BAWÜ!$F$138:$F$145)</f>
        <v>0</v>
      </c>
      <c r="H36" s="30">
        <f>SUM(p_BAWÜ!$G$138:$G$145)</f>
        <v>0</v>
      </c>
      <c r="I36" s="30">
        <f>SUM(p_BAWÜ!$H$138:$H$145)</f>
        <v>0</v>
      </c>
      <c r="J36" s="30">
        <f>SUM(p_BAWÜ!$I$138:$I$145)</f>
        <v>0</v>
      </c>
      <c r="K36" s="67">
        <f>SUM(p_BAWÜ!$J$138:$J$145)</f>
        <v>0</v>
      </c>
      <c r="L36" s="67">
        <f>SUM(p_BAWÜ!$K$138:$K$145)</f>
        <v>0</v>
      </c>
      <c r="M36" s="30">
        <f>SUM(p_BAWÜ!$L$138:$L$145)</f>
        <v>0</v>
      </c>
      <c r="N36" s="30">
        <f>SUM(p_BAWÜ!$M$138:$M$145)</f>
        <v>0</v>
      </c>
      <c r="O36" s="30">
        <f>SUM(p_BAWÜ!$N$138:$N$145)</f>
        <v>0</v>
      </c>
      <c r="P36" s="30">
        <f>SUM(p_BAWÜ!$O$138:$O$145)</f>
        <v>0</v>
      </c>
      <c r="Q36" s="30">
        <f>SUM(p_BAWÜ!$P$138:$P$145)</f>
        <v>0</v>
      </c>
      <c r="R36" s="30">
        <f>SUM(p_BAWÜ!$Q$138:$Q$145)</f>
        <v>0</v>
      </c>
      <c r="S36" s="30">
        <f>SUM(p_BAWÜ!$R$138:$R$145)</f>
        <v>0</v>
      </c>
      <c r="T36" s="30">
        <f>SUM(p_BAWÜ!$S$138:$S$145)</f>
        <v>0</v>
      </c>
      <c r="U36" s="30">
        <f>SUM(p_BAWÜ!$T$138:$T$145)</f>
        <v>0</v>
      </c>
      <c r="V36" s="67">
        <f>SUM(p_BAWÜ!$U$138:$U$145)</f>
        <v>0</v>
      </c>
      <c r="W36" s="67">
        <f>SUM(p_BAWÜ!$V$138:$V$145)</f>
        <v>0</v>
      </c>
      <c r="X36" s="67">
        <f>SUM(p_BAWÜ!$W$138:$W$145)</f>
        <v>0</v>
      </c>
      <c r="Y36" s="31">
        <f>IF(AND(E36=0,I36=0),0,IF(AND(E36=0,I36&gt;0),99,IF(F36=0,0,(I36*$A$1)/E36)))</f>
        <v>0</v>
      </c>
      <c r="Z36" s="63">
        <f>BATT!$Y$17</f>
        <v>0</v>
      </c>
    </row>
    <row r="37" spans="1:26" ht="12.75" hidden="1" customHeight="1" x14ac:dyDescent="0.2">
      <c r="A37" s="6">
        <f>SUBTOTAL(3,$Y$2:Y37)</f>
        <v>7</v>
      </c>
      <c r="B37" s="29" t="str">
        <f>p_BAWÜ!$A$146</f>
        <v>Spieler 1-17</v>
      </c>
      <c r="C37" s="29" t="str">
        <f>p_BAWÜ!$A$1</f>
        <v>BWBSV</v>
      </c>
      <c r="D37" s="30">
        <f>SUM(p_BAWÜ!$C$147:$C$154)</f>
        <v>0</v>
      </c>
      <c r="E37" s="162">
        <f>SUM(p_BAWÜ!$D$147:$D$154)</f>
        <v>0</v>
      </c>
      <c r="F37" s="67">
        <f>SUM(p_BAWÜ!$E$147:$E$154)</f>
        <v>0</v>
      </c>
      <c r="G37" s="30">
        <f>SUM(p_BAWÜ!$F$147:$F$154)</f>
        <v>0</v>
      </c>
      <c r="H37" s="30">
        <f>SUM(p_BAWÜ!$G$147:$G$154)</f>
        <v>0</v>
      </c>
      <c r="I37" s="30">
        <f>SUM(p_BAWÜ!$H$147:$H$154)</f>
        <v>0</v>
      </c>
      <c r="J37" s="30">
        <f>SUM(p_BAWÜ!$I$147:$I$154)</f>
        <v>0</v>
      </c>
      <c r="K37" s="67">
        <f>SUM(p_BAWÜ!$J$147:$J$154)</f>
        <v>0</v>
      </c>
      <c r="L37" s="67">
        <f>SUM(p_BAWÜ!$K$147:$K$154)</f>
        <v>0</v>
      </c>
      <c r="M37" s="30">
        <f>SUM(p_BAWÜ!$L$147:$L$154)</f>
        <v>0</v>
      </c>
      <c r="N37" s="30">
        <f>SUM(p_BAWÜ!$M$147:$M$154)</f>
        <v>0</v>
      </c>
      <c r="O37" s="30">
        <f>SUM(p_BAWÜ!$N$147:$N$154)</f>
        <v>0</v>
      </c>
      <c r="P37" s="30">
        <f>SUM(p_BAWÜ!$O$147:$O$154)</f>
        <v>0</v>
      </c>
      <c r="Q37" s="30">
        <f>SUM(p_BAWÜ!$P$147:$P$154)</f>
        <v>0</v>
      </c>
      <c r="R37" s="30">
        <f>SUM(p_BAWÜ!$Q$147:$Q$154)</f>
        <v>0</v>
      </c>
      <c r="S37" s="30">
        <f>SUM(p_BAWÜ!$R$147:$R$154)</f>
        <v>0</v>
      </c>
      <c r="T37" s="30">
        <f>SUM(p_BAWÜ!$S$147:$S$154)</f>
        <v>0</v>
      </c>
      <c r="U37" s="30">
        <f>SUM(p_BAWÜ!$T$147:$T$154)</f>
        <v>0</v>
      </c>
      <c r="V37" s="67">
        <f>SUM(p_BAWÜ!$U$147:$U$154)</f>
        <v>0</v>
      </c>
      <c r="W37" s="67">
        <f>SUM(p_BAWÜ!$V$147:$V$154)</f>
        <v>0</v>
      </c>
      <c r="X37" s="67">
        <f>SUM(p_BAWÜ!$W$147:$W$154)</f>
        <v>0</v>
      </c>
      <c r="Y37" s="31">
        <f>IF(AND(E37=0,I37=0),0,IF(AND(E37=0,I37&gt;0),99,IF(F37=0,0,(I37*$A$1)/E37)))</f>
        <v>0</v>
      </c>
      <c r="Z37" s="63">
        <f>BATT!$Y$18</f>
        <v>0</v>
      </c>
    </row>
    <row r="38" spans="1:26" ht="12.75" hidden="1" customHeight="1" x14ac:dyDescent="0.2">
      <c r="A38" s="6">
        <f>SUBTOTAL(3,$Y$2:Y38)</f>
        <v>7</v>
      </c>
      <c r="B38" s="29" t="str">
        <f>p_BAWÜ!$A$155</f>
        <v>Spieler 1-18</v>
      </c>
      <c r="C38" s="29" t="str">
        <f>p_BAWÜ!$A$1</f>
        <v>BWBSV</v>
      </c>
      <c r="D38" s="30">
        <f>SUM(p_BAWÜ!$C$156:$C$163)</f>
        <v>0</v>
      </c>
      <c r="E38" s="162">
        <f>SUM(p_BAWÜ!$D$156:$D$163)</f>
        <v>0</v>
      </c>
      <c r="F38" s="67">
        <f>SUM(p_BAWÜ!$E$156:$E$163)</f>
        <v>0</v>
      </c>
      <c r="G38" s="30">
        <f>SUM(p_BAWÜ!$F$156:$F$163)</f>
        <v>0</v>
      </c>
      <c r="H38" s="30">
        <f>SUM(p_BAWÜ!$G$156:$G$163)</f>
        <v>0</v>
      </c>
      <c r="I38" s="30">
        <f>SUM(p_BAWÜ!$H$156:$H$163)</f>
        <v>0</v>
      </c>
      <c r="J38" s="30">
        <f>SUM(p_BAWÜ!$I$156:$I$163)</f>
        <v>0</v>
      </c>
      <c r="K38" s="67">
        <f>SUM(p_BAWÜ!$J$156:$J$163)</f>
        <v>0</v>
      </c>
      <c r="L38" s="67">
        <f>SUM(p_BAWÜ!$K$156:$K$163)</f>
        <v>0</v>
      </c>
      <c r="M38" s="30">
        <f>SUM(p_BAWÜ!$L$156:$L$163)</f>
        <v>0</v>
      </c>
      <c r="N38" s="30">
        <f>SUM(p_BAWÜ!$M$156:$M$163)</f>
        <v>0</v>
      </c>
      <c r="O38" s="30">
        <f>SUM(p_BAWÜ!$N$156:$N$163)</f>
        <v>0</v>
      </c>
      <c r="P38" s="30">
        <f>SUM(p_BAWÜ!$O$156:$O$163)</f>
        <v>0</v>
      </c>
      <c r="Q38" s="30">
        <f>SUM(p_BAWÜ!$P$156:$P$163)</f>
        <v>0</v>
      </c>
      <c r="R38" s="30">
        <f>SUM(p_BAWÜ!$Q$156:$Q$163)</f>
        <v>0</v>
      </c>
      <c r="S38" s="30">
        <f>SUM(p_BAWÜ!$R$156:$R$163)</f>
        <v>0</v>
      </c>
      <c r="T38" s="30">
        <f>SUM(p_BAWÜ!$S$156:$S$163)</f>
        <v>0</v>
      </c>
      <c r="U38" s="30">
        <f>SUM(p_BAWÜ!$T$156:$T$163)</f>
        <v>0</v>
      </c>
      <c r="V38" s="67">
        <f>SUM(p_BAWÜ!$U$156:$U$163)</f>
        <v>0</v>
      </c>
      <c r="W38" s="67">
        <f>SUM(p_BAWÜ!$V$156:$V$163)</f>
        <v>0</v>
      </c>
      <c r="X38" s="67">
        <f>SUM(p_BAWÜ!$W$156:$W$163)</f>
        <v>0</v>
      </c>
      <c r="Y38" s="31">
        <f>IF(AND(E38=0,I38=0),0,IF(AND(E38=0,I38&gt;0),99,IF(F38=0,0,(I38*$A$1)/E38)))</f>
        <v>0</v>
      </c>
      <c r="Z38" s="63">
        <f>BATT!$Y$19</f>
        <v>0</v>
      </c>
    </row>
    <row r="39" spans="1:26" ht="12.75" hidden="1" customHeight="1" x14ac:dyDescent="0.2">
      <c r="A39" s="6">
        <f>SUBTOTAL(3,$Y$2:Y39)</f>
        <v>7</v>
      </c>
      <c r="B39" s="29" t="str">
        <f>p_BAWÜ!$A$164</f>
        <v>Spieler 1-19</v>
      </c>
      <c r="C39" s="29" t="str">
        <f>p_BAWÜ!$A$1</f>
        <v>BWBSV</v>
      </c>
      <c r="D39" s="30">
        <f>SUM(p_BAWÜ!$C$165:$C$172)</f>
        <v>0</v>
      </c>
      <c r="E39" s="162">
        <f>SUM(p_BAWÜ!$D$165:$D$172)</f>
        <v>0</v>
      </c>
      <c r="F39" s="67">
        <f>SUM(p_BAWÜ!$E$165:$E$172)</f>
        <v>0</v>
      </c>
      <c r="G39" s="30">
        <f>SUM(p_BAWÜ!$F$165:$F$172)</f>
        <v>0</v>
      </c>
      <c r="H39" s="30">
        <f>SUM(p_BAWÜ!$G$165:$G$172)</f>
        <v>0</v>
      </c>
      <c r="I39" s="30">
        <f>SUM(p_BAWÜ!$H$165:$H$172)</f>
        <v>0</v>
      </c>
      <c r="J39" s="30">
        <f>SUM(p_BAWÜ!$I$165:$I$172)</f>
        <v>0</v>
      </c>
      <c r="K39" s="67">
        <f>SUM(p_BAWÜ!$J$165:$J$172)</f>
        <v>0</v>
      </c>
      <c r="L39" s="67">
        <f>SUM(p_BAWÜ!$K$165:$K$172)</f>
        <v>0</v>
      </c>
      <c r="M39" s="30">
        <f>SUM(p_BAWÜ!$L$165:$L$172)</f>
        <v>0</v>
      </c>
      <c r="N39" s="30">
        <f>SUM(p_BAWÜ!$M$165:$M$172)</f>
        <v>0</v>
      </c>
      <c r="O39" s="30">
        <f>SUM(p_BAWÜ!$N$165:$N$172)</f>
        <v>0</v>
      </c>
      <c r="P39" s="30">
        <f>SUM(p_BAWÜ!$O$165:$O$172)</f>
        <v>0</v>
      </c>
      <c r="Q39" s="30">
        <f>SUM(p_BAWÜ!$P$165:$P$172)</f>
        <v>0</v>
      </c>
      <c r="R39" s="30">
        <f>SUM(p_BAWÜ!$Q$165:$Q$172)</f>
        <v>0</v>
      </c>
      <c r="S39" s="30">
        <f>SUM(p_BAWÜ!$R$165:$R$172)</f>
        <v>0</v>
      </c>
      <c r="T39" s="30">
        <f>SUM(p_BAWÜ!$S$165:$S$172)</f>
        <v>0</v>
      </c>
      <c r="U39" s="30">
        <f>SUM(p_BAWÜ!$T$165:$T$172)</f>
        <v>0</v>
      </c>
      <c r="V39" s="67">
        <f>SUM(p_BAWÜ!$U$165:$U$172)</f>
        <v>0</v>
      </c>
      <c r="W39" s="67">
        <f>SUM(p_BAWÜ!$V$165:$V$172)</f>
        <v>0</v>
      </c>
      <c r="X39" s="67">
        <f>SUM(p_BAWÜ!$W$165:$W$172)</f>
        <v>0</v>
      </c>
      <c r="Y39" s="31">
        <f>IF(AND(E39=0,I39=0),0,IF(AND(E39=0,I39&gt;0),99,IF(F39=0,0,(I39*$A$1)/E39)))</f>
        <v>0</v>
      </c>
      <c r="Z39" s="63">
        <f>BATT!$Y$20</f>
        <v>0</v>
      </c>
    </row>
    <row r="40" spans="1:26" ht="12.75" hidden="1" customHeight="1" x14ac:dyDescent="0.2">
      <c r="A40" s="6">
        <f>SUBTOTAL(3,$Y$2:Y40)</f>
        <v>7</v>
      </c>
      <c r="B40" s="29" t="str">
        <f>p_BAWÜ!$A$173</f>
        <v>Spieler 1-20</v>
      </c>
      <c r="C40" s="29" t="str">
        <f>p_BAWÜ!$A$1</f>
        <v>BWBSV</v>
      </c>
      <c r="D40" s="30">
        <f>SUM(p_BAWÜ!$C$174:$C$181)</f>
        <v>0</v>
      </c>
      <c r="E40" s="162">
        <f>SUM(p_BAWÜ!$D$174:$D$181)</f>
        <v>0</v>
      </c>
      <c r="F40" s="67">
        <f>SUM(p_BAWÜ!$E$174:$E$181)</f>
        <v>0</v>
      </c>
      <c r="G40" s="30">
        <f>SUM(p_BAWÜ!$F$174:$F$181)</f>
        <v>0</v>
      </c>
      <c r="H40" s="30">
        <f>SUM(p_BAWÜ!$G$174:$G$181)</f>
        <v>0</v>
      </c>
      <c r="I40" s="30">
        <f>SUM(p_BAWÜ!$H$174:$H$181)</f>
        <v>0</v>
      </c>
      <c r="J40" s="30">
        <f>SUM(p_BAWÜ!$I$174:$I$181)</f>
        <v>0</v>
      </c>
      <c r="K40" s="67">
        <f>SUM(p_BAWÜ!$J$174:$J$181)</f>
        <v>0</v>
      </c>
      <c r="L40" s="67">
        <f>SUM(p_BAWÜ!$K$174:$K$181)</f>
        <v>0</v>
      </c>
      <c r="M40" s="30">
        <f>SUM(p_BAWÜ!$L$174:$L$181)</f>
        <v>0</v>
      </c>
      <c r="N40" s="30">
        <f>SUM(p_BAWÜ!$M$174:$M$181)</f>
        <v>0</v>
      </c>
      <c r="O40" s="30">
        <f>SUM(p_BAWÜ!$N$174:$N$181)</f>
        <v>0</v>
      </c>
      <c r="P40" s="30">
        <f>SUM(p_BAWÜ!$O$174:$O$181)</f>
        <v>0</v>
      </c>
      <c r="Q40" s="30">
        <f>SUM(p_BAWÜ!$P$174:$P$181)</f>
        <v>0</v>
      </c>
      <c r="R40" s="30">
        <f>SUM(p_BAWÜ!$Q$174:$Q$181)</f>
        <v>0</v>
      </c>
      <c r="S40" s="30">
        <f>SUM(p_BAWÜ!$R$174:$R$181)</f>
        <v>0</v>
      </c>
      <c r="T40" s="30">
        <f>SUM(p_BAWÜ!$S$174:$S$181)</f>
        <v>0</v>
      </c>
      <c r="U40" s="30">
        <f>SUM(p_BAWÜ!$T$174:$T$181)</f>
        <v>0</v>
      </c>
      <c r="V40" s="67">
        <f>SUM(p_BAWÜ!$U$174:$U$181)</f>
        <v>0</v>
      </c>
      <c r="W40" s="67">
        <f>SUM(p_BAWÜ!$V$174:$V$181)</f>
        <v>0</v>
      </c>
      <c r="X40" s="67">
        <f>SUM(p_BAWÜ!$W$174:$W$181)</f>
        <v>0</v>
      </c>
      <c r="Y40" s="31">
        <f>IF(AND(E40=0,I40=0),0,IF(AND(E40=0,I40&gt;0),99,IF(F40=0,0,(I40*$A$1)/E40)))</f>
        <v>0</v>
      </c>
      <c r="Z40" s="63">
        <f>BATT!$Y$21</f>
        <v>0</v>
      </c>
    </row>
    <row r="41" spans="1:26" ht="12.75" hidden="1" customHeight="1" x14ac:dyDescent="0.2">
      <c r="A41" s="6">
        <f>SUBTOTAL(3,$Y$2:Y41)</f>
        <v>7</v>
      </c>
      <c r="B41" s="29" t="str">
        <f>p_BAWÜ!$A$182</f>
        <v>Spieler 1-21</v>
      </c>
      <c r="C41" s="29" t="str">
        <f>p_BAWÜ!$A$1</f>
        <v>BWBSV</v>
      </c>
      <c r="D41" s="30">
        <f>SUM(p_BAWÜ!$C$183:$C$190)</f>
        <v>0</v>
      </c>
      <c r="E41" s="162">
        <f>SUM(p_BAWÜ!$D$183:$D$190)</f>
        <v>0</v>
      </c>
      <c r="F41" s="67">
        <f>SUM(p_BAWÜ!$E$183:$E$190)</f>
        <v>0</v>
      </c>
      <c r="G41" s="30">
        <f>SUM(p_BAWÜ!$F$183:$F$190)</f>
        <v>0</v>
      </c>
      <c r="H41" s="30">
        <f>SUM(p_BAWÜ!$G$183:$G$190)</f>
        <v>0</v>
      </c>
      <c r="I41" s="30">
        <f>SUM(p_BAWÜ!$H$183:$H$190)</f>
        <v>0</v>
      </c>
      <c r="J41" s="30">
        <f>SUM(p_BAWÜ!$I$183:$I$190)</f>
        <v>0</v>
      </c>
      <c r="K41" s="67">
        <f>SUM(p_BAWÜ!$J$183:$J$190)</f>
        <v>0</v>
      </c>
      <c r="L41" s="67">
        <f>SUM(p_BAWÜ!$K$183:$K$190)</f>
        <v>0</v>
      </c>
      <c r="M41" s="30">
        <f>SUM(p_BAWÜ!$L$183:$L$190)</f>
        <v>0</v>
      </c>
      <c r="N41" s="30">
        <f>SUM(p_BAWÜ!$M$183:$M$190)</f>
        <v>0</v>
      </c>
      <c r="O41" s="30">
        <f>SUM(p_BAWÜ!$N$183:$N$190)</f>
        <v>0</v>
      </c>
      <c r="P41" s="30">
        <f>SUM(p_BAWÜ!$O$183:$O$190)</f>
        <v>0</v>
      </c>
      <c r="Q41" s="30">
        <f>SUM(p_BAWÜ!$P$183:$P$190)</f>
        <v>0</v>
      </c>
      <c r="R41" s="30">
        <f>SUM(p_BAWÜ!$Q$183:$Q$190)</f>
        <v>0</v>
      </c>
      <c r="S41" s="30">
        <f>SUM(p_BAWÜ!$R$183:$R$190)</f>
        <v>0</v>
      </c>
      <c r="T41" s="30">
        <f>SUM(p_BAWÜ!$S$183:$S$190)</f>
        <v>0</v>
      </c>
      <c r="U41" s="30">
        <f>SUM(p_BAWÜ!$T$183:$T$190)</f>
        <v>0</v>
      </c>
      <c r="V41" s="67">
        <f>SUM(p_BAWÜ!$U$183:$U$190)</f>
        <v>0</v>
      </c>
      <c r="W41" s="67">
        <f>SUM(p_BAWÜ!$V$183:$V$190)</f>
        <v>0</v>
      </c>
      <c r="X41" s="67">
        <f>SUM(p_BAWÜ!$W$183:$W$190)</f>
        <v>0</v>
      </c>
      <c r="Y41" s="31">
        <f>IF(AND(E41=0,I41=0),0,IF(AND(E41=0,I41&gt;0),99,IF(F41=0,0,(I41*$A$1)/E41)))</f>
        <v>0</v>
      </c>
      <c r="Z41" s="63">
        <f>BATT!$Y$22</f>
        <v>0</v>
      </c>
    </row>
    <row r="42" spans="1:26" ht="12.75" hidden="1" customHeight="1" x14ac:dyDescent="0.2">
      <c r="A42" s="6">
        <f>SUBTOTAL(3,$Y$2:Y42)</f>
        <v>7</v>
      </c>
      <c r="B42" s="29" t="str">
        <f>p_BAWÜ!$A$191</f>
        <v>Spieler 1-22</v>
      </c>
      <c r="C42" s="29" t="str">
        <f>p_BAWÜ!$A$1</f>
        <v>BWBSV</v>
      </c>
      <c r="D42" s="30">
        <f>SUM(p_BAWÜ!$C$192:$C$199)</f>
        <v>0</v>
      </c>
      <c r="E42" s="162">
        <f>SUM(p_BAWÜ!$D$192:$D$199)</f>
        <v>0</v>
      </c>
      <c r="F42" s="67">
        <f>SUM(p_BAWÜ!$E$192:$E$199)</f>
        <v>0</v>
      </c>
      <c r="G42" s="30">
        <f>SUM(p_BAWÜ!$F$192:$F$199)</f>
        <v>0</v>
      </c>
      <c r="H42" s="30">
        <f>SUM(p_BAWÜ!$G$192:$G$199)</f>
        <v>0</v>
      </c>
      <c r="I42" s="30">
        <f>SUM(p_BAWÜ!$H$192:$H$199)</f>
        <v>0</v>
      </c>
      <c r="J42" s="30">
        <f>SUM(p_BAWÜ!$I$192:$I$199)</f>
        <v>0</v>
      </c>
      <c r="K42" s="67">
        <f>SUM(p_BAWÜ!$J$192:$J$199)</f>
        <v>0</v>
      </c>
      <c r="L42" s="67">
        <f>SUM(p_BAWÜ!$K$192:$K$199)</f>
        <v>0</v>
      </c>
      <c r="M42" s="30">
        <f>SUM(p_BAWÜ!$L$192:$L$199)</f>
        <v>0</v>
      </c>
      <c r="N42" s="30">
        <f>SUM(p_BAWÜ!$M$192:$M$199)</f>
        <v>0</v>
      </c>
      <c r="O42" s="30">
        <f>SUM(p_BAWÜ!$N$192:$N$199)</f>
        <v>0</v>
      </c>
      <c r="P42" s="30">
        <f>SUM(p_BAWÜ!$O$192:$O$199)</f>
        <v>0</v>
      </c>
      <c r="Q42" s="30">
        <f>SUM(p_BAWÜ!$P$192:$P$199)</f>
        <v>0</v>
      </c>
      <c r="R42" s="30">
        <f>SUM(p_BAWÜ!$Q$192:$Q$199)</f>
        <v>0</v>
      </c>
      <c r="S42" s="30">
        <f>SUM(p_BAWÜ!$R$192:$R$199)</f>
        <v>0</v>
      </c>
      <c r="T42" s="30">
        <f>SUM(p_BAWÜ!$S$192:$S$199)</f>
        <v>0</v>
      </c>
      <c r="U42" s="30">
        <f>SUM(p_BAWÜ!$T$192:$T$199)</f>
        <v>0</v>
      </c>
      <c r="V42" s="67">
        <f>SUM(p_BAWÜ!$U$192:$U$199)</f>
        <v>0</v>
      </c>
      <c r="W42" s="67">
        <f>SUM(p_BAWÜ!$V$192:$V$199)</f>
        <v>0</v>
      </c>
      <c r="X42" s="67">
        <f>SUM(p_BAWÜ!$W$192:$W$199)</f>
        <v>0</v>
      </c>
      <c r="Y42" s="31">
        <f>IF(AND(E42=0,I42=0),0,IF(AND(E42=0,I42&gt;0),99,IF(F42=0,0,(I42*$A$1)/E42)))</f>
        <v>0</v>
      </c>
      <c r="Z42" s="63">
        <f>BATT!$Y$23</f>
        <v>0</v>
      </c>
    </row>
    <row r="43" spans="1:26" ht="12.75" hidden="1" customHeight="1" x14ac:dyDescent="0.2">
      <c r="A43" s="6">
        <f>SUBTOTAL(3,$Y$2:Y43)</f>
        <v>7</v>
      </c>
      <c r="B43" s="29" t="str">
        <f>p_BAWÜ!$A$200</f>
        <v>Spieler 1-23</v>
      </c>
      <c r="C43" s="29" t="str">
        <f>p_BAWÜ!$A$1</f>
        <v>BWBSV</v>
      </c>
      <c r="D43" s="30">
        <f>SUM(p_BAWÜ!$C$201:$C$208)</f>
        <v>0</v>
      </c>
      <c r="E43" s="162">
        <f>SUM(p_BAWÜ!$D$201:$D$208)</f>
        <v>0</v>
      </c>
      <c r="F43" s="67">
        <f>SUM(p_BAWÜ!$E$201:$E$208)</f>
        <v>0</v>
      </c>
      <c r="G43" s="30">
        <f>SUM(p_BAWÜ!$F$201:$F$208)</f>
        <v>0</v>
      </c>
      <c r="H43" s="30">
        <f>SUM(p_BAWÜ!$G$201:$G$208)</f>
        <v>0</v>
      </c>
      <c r="I43" s="30">
        <f>SUM(p_BAWÜ!$H$201:$H$208)</f>
        <v>0</v>
      </c>
      <c r="J43" s="30">
        <f>SUM(p_BAWÜ!$I$201:$I$208)</f>
        <v>0</v>
      </c>
      <c r="K43" s="67">
        <f>SUM(p_BAWÜ!$J$201:$J$208)</f>
        <v>0</v>
      </c>
      <c r="L43" s="67">
        <f>SUM(p_BAWÜ!$K$201:$K$208)</f>
        <v>0</v>
      </c>
      <c r="M43" s="30">
        <f>SUM(p_BAWÜ!$L$201:$L$208)</f>
        <v>0</v>
      </c>
      <c r="N43" s="30">
        <f>SUM(p_BAWÜ!$M$201:$M$208)</f>
        <v>0</v>
      </c>
      <c r="O43" s="30">
        <f>SUM(p_BAWÜ!$N$201:$N$208)</f>
        <v>0</v>
      </c>
      <c r="P43" s="30">
        <f>SUM(p_BAWÜ!$O$201:$O$208)</f>
        <v>0</v>
      </c>
      <c r="Q43" s="30">
        <f>SUM(p_BAWÜ!$P$201:$P$208)</f>
        <v>0</v>
      </c>
      <c r="R43" s="30">
        <f>SUM(p_BAWÜ!$Q$201:$Q$208)</f>
        <v>0</v>
      </c>
      <c r="S43" s="30">
        <f>SUM(p_BAWÜ!$R$201:$R$208)</f>
        <v>0</v>
      </c>
      <c r="T43" s="30">
        <f>SUM(p_BAWÜ!$S$201:$S$208)</f>
        <v>0</v>
      </c>
      <c r="U43" s="30">
        <f>SUM(p_BAWÜ!$T$201:$T$208)</f>
        <v>0</v>
      </c>
      <c r="V43" s="67">
        <f>SUM(p_BAWÜ!$U$201:$U$208)</f>
        <v>0</v>
      </c>
      <c r="W43" s="67">
        <f>SUM(p_BAWÜ!$V$201:$V$208)</f>
        <v>0</v>
      </c>
      <c r="X43" s="67">
        <f>SUM(p_BAWÜ!$W$201:$W$208)</f>
        <v>0</v>
      </c>
      <c r="Y43" s="31">
        <f>IF(AND(E43=0,I43=0),0,IF(AND(E43=0,I43&gt;0),99,IF(F43=0,0,(I43*$A$1)/E43)))</f>
        <v>0</v>
      </c>
      <c r="Z43" s="63">
        <f>BATT!$Y$24</f>
        <v>0</v>
      </c>
    </row>
    <row r="44" spans="1:26" ht="12.75" hidden="1" customHeight="1" x14ac:dyDescent="0.2">
      <c r="A44" s="6">
        <f>SUBTOTAL(3,$Y$2:Y44)</f>
        <v>7</v>
      </c>
      <c r="B44" s="29" t="str">
        <f>p_BAWÜ!$A$209</f>
        <v>Spieler 1-24</v>
      </c>
      <c r="C44" s="29" t="str">
        <f>p_BAWÜ!$A$1</f>
        <v>BWBSV</v>
      </c>
      <c r="D44" s="30">
        <f>SUM(p_BAWÜ!$C$210:$C$217)</f>
        <v>0</v>
      </c>
      <c r="E44" s="162">
        <f>SUM(p_BAWÜ!$D$210:$D$217)</f>
        <v>0</v>
      </c>
      <c r="F44" s="67">
        <f>SUM(p_BAWÜ!$E$210:$E$217)</f>
        <v>0</v>
      </c>
      <c r="G44" s="30">
        <f>SUM(p_BAWÜ!$F$210:$F$217)</f>
        <v>0</v>
      </c>
      <c r="H44" s="30">
        <f>SUM(p_BAWÜ!$G$210:$G$217)</f>
        <v>0</v>
      </c>
      <c r="I44" s="30">
        <f>SUM(p_BAWÜ!$H$210:$H$217)</f>
        <v>0</v>
      </c>
      <c r="J44" s="30">
        <f>SUM(p_BAWÜ!$I$210:$I$217)</f>
        <v>0</v>
      </c>
      <c r="K44" s="67">
        <f>SUM(p_BAWÜ!$J$210:$J$217)</f>
        <v>0</v>
      </c>
      <c r="L44" s="67">
        <f>SUM(p_BAWÜ!$K$210:$K$217)</f>
        <v>0</v>
      </c>
      <c r="M44" s="30">
        <f>SUM(p_BAWÜ!$L$210:$L$217)</f>
        <v>0</v>
      </c>
      <c r="N44" s="30">
        <f>SUM(p_BAWÜ!$M$210:$M$217)</f>
        <v>0</v>
      </c>
      <c r="O44" s="30">
        <f>SUM(p_BAWÜ!$N$210:$N$217)</f>
        <v>0</v>
      </c>
      <c r="P44" s="30">
        <f>SUM(p_BAWÜ!$O$210:$O$217)</f>
        <v>0</v>
      </c>
      <c r="Q44" s="30">
        <f>SUM(p_BAWÜ!$P$210:$P$217)</f>
        <v>0</v>
      </c>
      <c r="R44" s="30">
        <f>SUM(p_BAWÜ!$Q$210:$Q$217)</f>
        <v>0</v>
      </c>
      <c r="S44" s="30">
        <f>SUM(p_BAWÜ!$R$210:$R$217)</f>
        <v>0</v>
      </c>
      <c r="T44" s="30">
        <f>SUM(p_BAWÜ!$S$210:$S$217)</f>
        <v>0</v>
      </c>
      <c r="U44" s="30">
        <f>SUM(p_BAWÜ!$T$210:$T$217)</f>
        <v>0</v>
      </c>
      <c r="V44" s="67">
        <f>SUM(p_BAWÜ!$U$210:$U$217)</f>
        <v>0</v>
      </c>
      <c r="W44" s="67">
        <f>SUM(p_BAWÜ!$V$210:$V$217)</f>
        <v>0</v>
      </c>
      <c r="X44" s="67">
        <f>SUM(p_BAWÜ!$W$210:$W$217)</f>
        <v>0</v>
      </c>
      <c r="Y44" s="31">
        <f>IF(AND(E44=0,I44=0),0,IF(AND(E44=0,I44&gt;0),99,IF(F44=0,0,(I44*$A$1)/E44)))</f>
        <v>0</v>
      </c>
      <c r="Z44" s="63">
        <f>BATT!$Y$25</f>
        <v>0</v>
      </c>
    </row>
    <row r="45" spans="1:26" ht="12.75" hidden="1" customHeight="1" x14ac:dyDescent="0.2">
      <c r="A45" s="6">
        <f>SUBTOTAL(3,$Y$2:Y45)</f>
        <v>7</v>
      </c>
      <c r="B45" s="29" t="str">
        <f>p_BAWÜ!$A$218</f>
        <v>Spieler 1-25</v>
      </c>
      <c r="C45" s="29" t="str">
        <f>p_BAWÜ!$A$1</f>
        <v>BWBSV</v>
      </c>
      <c r="D45" s="30">
        <f>SUM(p_BAWÜ!$C$219:$C$226)</f>
        <v>0</v>
      </c>
      <c r="E45" s="162">
        <f>SUM(p_BAWÜ!$D$219:$D$226)</f>
        <v>0</v>
      </c>
      <c r="F45" s="67">
        <f>SUM(p_BAWÜ!$E$219:$E$226)</f>
        <v>0</v>
      </c>
      <c r="G45" s="30">
        <f>SUM(p_BAWÜ!$F$219:$F$226)</f>
        <v>0</v>
      </c>
      <c r="H45" s="30">
        <f>SUM(p_BAWÜ!$G$219:$G$226)</f>
        <v>0</v>
      </c>
      <c r="I45" s="30">
        <f>SUM(p_BAWÜ!$H$219:$H$226)</f>
        <v>0</v>
      </c>
      <c r="J45" s="30">
        <f>SUM(p_BAWÜ!$I$219:$I$226)</f>
        <v>0</v>
      </c>
      <c r="K45" s="67">
        <f>SUM(p_BAWÜ!$J$219:$J$226)</f>
        <v>0</v>
      </c>
      <c r="L45" s="67">
        <f>SUM(p_BAWÜ!$K$219:$K$226)</f>
        <v>0</v>
      </c>
      <c r="M45" s="30">
        <f>SUM(p_BAWÜ!$L$219:$L$226)</f>
        <v>0</v>
      </c>
      <c r="N45" s="30">
        <f>SUM(p_BAWÜ!$M$219:$M$226)</f>
        <v>0</v>
      </c>
      <c r="O45" s="30">
        <f>SUM(p_BAWÜ!$N$219:$N$226)</f>
        <v>0</v>
      </c>
      <c r="P45" s="30">
        <f>SUM(p_BAWÜ!$O$219:$O$226)</f>
        <v>0</v>
      </c>
      <c r="Q45" s="30">
        <f>SUM(p_BAWÜ!$P$219:$P$226)</f>
        <v>0</v>
      </c>
      <c r="R45" s="30">
        <f>SUM(p_BAWÜ!$Q$219:$Q$226)</f>
        <v>0</v>
      </c>
      <c r="S45" s="30">
        <f>SUM(p_BAWÜ!$R$219:$R$226)</f>
        <v>0</v>
      </c>
      <c r="T45" s="30">
        <f>SUM(p_BAWÜ!$S$219:$S$226)</f>
        <v>0</v>
      </c>
      <c r="U45" s="30">
        <f>SUM(p_BAWÜ!$T$219:$T$226)</f>
        <v>0</v>
      </c>
      <c r="V45" s="67">
        <f>SUM(p_BAWÜ!$U$219:$U$226)</f>
        <v>0</v>
      </c>
      <c r="W45" s="67">
        <f>SUM(p_BAWÜ!$V$219:$V$226)</f>
        <v>0</v>
      </c>
      <c r="X45" s="67">
        <f>SUM(p_BAWÜ!$W$219:$W$226)</f>
        <v>0</v>
      </c>
      <c r="Y45" s="31">
        <f>IF(AND(E45=0,I45=0),0,IF(AND(E45=0,I45&gt;0),99,IF(F45=0,0,(I45*$A$1)/E45)))</f>
        <v>0</v>
      </c>
      <c r="Z45" s="63">
        <f>BATT!$Y$26</f>
        <v>0</v>
      </c>
    </row>
    <row r="46" spans="1:26" ht="12.75" hidden="1" customHeight="1" x14ac:dyDescent="0.2">
      <c r="A46" s="6">
        <f>SUBTOTAL(3,$Y$2:Y46)</f>
        <v>7</v>
      </c>
      <c r="B46" s="29" t="str">
        <f>p_BAWÜ!$A$227</f>
        <v>Spieler 1-26</v>
      </c>
      <c r="C46" s="29" t="str">
        <f>p_BAWÜ!$A$1</f>
        <v>BWBSV</v>
      </c>
      <c r="D46" s="30">
        <f>SUM(p_BAWÜ!$C$228:$C$235)</f>
        <v>0</v>
      </c>
      <c r="E46" s="162">
        <f>SUM(p_BAWÜ!$D$228:$D$235)</f>
        <v>0</v>
      </c>
      <c r="F46" s="67">
        <f>SUM(p_BAWÜ!$E$228:$E$235)</f>
        <v>0</v>
      </c>
      <c r="G46" s="30">
        <f>SUM(p_BAWÜ!$F$228:$F$235)</f>
        <v>0</v>
      </c>
      <c r="H46" s="30">
        <f>SUM(p_BAWÜ!$G$228:$G$235)</f>
        <v>0</v>
      </c>
      <c r="I46" s="30">
        <f>SUM(p_BAWÜ!$H$228:$H$235)</f>
        <v>0</v>
      </c>
      <c r="J46" s="30">
        <f>SUM(p_BAWÜ!$I$228:$I$235)</f>
        <v>0</v>
      </c>
      <c r="K46" s="67">
        <f>SUM(p_BAWÜ!$J$228:$J$235)</f>
        <v>0</v>
      </c>
      <c r="L46" s="67">
        <f>SUM(p_BAWÜ!$K$228:$K$235)</f>
        <v>0</v>
      </c>
      <c r="M46" s="30">
        <f>SUM(p_BAWÜ!$L$228:$L$235)</f>
        <v>0</v>
      </c>
      <c r="N46" s="30">
        <f>SUM(p_BAWÜ!$M$228:$M$235)</f>
        <v>0</v>
      </c>
      <c r="O46" s="30">
        <f>SUM(p_BAWÜ!$N$228:$N$235)</f>
        <v>0</v>
      </c>
      <c r="P46" s="30">
        <f>SUM(p_BAWÜ!$O$228:$O$235)</f>
        <v>0</v>
      </c>
      <c r="Q46" s="30">
        <f>SUM(p_BAWÜ!$P$228:$P$235)</f>
        <v>0</v>
      </c>
      <c r="R46" s="30">
        <f>SUM(p_BAWÜ!$Q$228:$Q$235)</f>
        <v>0</v>
      </c>
      <c r="S46" s="30">
        <f>SUM(p_BAWÜ!$R$228:$R$235)</f>
        <v>0</v>
      </c>
      <c r="T46" s="30">
        <f>SUM(p_BAWÜ!$S$228:$S$235)</f>
        <v>0</v>
      </c>
      <c r="U46" s="30">
        <f>SUM(p_BAWÜ!$T$228:$T$235)</f>
        <v>0</v>
      </c>
      <c r="V46" s="67">
        <f>SUM(p_BAWÜ!$U$228:$U$235)</f>
        <v>0</v>
      </c>
      <c r="W46" s="67">
        <f>SUM(p_BAWÜ!$V$228:$V$235)</f>
        <v>0</v>
      </c>
      <c r="X46" s="67">
        <f>SUM(p_BAWÜ!$W$228:$W$235)</f>
        <v>0</v>
      </c>
      <c r="Y46" s="31">
        <f>IF(AND(E46=0,I46=0),0,IF(AND(E46=0,I46&gt;0),99,IF(F46=0,0,(I46*$A$1)/E46)))</f>
        <v>0</v>
      </c>
      <c r="Z46" s="63">
        <f>BATT!$Y$27</f>
        <v>0</v>
      </c>
    </row>
    <row r="47" spans="1:26" ht="12.75" hidden="1" customHeight="1" x14ac:dyDescent="0.2">
      <c r="A47" s="6">
        <f>SUBTOTAL(3,$Y$2:Y47)</f>
        <v>7</v>
      </c>
      <c r="B47" s="29" t="str">
        <f>p_BAWÜ!$A$236</f>
        <v>Spieler 1-27</v>
      </c>
      <c r="C47" s="29" t="str">
        <f>p_BAWÜ!$A$1</f>
        <v>BWBSV</v>
      </c>
      <c r="D47" s="30">
        <f>SUM(p_BAWÜ!$C$237:$C$244)</f>
        <v>0</v>
      </c>
      <c r="E47" s="162">
        <f>SUM(p_BAWÜ!$D$237:$D$244)</f>
        <v>0</v>
      </c>
      <c r="F47" s="67">
        <f>SUM(p_BAWÜ!$E$237:$E$244)</f>
        <v>0</v>
      </c>
      <c r="G47" s="30">
        <f>SUM(p_BAWÜ!$F$237:$F$244)</f>
        <v>0</v>
      </c>
      <c r="H47" s="30">
        <f>SUM(p_BAWÜ!$G$237:$G$244)</f>
        <v>0</v>
      </c>
      <c r="I47" s="30">
        <f>SUM(p_BAWÜ!$H$237:$H$244)</f>
        <v>0</v>
      </c>
      <c r="J47" s="30">
        <f>SUM(p_BAWÜ!$I$237:$I$244)</f>
        <v>0</v>
      </c>
      <c r="K47" s="67">
        <f>SUM(p_BAWÜ!$J$237:$J$244)</f>
        <v>0</v>
      </c>
      <c r="L47" s="67">
        <f>SUM(p_BAWÜ!$K$237:$K$244)</f>
        <v>0</v>
      </c>
      <c r="M47" s="30">
        <f>SUM(p_BAWÜ!$L$237:$L$244)</f>
        <v>0</v>
      </c>
      <c r="N47" s="30">
        <f>SUM(p_BAWÜ!$M$237:$M$244)</f>
        <v>0</v>
      </c>
      <c r="O47" s="30">
        <f>SUM(p_BAWÜ!$N$237:$N$244)</f>
        <v>0</v>
      </c>
      <c r="P47" s="30">
        <f>SUM(p_BAWÜ!$O$237:$O$244)</f>
        <v>0</v>
      </c>
      <c r="Q47" s="30">
        <f>SUM(p_BAWÜ!$P$237:$P$244)</f>
        <v>0</v>
      </c>
      <c r="R47" s="30">
        <f>SUM(p_BAWÜ!$Q$237:$Q$244)</f>
        <v>0</v>
      </c>
      <c r="S47" s="30">
        <f>SUM(p_BAWÜ!$R$237:$R$244)</f>
        <v>0</v>
      </c>
      <c r="T47" s="30">
        <f>SUM(p_BAWÜ!$S$237:$S$244)</f>
        <v>0</v>
      </c>
      <c r="U47" s="30">
        <f>SUM(p_BAWÜ!$T$237:$T$244)</f>
        <v>0</v>
      </c>
      <c r="V47" s="67">
        <f>SUM(p_BAWÜ!$U$237:$U$244)</f>
        <v>0</v>
      </c>
      <c r="W47" s="67">
        <f>SUM(p_BAWÜ!$V$237:$V$244)</f>
        <v>0</v>
      </c>
      <c r="X47" s="67">
        <f>SUM(p_BAWÜ!$W$237:$W$244)</f>
        <v>0</v>
      </c>
      <c r="Y47" s="31">
        <f>IF(AND(E47=0,I47=0),0,IF(AND(E47=0,I47&gt;0),99,IF(F47=0,0,(I47*$A$1)/E47)))</f>
        <v>0</v>
      </c>
      <c r="Z47" s="63">
        <f>BATT!$Y$28</f>
        <v>0</v>
      </c>
    </row>
    <row r="48" spans="1:26" ht="12.75" hidden="1" customHeight="1" x14ac:dyDescent="0.2">
      <c r="A48" s="6">
        <f>SUBTOTAL(3,$Y$2:Y48)</f>
        <v>7</v>
      </c>
      <c r="B48" s="29" t="str">
        <f>p_BAWÜ!$A$245</f>
        <v>Spieler 1-28</v>
      </c>
      <c r="C48" s="29" t="str">
        <f>p_BAWÜ!$A$1</f>
        <v>BWBSV</v>
      </c>
      <c r="D48" s="30">
        <f>SUM(p_BAWÜ!$C$246:$C$253)</f>
        <v>0</v>
      </c>
      <c r="E48" s="162">
        <f>SUM(p_BAWÜ!$D$246:$D$253)</f>
        <v>0</v>
      </c>
      <c r="F48" s="67">
        <f>SUM(p_BAWÜ!$E$246:$E$253)</f>
        <v>0</v>
      </c>
      <c r="G48" s="30">
        <f>SUM(p_BAWÜ!$F$246:$F$253)</f>
        <v>0</v>
      </c>
      <c r="H48" s="30">
        <f>SUM(p_BAWÜ!$G$246:$G$253)</f>
        <v>0</v>
      </c>
      <c r="I48" s="30">
        <f>SUM(p_BAWÜ!$H$246:$H$253)</f>
        <v>0</v>
      </c>
      <c r="J48" s="30">
        <f>SUM(p_BAWÜ!$I$246:$I$253)</f>
        <v>0</v>
      </c>
      <c r="K48" s="67">
        <f>SUM(p_BAWÜ!$J$246:$J$253)</f>
        <v>0</v>
      </c>
      <c r="L48" s="67">
        <f>SUM(p_BAWÜ!$K$246:$K$253)</f>
        <v>0</v>
      </c>
      <c r="M48" s="30">
        <f>SUM(p_BAWÜ!$L$246:$L$253)</f>
        <v>0</v>
      </c>
      <c r="N48" s="30">
        <f>SUM(p_BAWÜ!$M$246:$M$253)</f>
        <v>0</v>
      </c>
      <c r="O48" s="30">
        <f>SUM(p_BAWÜ!$N$246:$N$253)</f>
        <v>0</v>
      </c>
      <c r="P48" s="30">
        <f>SUM(p_BAWÜ!$O$246:$O$253)</f>
        <v>0</v>
      </c>
      <c r="Q48" s="30">
        <f>SUM(p_BAWÜ!$P$246:$P$253)</f>
        <v>0</v>
      </c>
      <c r="R48" s="30">
        <f>SUM(p_BAWÜ!$Q$246:$Q$253)</f>
        <v>0</v>
      </c>
      <c r="S48" s="30">
        <f>SUM(p_BAWÜ!$R$246:$R$253)</f>
        <v>0</v>
      </c>
      <c r="T48" s="30">
        <f>SUM(p_BAWÜ!$S$246:$S$253)</f>
        <v>0</v>
      </c>
      <c r="U48" s="30">
        <f>SUM(p_BAWÜ!$T$246:$T$253)</f>
        <v>0</v>
      </c>
      <c r="V48" s="67">
        <f>SUM(p_BAWÜ!$U$246:$U$253)</f>
        <v>0</v>
      </c>
      <c r="W48" s="67">
        <f>SUM(p_BAWÜ!$V$246:$V$253)</f>
        <v>0</v>
      </c>
      <c r="X48" s="67">
        <f>SUM(p_BAWÜ!$W$246:$W$253)</f>
        <v>0</v>
      </c>
      <c r="Y48" s="31">
        <f>IF(AND(E48=0,I48=0),0,IF(AND(E48=0,I48&gt;0),99,IF(F48=0,0,(I48*$A$1)/E48)))</f>
        <v>0</v>
      </c>
      <c r="Z48" s="63">
        <f>BATT!$Y$29</f>
        <v>0</v>
      </c>
    </row>
    <row r="49" spans="1:26" ht="12.75" hidden="1" customHeight="1" x14ac:dyDescent="0.2">
      <c r="A49" s="6">
        <f>SUBTOTAL(3,$Y$2:Y49)</f>
        <v>7</v>
      </c>
      <c r="B49" s="29" t="str">
        <f>p_BAWÜ!$A$254</f>
        <v>Spieler 1-29</v>
      </c>
      <c r="C49" s="29" t="str">
        <f>p_BAWÜ!$A$1</f>
        <v>BWBSV</v>
      </c>
      <c r="D49" s="30">
        <f>SUM(p_BAWÜ!$C$255:$C$262)</f>
        <v>0</v>
      </c>
      <c r="E49" s="162">
        <f>SUM(p_BAWÜ!$D$255:$D$262)</f>
        <v>0</v>
      </c>
      <c r="F49" s="67">
        <f>SUM(p_BAWÜ!$E$255:$E$262)</f>
        <v>0</v>
      </c>
      <c r="G49" s="30">
        <f>SUM(p_BAWÜ!$F$255:$F$262)</f>
        <v>0</v>
      </c>
      <c r="H49" s="30">
        <f>SUM(p_BAWÜ!$G$255:$G$262)</f>
        <v>0</v>
      </c>
      <c r="I49" s="30">
        <f>SUM(p_BAWÜ!$H$255:$H$262)</f>
        <v>0</v>
      </c>
      <c r="J49" s="30">
        <f>SUM(p_BAWÜ!$I$255:$I$262)</f>
        <v>0</v>
      </c>
      <c r="K49" s="67">
        <f>SUM(p_BAWÜ!$J$255:$J$262)</f>
        <v>0</v>
      </c>
      <c r="L49" s="67">
        <f>SUM(p_BAWÜ!$K$255:$K$262)</f>
        <v>0</v>
      </c>
      <c r="M49" s="30">
        <f>SUM(p_BAWÜ!$L$255:$L$262)</f>
        <v>0</v>
      </c>
      <c r="N49" s="30">
        <f>SUM(p_BAWÜ!$M$255:$M$262)</f>
        <v>0</v>
      </c>
      <c r="O49" s="30">
        <f>SUM(p_BAWÜ!$N$255:$N$262)</f>
        <v>0</v>
      </c>
      <c r="P49" s="30">
        <f>SUM(p_BAWÜ!$O$255:$O$262)</f>
        <v>0</v>
      </c>
      <c r="Q49" s="30">
        <f>SUM(p_BAWÜ!$P$255:$P$262)</f>
        <v>0</v>
      </c>
      <c r="R49" s="30">
        <f>SUM(p_BAWÜ!$Q$255:$Q$262)</f>
        <v>0</v>
      </c>
      <c r="S49" s="30">
        <f>SUM(p_BAWÜ!$R$255:$R$262)</f>
        <v>0</v>
      </c>
      <c r="T49" s="30">
        <f>SUM(p_BAWÜ!$S$255:$S$262)</f>
        <v>0</v>
      </c>
      <c r="U49" s="30">
        <f>SUM(p_BAWÜ!$T$255:$T$262)</f>
        <v>0</v>
      </c>
      <c r="V49" s="67">
        <f>SUM(p_BAWÜ!$U$255:$U$262)</f>
        <v>0</v>
      </c>
      <c r="W49" s="67">
        <f>SUM(p_BAWÜ!$V$255:$V$262)</f>
        <v>0</v>
      </c>
      <c r="X49" s="67">
        <f>SUM(p_BAWÜ!$W$255:$W$262)</f>
        <v>0</v>
      </c>
      <c r="Y49" s="31">
        <f>IF(AND(E49=0,I49=0),0,IF(AND(E49=0,I49&gt;0),99,IF(F49=0,0,(I49*$A$1)/E49)))</f>
        <v>0</v>
      </c>
      <c r="Z49" s="63">
        <f>BATT!$Y$30</f>
        <v>0</v>
      </c>
    </row>
    <row r="50" spans="1:26" ht="12.75" hidden="1" customHeight="1" x14ac:dyDescent="0.2">
      <c r="A50" s="6">
        <f>SUBTOTAL(3,$Y$2:Y50)</f>
        <v>7</v>
      </c>
      <c r="B50" s="29" t="str">
        <f>p_BAWÜ!$A$263</f>
        <v>Spieler 1-30</v>
      </c>
      <c r="C50" s="29" t="str">
        <f>p_BAWÜ!$A$1</f>
        <v>BWBSV</v>
      </c>
      <c r="D50" s="30">
        <f>SUM(p_BAWÜ!$C$264:$C$271)</f>
        <v>0</v>
      </c>
      <c r="E50" s="162">
        <f>SUM(p_BAWÜ!$D$264:$D$271)</f>
        <v>0</v>
      </c>
      <c r="F50" s="67">
        <f>SUM(p_BAWÜ!$E$264:$E$271)</f>
        <v>0</v>
      </c>
      <c r="G50" s="30">
        <f>SUM(p_BAWÜ!$F$264:$F$271)</f>
        <v>0</v>
      </c>
      <c r="H50" s="30">
        <f>SUM(p_BAWÜ!$G$264:$G$271)</f>
        <v>0</v>
      </c>
      <c r="I50" s="30">
        <f>SUM(p_BAWÜ!$H$264:$H$271)</f>
        <v>0</v>
      </c>
      <c r="J50" s="30">
        <f>SUM(p_BAWÜ!$I$264:$I$271)</f>
        <v>0</v>
      </c>
      <c r="K50" s="67">
        <f>SUM(p_BAWÜ!$J$264:$J$271)</f>
        <v>0</v>
      </c>
      <c r="L50" s="67">
        <f>SUM(p_BAWÜ!$K$264:$K$271)</f>
        <v>0</v>
      </c>
      <c r="M50" s="30">
        <f>SUM(p_BAWÜ!$L$264:$L$271)</f>
        <v>0</v>
      </c>
      <c r="N50" s="30">
        <f>SUM(p_BAWÜ!$M$264:$M$271)</f>
        <v>0</v>
      </c>
      <c r="O50" s="30">
        <f>SUM(p_BAWÜ!$N$264:$N$271)</f>
        <v>0</v>
      </c>
      <c r="P50" s="30">
        <f>SUM(p_BAWÜ!$O$264:$O$271)</f>
        <v>0</v>
      </c>
      <c r="Q50" s="30">
        <f>SUM(p_BAWÜ!$P$264:$P$271)</f>
        <v>0</v>
      </c>
      <c r="R50" s="30">
        <f>SUM(p_BAWÜ!$Q$264:$Q$271)</f>
        <v>0</v>
      </c>
      <c r="S50" s="30">
        <f>SUM(p_BAWÜ!$R$264:$R$271)</f>
        <v>0</v>
      </c>
      <c r="T50" s="30">
        <f>SUM(p_BAWÜ!$S$264:$S$271)</f>
        <v>0</v>
      </c>
      <c r="U50" s="30">
        <f>SUM(p_BAWÜ!$T$264:$T$271)</f>
        <v>0</v>
      </c>
      <c r="V50" s="67">
        <f>SUM(p_BAWÜ!$U$264:$U$271)</f>
        <v>0</v>
      </c>
      <c r="W50" s="67">
        <f>SUM(p_BAWÜ!$V$264:$V$271)</f>
        <v>0</v>
      </c>
      <c r="X50" s="67">
        <f>SUM(p_BAWÜ!$W$264:$W$271)</f>
        <v>0</v>
      </c>
      <c r="Y50" s="31">
        <f>IF(AND(E50=0,I50=0),0,IF(AND(E50=0,I50&gt;0),99,IF(F50=0,0,(I50*$A$1)/E50)))</f>
        <v>0</v>
      </c>
      <c r="Z50" s="63">
        <f>BATT!$Y$31</f>
        <v>0</v>
      </c>
    </row>
    <row r="51" spans="1:26" ht="12.75" hidden="1" customHeight="1" x14ac:dyDescent="0.2">
      <c r="A51" s="6">
        <f>SUBTOTAL(3,$Y$2:Y51)</f>
        <v>7</v>
      </c>
      <c r="B51" s="29" t="str">
        <f>p_BAY!$A$2</f>
        <v>Allouche, Naila</v>
      </c>
      <c r="C51" s="29" t="str">
        <f>p_BAY!$A$1</f>
        <v>BBSV Freising</v>
      </c>
      <c r="D51" s="30">
        <f>SUM(p_BAY!$C$3:$C$10)</f>
        <v>0</v>
      </c>
      <c r="E51" s="162">
        <f>SUM(p_BAY!$D$3:$D$10)</f>
        <v>0</v>
      </c>
      <c r="F51" s="67">
        <f>SUM(p_BAY!$E$3:$E$10)</f>
        <v>0</v>
      </c>
      <c r="G51" s="30">
        <f>SUM(p_BAY!$F$3:$F$10)</f>
        <v>0</v>
      </c>
      <c r="H51" s="30">
        <f>SUM(p_BAY!$G$3:$G$10)</f>
        <v>0</v>
      </c>
      <c r="I51" s="30">
        <f>SUM(p_BAY!$H$3:$H$10)</f>
        <v>0</v>
      </c>
      <c r="J51" s="30">
        <f>SUM(p_BAY!$I$3:$I$10)</f>
        <v>0</v>
      </c>
      <c r="K51" s="67">
        <f>SUM(p_BAY!$J$3:$J$10)</f>
        <v>0</v>
      </c>
      <c r="L51" s="67">
        <f>SUM(p_BAY!$K$3:$K$10)</f>
        <v>0</v>
      </c>
      <c r="M51" s="30">
        <f>SUM(p_BAY!$L$3:$L$10)</f>
        <v>0</v>
      </c>
      <c r="N51" s="30">
        <f>SUM(p_BAY!$M$3:$M$10)</f>
        <v>0</v>
      </c>
      <c r="O51" s="30">
        <f>SUM(p_BAY!$N$3:$N$10)</f>
        <v>0</v>
      </c>
      <c r="P51" s="30">
        <f>SUM(p_BAY!$O$3:$O$10)</f>
        <v>0</v>
      </c>
      <c r="Q51" s="30">
        <f>SUM(p_BAY!$P$3:$P$10)</f>
        <v>0</v>
      </c>
      <c r="R51" s="30">
        <f>SUM(p_BAY!$Q$3:$Q$10)</f>
        <v>0</v>
      </c>
      <c r="S51" s="30">
        <f>SUM(p_BAY!$R$3:$R$10)</f>
        <v>0</v>
      </c>
      <c r="T51" s="30">
        <f>SUM(p_BAY!$S$3:$S$10)</f>
        <v>0</v>
      </c>
      <c r="U51" s="30">
        <f>SUM(p_BAY!$T$3:$T$10)</f>
        <v>0</v>
      </c>
      <c r="V51" s="67">
        <f>SUM(p_BAY!$U$3:$U$10)</f>
        <v>0</v>
      </c>
      <c r="W51" s="67">
        <f>SUM(p_BAY!$V$3:$V$10)</f>
        <v>0</v>
      </c>
      <c r="X51" s="67">
        <f>SUM(p_BAY!$W$3:$W$10)</f>
        <v>0</v>
      </c>
      <c r="Y51" s="31">
        <f>IF(AND(E51=0,I51=0),0,IF(AND(E51=0,I51&gt;0),99,IF(F51=0,0,(I51*$A$1)/E51)))</f>
        <v>0</v>
      </c>
      <c r="Z51" s="63">
        <f>BATT!$Y$32</f>
        <v>0</v>
      </c>
    </row>
    <row r="52" spans="1:26" ht="12.75" hidden="1" customHeight="1" x14ac:dyDescent="0.2">
      <c r="A52" s="6">
        <f>SUBTOTAL(3,$Y$2:Y52)</f>
        <v>7</v>
      </c>
      <c r="B52" s="29" t="str">
        <f>p_BAY!$A$11</f>
        <v>Ändra, Antonia</v>
      </c>
      <c r="C52" s="29" t="str">
        <f>p_BAY!$A$1</f>
        <v>BBSV Freising</v>
      </c>
      <c r="D52" s="30">
        <f>SUM(p_BAY!$C$12:$C$19)</f>
        <v>0</v>
      </c>
      <c r="E52" s="162">
        <f>SUM(p_BAY!$D$12:$D$19)</f>
        <v>0</v>
      </c>
      <c r="F52" s="67">
        <f>SUM(p_BAY!$E$12:$E$19)</f>
        <v>0</v>
      </c>
      <c r="G52" s="30">
        <f>SUM(p_BAY!$F$12:$F$19)</f>
        <v>0</v>
      </c>
      <c r="H52" s="30">
        <f>SUM(p_BAY!$G$12:$G$19)</f>
        <v>0</v>
      </c>
      <c r="I52" s="30">
        <f>SUM(p_BAY!$H$12:$H$19)</f>
        <v>0</v>
      </c>
      <c r="J52" s="30">
        <f>SUM(p_BAY!$I$12:$I$19)</f>
        <v>0</v>
      </c>
      <c r="K52" s="67">
        <f>SUM(p_BAY!$J$12:$J$19)</f>
        <v>0</v>
      </c>
      <c r="L52" s="67">
        <f>SUM(p_BAY!$K$12:$K$19)</f>
        <v>0</v>
      </c>
      <c r="M52" s="30">
        <f>SUM(p_BAY!$L$12:$L$19)</f>
        <v>0</v>
      </c>
      <c r="N52" s="30">
        <f>SUM(p_BAY!$M$12:$M$19)</f>
        <v>0</v>
      </c>
      <c r="O52" s="30">
        <f>SUM(p_BAY!$N$12:$N$19)</f>
        <v>0</v>
      </c>
      <c r="P52" s="30">
        <f>SUM(p_BAY!$O$12:$O$19)</f>
        <v>0</v>
      </c>
      <c r="Q52" s="30">
        <f>SUM(p_BAY!$P$12:$P$19)</f>
        <v>0</v>
      </c>
      <c r="R52" s="30">
        <f>SUM(p_BAY!$Q$12:$Q$19)</f>
        <v>0</v>
      </c>
      <c r="S52" s="30">
        <f>SUM(p_BAY!$R$12:$R$19)</f>
        <v>0</v>
      </c>
      <c r="T52" s="30">
        <f>SUM(p_BAY!$S$12:$S$19)</f>
        <v>0</v>
      </c>
      <c r="U52" s="30">
        <f>SUM(p_BAY!$T$12:$T$19)</f>
        <v>0</v>
      </c>
      <c r="V52" s="67">
        <f>SUM(p_BAY!$U$12:$U$19)</f>
        <v>0</v>
      </c>
      <c r="W52" s="67">
        <f>SUM(p_BAY!$V$12:$V$19)</f>
        <v>0</v>
      </c>
      <c r="X52" s="67">
        <f>SUM(p_BAY!$W$12:$W$19)</f>
        <v>0</v>
      </c>
      <c r="Y52" s="31">
        <f>IF(AND(E52=0,I52=0),0,IF(AND(E52=0,I52&gt;0),99,IF(F52=0,0,(I52*$A$1)/E52)))</f>
        <v>0</v>
      </c>
      <c r="Z52" s="63">
        <f>BATT!$Y$33</f>
        <v>0</v>
      </c>
    </row>
    <row r="53" spans="1:26" ht="12.75" hidden="1" customHeight="1" x14ac:dyDescent="0.2">
      <c r="A53" s="6">
        <f>SUBTOTAL(3,$Y$2:Y53)</f>
        <v>7</v>
      </c>
      <c r="B53" s="29" t="str">
        <f>p_BAY!$A$20</f>
        <v>Beyer, Carina</v>
      </c>
      <c r="C53" s="29" t="str">
        <f>p_BAY!$A$1</f>
        <v>BBSV Freising</v>
      </c>
      <c r="D53" s="30">
        <f>SUM(p_BAY!$C$21:$C$28)</f>
        <v>0</v>
      </c>
      <c r="E53" s="162">
        <f>SUM(p_BAY!$D$21:$D$28)</f>
        <v>0</v>
      </c>
      <c r="F53" s="67">
        <f>SUM(p_BAY!$E$21:$E$28)</f>
        <v>0</v>
      </c>
      <c r="G53" s="30">
        <f>SUM(p_BAY!$F$21:$F$28)</f>
        <v>0</v>
      </c>
      <c r="H53" s="30">
        <f>SUM(p_BAY!$G$21:$G$28)</f>
        <v>0</v>
      </c>
      <c r="I53" s="30">
        <f>SUM(p_BAY!$H$21:$H$28)</f>
        <v>0</v>
      </c>
      <c r="J53" s="30">
        <f>SUM(p_BAY!$I$21:$I$28)</f>
        <v>0</v>
      </c>
      <c r="K53" s="67">
        <f>SUM(p_BAY!$J$21:$J$28)</f>
        <v>0</v>
      </c>
      <c r="L53" s="67">
        <f>SUM(p_BAY!$K$21:$K$28)</f>
        <v>0</v>
      </c>
      <c r="M53" s="30">
        <f>SUM(p_BAY!$L$21:$L$28)</f>
        <v>0</v>
      </c>
      <c r="N53" s="30">
        <f>SUM(p_BAY!$M$21:$M$28)</f>
        <v>0</v>
      </c>
      <c r="O53" s="30">
        <f>SUM(p_BAY!$N$21:$N$28)</f>
        <v>0</v>
      </c>
      <c r="P53" s="30">
        <f>SUM(p_BAY!$O$21:$O$28)</f>
        <v>0</v>
      </c>
      <c r="Q53" s="30">
        <f>SUM(p_BAY!$P$21:$P$28)</f>
        <v>0</v>
      </c>
      <c r="R53" s="30">
        <f>SUM(p_BAY!$Q$21:$Q$28)</f>
        <v>0</v>
      </c>
      <c r="S53" s="30">
        <f>SUM(p_BAY!$R$21:$R$28)</f>
        <v>0</v>
      </c>
      <c r="T53" s="30">
        <f>SUM(p_BAY!$S$21:$S$28)</f>
        <v>0</v>
      </c>
      <c r="U53" s="30">
        <f>SUM(p_BAY!$T$21:$T$28)</f>
        <v>0</v>
      </c>
      <c r="V53" s="67">
        <f>SUM(p_BAY!$U$21:$U$28)</f>
        <v>0</v>
      </c>
      <c r="W53" s="67">
        <f>SUM(p_BAY!$V$21:$V$28)</f>
        <v>0</v>
      </c>
      <c r="X53" s="67">
        <f>SUM(p_BAY!$W$21:$W$28)</f>
        <v>0</v>
      </c>
      <c r="Y53" s="31">
        <f>IF(AND(E53=0,I53=0),0,IF(AND(E53=0,I53&gt;0),99,IF(F53=0,0,(I53*$A$1)/E53)))</f>
        <v>0</v>
      </c>
      <c r="Z53" s="63">
        <f>BATT!$Y$34</f>
        <v>0</v>
      </c>
    </row>
    <row r="54" spans="1:26" ht="12.75" hidden="1" customHeight="1" x14ac:dyDescent="0.2">
      <c r="A54" s="6">
        <f>SUBTOTAL(3,$Y$2:Y54)</f>
        <v>7</v>
      </c>
      <c r="B54" s="29" t="str">
        <f>p_BAY!$A$38</f>
        <v>Cicek, Mira</v>
      </c>
      <c r="C54" s="29" t="str">
        <f>p_BAY!$A$1</f>
        <v>BBSV Freising</v>
      </c>
      <c r="D54" s="30">
        <f>SUM(p_BAY!$C$39:$C$46)</f>
        <v>0</v>
      </c>
      <c r="E54" s="162">
        <f>SUM(p_BAY!$D$39:$D$46)</f>
        <v>0</v>
      </c>
      <c r="F54" s="67">
        <f>SUM(p_BAY!$E$39:$E$46)</f>
        <v>0</v>
      </c>
      <c r="G54" s="30">
        <f>SUM(p_BAY!$F$39:$F$46)</f>
        <v>0</v>
      </c>
      <c r="H54" s="30">
        <f>SUM(p_BAY!$G$39:$G$46)</f>
        <v>0</v>
      </c>
      <c r="I54" s="30">
        <f>SUM(p_BAY!$H$39:$H$46)</f>
        <v>0</v>
      </c>
      <c r="J54" s="30">
        <f>SUM(p_BAY!$I$39:$I$46)</f>
        <v>0</v>
      </c>
      <c r="K54" s="67">
        <f>SUM(p_BAY!$J$39:$J$46)</f>
        <v>0</v>
      </c>
      <c r="L54" s="67">
        <f>SUM(p_BAY!$K$39:$K$46)</f>
        <v>0</v>
      </c>
      <c r="M54" s="30">
        <f>SUM(p_BAY!$L$39:$L$46)</f>
        <v>0</v>
      </c>
      <c r="N54" s="30">
        <f>SUM(p_BAY!$M$39:$M$46)</f>
        <v>0</v>
      </c>
      <c r="O54" s="30">
        <f>SUM(p_BAY!$N$39:$N$46)</f>
        <v>0</v>
      </c>
      <c r="P54" s="30">
        <f>SUM(p_BAY!$O$39:$O$46)</f>
        <v>0</v>
      </c>
      <c r="Q54" s="30">
        <f>SUM(p_BAY!$P$39:$P$46)</f>
        <v>0</v>
      </c>
      <c r="R54" s="30">
        <f>SUM(p_BAY!$Q$39:$Q$46)</f>
        <v>0</v>
      </c>
      <c r="S54" s="30">
        <f>SUM(p_BAY!$R$39:$R$46)</f>
        <v>0</v>
      </c>
      <c r="T54" s="30">
        <f>SUM(p_BAY!$S$39:$S$46)</f>
        <v>0</v>
      </c>
      <c r="U54" s="30">
        <f>SUM(p_BAY!$T$39:$T$46)</f>
        <v>0</v>
      </c>
      <c r="V54" s="67">
        <f>SUM(p_BAY!$U$39:$U$46)</f>
        <v>0</v>
      </c>
      <c r="W54" s="67">
        <f>SUM(p_BAY!$V$39:$V$46)</f>
        <v>0</v>
      </c>
      <c r="X54" s="67">
        <f>SUM(p_BAY!$W$39:$W$46)</f>
        <v>0</v>
      </c>
      <c r="Y54" s="31">
        <f>IF(AND(E54=0,I54=0),0,IF(AND(E54=0,I54&gt;0),99,IF(F54=0,0,(I54*$A$1)/E54)))</f>
        <v>0</v>
      </c>
      <c r="Z54" s="63">
        <f>BATT!$Y$36</f>
        <v>0</v>
      </c>
    </row>
    <row r="55" spans="1:26" ht="12.75" hidden="1" customHeight="1" x14ac:dyDescent="0.2">
      <c r="A55" s="6">
        <f>SUBTOTAL(3,$Y$2:Y55)</f>
        <v>7</v>
      </c>
      <c r="B55" s="29" t="str">
        <f>p_BAY!$A$47</f>
        <v>Gruhn, Nuria</v>
      </c>
      <c r="C55" s="29" t="str">
        <f>p_BAY!$A$1</f>
        <v>BBSV Freising</v>
      </c>
      <c r="D55" s="30">
        <f>SUM(p_BAY!$C$48:$C$55)</f>
        <v>0</v>
      </c>
      <c r="E55" s="162">
        <f>SUM(p_BAY!$D$48:$D$55)</f>
        <v>0</v>
      </c>
      <c r="F55" s="67">
        <f>SUM(p_BAY!$E$48:$E$55)</f>
        <v>0</v>
      </c>
      <c r="G55" s="30">
        <f>SUM(p_BAY!$F$48:$F$55)</f>
        <v>0</v>
      </c>
      <c r="H55" s="30">
        <f>SUM(p_BAY!$G$48:$G$55)</f>
        <v>0</v>
      </c>
      <c r="I55" s="30">
        <f>SUM(p_BAY!$H$48:$H$55)</f>
        <v>0</v>
      </c>
      <c r="J55" s="30">
        <f>SUM(p_BAY!$I$48:$I$55)</f>
        <v>0</v>
      </c>
      <c r="K55" s="67">
        <f>SUM(p_BAY!$J$48:$J$55)</f>
        <v>0</v>
      </c>
      <c r="L55" s="67">
        <f>SUM(p_BAY!$K$48:$K$55)</f>
        <v>0</v>
      </c>
      <c r="M55" s="30">
        <f>SUM(p_BAY!$L$48:$L$55)</f>
        <v>0</v>
      </c>
      <c r="N55" s="30">
        <f>SUM(p_BAY!$M$48:$M$55)</f>
        <v>0</v>
      </c>
      <c r="O55" s="30">
        <f>SUM(p_BAY!$N$48:$N$55)</f>
        <v>0</v>
      </c>
      <c r="P55" s="30">
        <f>SUM(p_BAY!$O$48:$O$55)</f>
        <v>0</v>
      </c>
      <c r="Q55" s="30">
        <f>SUM(p_BAY!$P$48:$P$55)</f>
        <v>0</v>
      </c>
      <c r="R55" s="30">
        <f>SUM(p_BAY!$Q$48:$Q$55)</f>
        <v>0</v>
      </c>
      <c r="S55" s="30">
        <f>SUM(p_BAY!$R$48:$R$55)</f>
        <v>0</v>
      </c>
      <c r="T55" s="30">
        <f>SUM(p_BAY!$S$48:$S$55)</f>
        <v>0</v>
      </c>
      <c r="U55" s="30">
        <f>SUM(p_BAY!$T$48:$T$55)</f>
        <v>0</v>
      </c>
      <c r="V55" s="67">
        <f>SUM(p_BAY!$U$48:$U$55)</f>
        <v>0</v>
      </c>
      <c r="W55" s="67">
        <f>SUM(p_BAY!$V$48:$V$55)</f>
        <v>0</v>
      </c>
      <c r="X55" s="67">
        <f>SUM(p_BAY!$W$48:$W$55)</f>
        <v>0</v>
      </c>
      <c r="Y55" s="31">
        <f>IF(AND(E55=0,I55=0),0,IF(AND(E55=0,I55&gt;0),99,IF(F55=0,0,(I55*$A$1)/E55)))</f>
        <v>0</v>
      </c>
      <c r="Z55" s="63">
        <f>BATT!$Y$37</f>
        <v>0</v>
      </c>
    </row>
    <row r="56" spans="1:26" ht="12.75" hidden="1" customHeight="1" x14ac:dyDescent="0.2">
      <c r="A56" s="6">
        <f>SUBTOTAL(3,$Y$2:Y56)</f>
        <v>7</v>
      </c>
      <c r="B56" s="29" t="str">
        <f>p_BAY!$A$65</f>
        <v>Huber, Alina</v>
      </c>
      <c r="C56" s="29" t="str">
        <f>p_BAY!$A$1</f>
        <v>BBSV Freising</v>
      </c>
      <c r="D56" s="30">
        <f>SUM(p_BAY!$C$66:$C$73)</f>
        <v>0</v>
      </c>
      <c r="E56" s="162">
        <f>SUM(p_BAY!$D$66:$D$73)</f>
        <v>0</v>
      </c>
      <c r="F56" s="67">
        <f>SUM(p_BAY!$E$66:$E$73)</f>
        <v>0</v>
      </c>
      <c r="G56" s="30">
        <f>SUM(p_BAY!$F$66:$F$73)</f>
        <v>0</v>
      </c>
      <c r="H56" s="30">
        <f>SUM(p_BAY!$G$66:$G$73)</f>
        <v>0</v>
      </c>
      <c r="I56" s="30">
        <f>SUM(p_BAY!$H$66:$H$73)</f>
        <v>0</v>
      </c>
      <c r="J56" s="30">
        <f>SUM(p_BAY!$I$66:$I$73)</f>
        <v>0</v>
      </c>
      <c r="K56" s="67">
        <f>SUM(p_BAY!$J$66:$J$73)</f>
        <v>0</v>
      </c>
      <c r="L56" s="67">
        <f>SUM(p_BAY!$K$66:$K$73)</f>
        <v>0</v>
      </c>
      <c r="M56" s="30">
        <f>SUM(p_BAY!$L$66:$L$73)</f>
        <v>0</v>
      </c>
      <c r="N56" s="30">
        <f>SUM(p_BAY!$M$66:$M$73)</f>
        <v>0</v>
      </c>
      <c r="O56" s="30">
        <f>SUM(p_BAY!$N$66:$N$73)</f>
        <v>0</v>
      </c>
      <c r="P56" s="30">
        <f>SUM(p_BAY!$O$66:$O$73)</f>
        <v>0</v>
      </c>
      <c r="Q56" s="30">
        <f>SUM(p_BAY!$P$66:$P$73)</f>
        <v>0</v>
      </c>
      <c r="R56" s="30">
        <f>SUM(p_BAY!$Q$66:$Q$73)</f>
        <v>0</v>
      </c>
      <c r="S56" s="30">
        <f>SUM(p_BAY!$R$66:$R$73)</f>
        <v>0</v>
      </c>
      <c r="T56" s="30">
        <f>SUM(p_BAY!$S$66:$S$73)</f>
        <v>0</v>
      </c>
      <c r="U56" s="30">
        <f>SUM(p_BAY!$T$66:$T$73)</f>
        <v>0</v>
      </c>
      <c r="V56" s="67">
        <f>SUM(p_BAY!$U$66:$U$73)</f>
        <v>0</v>
      </c>
      <c r="W56" s="67">
        <f>SUM(p_BAY!$V$66:$V$73)</f>
        <v>0</v>
      </c>
      <c r="X56" s="67">
        <f>SUM(p_BAY!$W$66:$W$73)</f>
        <v>0</v>
      </c>
      <c r="Y56" s="31">
        <f>IF(AND(E56=0,I56=0),0,IF(AND(E56=0,I56&gt;0),99,IF(F56=0,0,(I56*$A$1)/E56)))</f>
        <v>0</v>
      </c>
      <c r="Z56" s="63">
        <f>BATT!$Y$39</f>
        <v>0</v>
      </c>
    </row>
    <row r="57" spans="1:26" ht="12.75" hidden="1" customHeight="1" x14ac:dyDescent="0.2">
      <c r="A57" s="6">
        <f>SUBTOTAL(3,$Y$2:Y57)</f>
        <v>7</v>
      </c>
      <c r="B57" s="29" t="str">
        <f>p_BAY!$A$74</f>
        <v>Huber, Lea</v>
      </c>
      <c r="C57" s="29" t="str">
        <f>p_BAY!$A$1</f>
        <v>BBSV Freising</v>
      </c>
      <c r="D57" s="30">
        <f>SUM(p_BAY!$C$75:$C$82)</f>
        <v>0</v>
      </c>
      <c r="E57" s="162">
        <f>SUM(p_BAY!$D$75:$D$82)</f>
        <v>0</v>
      </c>
      <c r="F57" s="67">
        <f>SUM(p_BAY!$E$75:$E$82)</f>
        <v>0</v>
      </c>
      <c r="G57" s="30">
        <f>SUM(p_BAY!$F$75:$F$82)</f>
        <v>0</v>
      </c>
      <c r="H57" s="30">
        <f>SUM(p_BAY!$G$75:$G$82)</f>
        <v>0</v>
      </c>
      <c r="I57" s="30">
        <f>SUM(p_BAY!$H$75:$H$82)</f>
        <v>0</v>
      </c>
      <c r="J57" s="30">
        <f>SUM(p_BAY!$I$75:$I$82)</f>
        <v>0</v>
      </c>
      <c r="K57" s="67">
        <f>SUM(p_BAY!$J$75:$J$82)</f>
        <v>0</v>
      </c>
      <c r="L57" s="67">
        <f>SUM(p_BAY!$K$75:$K$82)</f>
        <v>0</v>
      </c>
      <c r="M57" s="30">
        <f>SUM(p_BAY!$L$75:$L$82)</f>
        <v>0</v>
      </c>
      <c r="N57" s="30">
        <f>SUM(p_BAY!$M$75:$M$82)</f>
        <v>0</v>
      </c>
      <c r="O57" s="30">
        <f>SUM(p_BAY!$N$75:$N$82)</f>
        <v>0</v>
      </c>
      <c r="P57" s="30">
        <f>SUM(p_BAY!$O$75:$O$82)</f>
        <v>0</v>
      </c>
      <c r="Q57" s="30">
        <f>SUM(p_BAY!$P$75:$P$82)</f>
        <v>0</v>
      </c>
      <c r="R57" s="30">
        <f>SUM(p_BAY!$Q$75:$Q$82)</f>
        <v>0</v>
      </c>
      <c r="S57" s="30">
        <f>SUM(p_BAY!$R$75:$R$82)</f>
        <v>0</v>
      </c>
      <c r="T57" s="30">
        <f>SUM(p_BAY!$S$75:$S$82)</f>
        <v>0</v>
      </c>
      <c r="U57" s="30">
        <f>SUM(p_BAY!$T$75:$T$82)</f>
        <v>0</v>
      </c>
      <c r="V57" s="67">
        <f>SUM(p_BAY!$U$75:$U$82)</f>
        <v>0</v>
      </c>
      <c r="W57" s="67">
        <f>SUM(p_BAY!$V$75:$V$82)</f>
        <v>0</v>
      </c>
      <c r="X57" s="67">
        <f>SUM(p_BAY!$W$75:$W$82)</f>
        <v>0</v>
      </c>
      <c r="Y57" s="31">
        <f>IF(AND(E57=0,I57=0),0,IF(AND(E57=0,I57&gt;0),99,IF(F57=0,0,(I57*$A$1)/E57)))</f>
        <v>0</v>
      </c>
      <c r="Z57" s="63">
        <f>BATT!$Y$40</f>
        <v>0</v>
      </c>
    </row>
    <row r="58" spans="1:26" ht="12.75" hidden="1" customHeight="1" x14ac:dyDescent="0.2">
      <c r="A58" s="6">
        <f>SUBTOTAL(3,$Y$2:Y58)</f>
        <v>7</v>
      </c>
      <c r="B58" s="29" t="str">
        <f>p_BAY!$A$83</f>
        <v>Rudorfer, Nelly</v>
      </c>
      <c r="C58" s="29" t="str">
        <f>p_BAY!$A$1</f>
        <v>BBSV Freising</v>
      </c>
      <c r="D58" s="30">
        <f>SUM(p_BAY!$C$84:$C$91)</f>
        <v>0</v>
      </c>
      <c r="E58" s="162">
        <f>SUM(p_BAY!$D$84:$D$91)</f>
        <v>0</v>
      </c>
      <c r="F58" s="67">
        <f>SUM(p_BAY!$E$84:$E$91)</f>
        <v>0</v>
      </c>
      <c r="G58" s="30">
        <f>SUM(p_BAY!$F$84:$F$91)</f>
        <v>0</v>
      </c>
      <c r="H58" s="30">
        <f>SUM(p_BAY!$G$84:$G$91)</f>
        <v>0</v>
      </c>
      <c r="I58" s="30">
        <f>SUM(p_BAY!$H$84:$H$91)</f>
        <v>0</v>
      </c>
      <c r="J58" s="30">
        <f>SUM(p_BAY!$I$84:$I$91)</f>
        <v>0</v>
      </c>
      <c r="K58" s="67">
        <f>SUM(p_BAY!$J$84:$J$91)</f>
        <v>0</v>
      </c>
      <c r="L58" s="67">
        <f>SUM(p_BAY!$K$84:$K$91)</f>
        <v>0</v>
      </c>
      <c r="M58" s="30">
        <f>SUM(p_BAY!$L$84:$L$91)</f>
        <v>0</v>
      </c>
      <c r="N58" s="30">
        <f>SUM(p_BAY!$M$84:$M$91)</f>
        <v>0</v>
      </c>
      <c r="O58" s="30">
        <f>SUM(p_BAY!$N$84:$N$91)</f>
        <v>0</v>
      </c>
      <c r="P58" s="30">
        <f>SUM(p_BAY!$O$84:$O$91)</f>
        <v>0</v>
      </c>
      <c r="Q58" s="30">
        <f>SUM(p_BAY!$P$84:$P$91)</f>
        <v>0</v>
      </c>
      <c r="R58" s="30">
        <f>SUM(p_BAY!$Q$84:$Q$91)</f>
        <v>0</v>
      </c>
      <c r="S58" s="30">
        <f>SUM(p_BAY!$R$84:$R$91)</f>
        <v>0</v>
      </c>
      <c r="T58" s="30">
        <f>SUM(p_BAY!$S$84:$S$91)</f>
        <v>0</v>
      </c>
      <c r="U58" s="30">
        <f>SUM(p_BAY!$T$84:$T$91)</f>
        <v>0</v>
      </c>
      <c r="V58" s="67">
        <f>SUM(p_BAY!$U$84:$U$91)</f>
        <v>0</v>
      </c>
      <c r="W58" s="67">
        <f>SUM(p_BAY!$V$84:$V$91)</f>
        <v>0</v>
      </c>
      <c r="X58" s="67">
        <f>SUM(p_BAY!$W$84:$W$91)</f>
        <v>0</v>
      </c>
      <c r="Y58" s="31">
        <f>IF(AND(E58=0,I58=0),0,IF(AND(E58=0,I58&gt;0),99,IF(F58=0,0,(I58*$A$1)/E58)))</f>
        <v>0</v>
      </c>
      <c r="Z58" s="63">
        <f>BATT!$Y$41</f>
        <v>0</v>
      </c>
    </row>
    <row r="59" spans="1:26" ht="12.75" hidden="1" customHeight="1" x14ac:dyDescent="0.2">
      <c r="A59" s="6">
        <f>SUBTOTAL(3,$Y$2:Y59)</f>
        <v>7</v>
      </c>
      <c r="B59" s="29" t="str">
        <f>p_BAY!$A$101</f>
        <v>Stampfl, Lena</v>
      </c>
      <c r="C59" s="29" t="str">
        <f>p_BAY!$A$1</f>
        <v>BBSV Freising</v>
      </c>
      <c r="D59" s="30">
        <f>SUM(p_BAY!$C$102:$C$109)</f>
        <v>0</v>
      </c>
      <c r="E59" s="162">
        <f>SUM(p_BAY!$D$102:$D$109)</f>
        <v>0</v>
      </c>
      <c r="F59" s="67">
        <f>SUM(p_BAY!$E$102:$E$109)</f>
        <v>0</v>
      </c>
      <c r="G59" s="30">
        <f>SUM(p_BAY!$F$102:$F$109)</f>
        <v>0</v>
      </c>
      <c r="H59" s="30">
        <f>SUM(p_BAY!$G$102:$G$109)</f>
        <v>0</v>
      </c>
      <c r="I59" s="30">
        <f>SUM(p_BAY!$H$102:$H$109)</f>
        <v>0</v>
      </c>
      <c r="J59" s="30">
        <f>SUM(p_BAY!$I$102:$I$109)</f>
        <v>0</v>
      </c>
      <c r="K59" s="67">
        <f>SUM(p_BAY!$J$102:$J$109)</f>
        <v>0</v>
      </c>
      <c r="L59" s="67">
        <f>SUM(p_BAY!$K$102:$K$109)</f>
        <v>0</v>
      </c>
      <c r="M59" s="30">
        <f>SUM(p_BAY!$L$102:$L$109)</f>
        <v>0</v>
      </c>
      <c r="N59" s="30">
        <f>SUM(p_BAY!$M$102:$M$109)</f>
        <v>0</v>
      </c>
      <c r="O59" s="30">
        <f>SUM(p_BAY!$N$102:$N$109)</f>
        <v>0</v>
      </c>
      <c r="P59" s="30">
        <f>SUM(p_BAY!$O$102:$O$109)</f>
        <v>0</v>
      </c>
      <c r="Q59" s="30">
        <f>SUM(p_BAY!$P$102:$P$109)</f>
        <v>0</v>
      </c>
      <c r="R59" s="30">
        <f>SUM(p_BAY!$Q$102:$Q$109)</f>
        <v>0</v>
      </c>
      <c r="S59" s="30">
        <f>SUM(p_BAY!$R$102:$R$109)</f>
        <v>0</v>
      </c>
      <c r="T59" s="30">
        <f>SUM(p_BAY!$S$102:$S$109)</f>
        <v>0</v>
      </c>
      <c r="U59" s="30">
        <f>SUM(p_BAY!$T$102:$T$109)</f>
        <v>0</v>
      </c>
      <c r="V59" s="67">
        <f>SUM(p_BAY!$U$102:$U$109)</f>
        <v>0</v>
      </c>
      <c r="W59" s="67">
        <f>SUM(p_BAY!$V$102:$V$109)</f>
        <v>0</v>
      </c>
      <c r="X59" s="67">
        <f>SUM(p_BAY!$W$102:$W$109)</f>
        <v>0</v>
      </c>
      <c r="Y59" s="31">
        <f>IF(AND(E59=0,I59=0),0,IF(AND(E59=0,I59&gt;0),99,IF(F59=0,0,(I59*$A$1)/E59)))</f>
        <v>0</v>
      </c>
      <c r="Z59" s="63">
        <f>BATT!$Y$43</f>
        <v>0</v>
      </c>
    </row>
    <row r="60" spans="1:26" ht="12.75" hidden="1" customHeight="1" x14ac:dyDescent="0.2">
      <c r="A60" s="6">
        <f>SUBTOTAL(3,$Y$2:Y60)</f>
        <v>7</v>
      </c>
      <c r="B60" s="29" t="str">
        <f>p_BAY!$A$119</f>
        <v>Wein, Noemi</v>
      </c>
      <c r="C60" s="29" t="str">
        <f>p_BAY!$A$1</f>
        <v>BBSV Freising</v>
      </c>
      <c r="D60" s="30">
        <f>SUM(p_BAY!$C$120:$C$127)</f>
        <v>0</v>
      </c>
      <c r="E60" s="162">
        <f>SUM(p_BAY!$D$120:$D$127)</f>
        <v>0</v>
      </c>
      <c r="F60" s="67">
        <f>SUM(p_BAY!$E$120:$E$127)</f>
        <v>0</v>
      </c>
      <c r="G60" s="30">
        <f>SUM(p_BAY!$F$120:$F$127)</f>
        <v>0</v>
      </c>
      <c r="H60" s="30">
        <f>SUM(p_BAY!$G$120:$G$127)</f>
        <v>0</v>
      </c>
      <c r="I60" s="30">
        <f>SUM(p_BAY!$H$120:$H$127)</f>
        <v>0</v>
      </c>
      <c r="J60" s="30">
        <f>SUM(p_BAY!$I$120:$I$127)</f>
        <v>0</v>
      </c>
      <c r="K60" s="67">
        <f>SUM(p_BAY!$J$120:$J$127)</f>
        <v>0</v>
      </c>
      <c r="L60" s="67">
        <f>SUM(p_BAY!$K$120:$K$127)</f>
        <v>0</v>
      </c>
      <c r="M60" s="30">
        <f>SUM(p_BAY!$L$120:$L$127)</f>
        <v>0</v>
      </c>
      <c r="N60" s="30">
        <f>SUM(p_BAY!$M$120:$M$127)</f>
        <v>0</v>
      </c>
      <c r="O60" s="30">
        <f>SUM(p_BAY!$N$120:$N$127)</f>
        <v>0</v>
      </c>
      <c r="P60" s="30">
        <f>SUM(p_BAY!$O$120:$O$127)</f>
        <v>0</v>
      </c>
      <c r="Q60" s="30">
        <f>SUM(p_BAY!$P$120:$P$127)</f>
        <v>0</v>
      </c>
      <c r="R60" s="30">
        <f>SUM(p_BAY!$Q$120:$Q$127)</f>
        <v>0</v>
      </c>
      <c r="S60" s="30">
        <f>SUM(p_BAY!$R$120:$R$127)</f>
        <v>0</v>
      </c>
      <c r="T60" s="30">
        <f>SUM(p_BAY!$S$120:$S$127)</f>
        <v>0</v>
      </c>
      <c r="U60" s="30">
        <f>SUM(p_BAY!$T$120:$T$127)</f>
        <v>0</v>
      </c>
      <c r="V60" s="67">
        <f>SUM(p_BAY!$U$120:$U$127)</f>
        <v>0</v>
      </c>
      <c r="W60" s="67">
        <f>SUM(p_BAY!$V$120:$V$127)</f>
        <v>0</v>
      </c>
      <c r="X60" s="67">
        <f>SUM(p_BAY!$W$120:$W$127)</f>
        <v>0</v>
      </c>
      <c r="Y60" s="31">
        <f>IF(AND(E60=0,I60=0),0,IF(AND(E60=0,I60&gt;0),99,IF(F60=0,0,(I60*$A$1)/E60)))</f>
        <v>0</v>
      </c>
      <c r="Z60" s="63">
        <f>BATT!$Y$45</f>
        <v>0</v>
      </c>
    </row>
    <row r="61" spans="1:26" ht="12.75" hidden="1" customHeight="1" x14ac:dyDescent="0.2">
      <c r="A61" s="6">
        <f>SUBTOTAL(3,$Y$2:Y61)</f>
        <v>7</v>
      </c>
      <c r="B61" s="29" t="str">
        <f>p_BAY!$A$128</f>
        <v>Zeiler, Fanni</v>
      </c>
      <c r="C61" s="29" t="str">
        <f>p_BAY!$A$1</f>
        <v>BBSV Freising</v>
      </c>
      <c r="D61" s="30">
        <f>SUM(p_BAY!$C$129:$C$136)</f>
        <v>0</v>
      </c>
      <c r="E61" s="162">
        <f>SUM(p_BAY!$D$129:$D$136)</f>
        <v>0</v>
      </c>
      <c r="F61" s="67">
        <f>SUM(p_BAY!$E$129:$E$136)</f>
        <v>0</v>
      </c>
      <c r="G61" s="30">
        <f>SUM(p_BAY!$F$129:$F$136)</f>
        <v>0</v>
      </c>
      <c r="H61" s="30">
        <f>SUM(p_BAY!$G$129:$G$136)</f>
        <v>0</v>
      </c>
      <c r="I61" s="30">
        <f>SUM(p_BAY!$H$129:$H$136)</f>
        <v>0</v>
      </c>
      <c r="J61" s="30">
        <f>SUM(p_BAY!$I$129:$I$136)</f>
        <v>0</v>
      </c>
      <c r="K61" s="67">
        <f>SUM(p_BAY!$J$129:$J$136)</f>
        <v>0</v>
      </c>
      <c r="L61" s="67">
        <f>SUM(p_BAY!$K$129:$K$136)</f>
        <v>0</v>
      </c>
      <c r="M61" s="30">
        <f>SUM(p_BAY!$L$129:$L$136)</f>
        <v>0</v>
      </c>
      <c r="N61" s="30">
        <f>SUM(p_BAY!$M$129:$M$136)</f>
        <v>0</v>
      </c>
      <c r="O61" s="30">
        <f>SUM(p_BAY!$N$129:$N$136)</f>
        <v>0</v>
      </c>
      <c r="P61" s="30">
        <f>SUM(p_BAY!$O$129:$O$136)</f>
        <v>0</v>
      </c>
      <c r="Q61" s="30">
        <f>SUM(p_BAY!$P$129:$P$136)</f>
        <v>0</v>
      </c>
      <c r="R61" s="30">
        <f>SUM(p_BAY!$Q$129:$Q$136)</f>
        <v>0</v>
      </c>
      <c r="S61" s="30">
        <f>SUM(p_BAY!$R$129:$R$136)</f>
        <v>0</v>
      </c>
      <c r="T61" s="30">
        <f>SUM(p_BAY!$S$129:$S$136)</f>
        <v>0</v>
      </c>
      <c r="U61" s="30">
        <f>SUM(p_BAY!$T$129:$T$136)</f>
        <v>0</v>
      </c>
      <c r="V61" s="67">
        <f>SUM(p_BAY!$U$129:$U$136)</f>
        <v>0</v>
      </c>
      <c r="W61" s="67">
        <f>SUM(p_BAY!$V$129:$V$136)</f>
        <v>0</v>
      </c>
      <c r="X61" s="67">
        <f>SUM(p_BAY!$W$129:$W$136)</f>
        <v>0</v>
      </c>
      <c r="Y61" s="31">
        <f>IF(AND(E61=0,I61=0),0,IF(AND(E61=0,I61&gt;0),99,IF(F61=0,0,(I61*$A$1)/E61)))</f>
        <v>0</v>
      </c>
      <c r="Z61" s="63">
        <f>BATT!$Y$46</f>
        <v>0</v>
      </c>
    </row>
    <row r="62" spans="1:26" ht="12.75" hidden="1" customHeight="1" x14ac:dyDescent="0.2">
      <c r="A62" s="6">
        <f>SUBTOTAL(3,$Y$2:Y62)</f>
        <v>7</v>
      </c>
      <c r="B62" s="29" t="str">
        <f>p_BAY!$A$137</f>
        <v>Spieler 2-16</v>
      </c>
      <c r="C62" s="29" t="str">
        <f>p_BAY!$A$1</f>
        <v>BBSV Freising</v>
      </c>
      <c r="D62" s="30">
        <f>SUM(p_BAY!$C$138:$C$145)</f>
        <v>0</v>
      </c>
      <c r="E62" s="162">
        <f>SUM(p_BAY!$D$138:$D$145)</f>
        <v>0</v>
      </c>
      <c r="F62" s="67">
        <f>SUM(p_BAY!$E$138:$E$145)</f>
        <v>0</v>
      </c>
      <c r="G62" s="30">
        <f>SUM(p_BAY!$F$138:$F$145)</f>
        <v>0</v>
      </c>
      <c r="H62" s="30">
        <f>SUM(p_BAY!$G$138:$G$145)</f>
        <v>0</v>
      </c>
      <c r="I62" s="30">
        <f>SUM(p_BAY!$H$138:$H$145)</f>
        <v>0</v>
      </c>
      <c r="J62" s="30">
        <f>SUM(p_BAY!$I$138:$I$145)</f>
        <v>0</v>
      </c>
      <c r="K62" s="67">
        <f>SUM(p_BAY!$J$138:$J$145)</f>
        <v>0</v>
      </c>
      <c r="L62" s="67">
        <f>SUM(p_BAY!$K$138:$K$145)</f>
        <v>0</v>
      </c>
      <c r="M62" s="30">
        <f>SUM(p_BAY!$L$138:$L$145)</f>
        <v>0</v>
      </c>
      <c r="N62" s="30">
        <f>SUM(p_BAY!$M$138:$M$145)</f>
        <v>0</v>
      </c>
      <c r="O62" s="30">
        <f>SUM(p_BAY!$N$138:$N$145)</f>
        <v>0</v>
      </c>
      <c r="P62" s="30">
        <f>SUM(p_BAY!$O$138:$O$145)</f>
        <v>0</v>
      </c>
      <c r="Q62" s="30">
        <f>SUM(p_BAY!$P$138:$P$145)</f>
        <v>0</v>
      </c>
      <c r="R62" s="30">
        <f>SUM(p_BAY!$Q$138:$Q$145)</f>
        <v>0</v>
      </c>
      <c r="S62" s="30">
        <f>SUM(p_BAY!$R$138:$R$145)</f>
        <v>0</v>
      </c>
      <c r="T62" s="30">
        <f>SUM(p_BAY!$S$138:$S$145)</f>
        <v>0</v>
      </c>
      <c r="U62" s="30">
        <f>SUM(p_BAY!$T$138:$T$145)</f>
        <v>0</v>
      </c>
      <c r="V62" s="67">
        <f>SUM(p_BAY!$U$138:$U$145)</f>
        <v>0</v>
      </c>
      <c r="W62" s="67">
        <f>SUM(p_BAY!$V$138:$V$145)</f>
        <v>0</v>
      </c>
      <c r="X62" s="67">
        <f>SUM(p_BAY!$W$138:$W$145)</f>
        <v>0</v>
      </c>
      <c r="Y62" s="31">
        <f>IF(AND(E62=0,I62=0),0,IF(AND(E62=0,I62&gt;0),99,IF(F62=0,0,(I62*$A$1)/E62)))</f>
        <v>0</v>
      </c>
      <c r="Z62" s="63">
        <f>BATT!$Y$47</f>
        <v>0</v>
      </c>
    </row>
    <row r="63" spans="1:26" ht="12.75" hidden="1" customHeight="1" x14ac:dyDescent="0.2">
      <c r="A63" s="6">
        <f>SUBTOTAL(3,$Y$2:Y63)</f>
        <v>7</v>
      </c>
      <c r="B63" s="29" t="str">
        <f>p_BAY!$A$146</f>
        <v>Spieler 2-17</v>
      </c>
      <c r="C63" s="29" t="str">
        <f>p_BAY!$A$1</f>
        <v>BBSV Freising</v>
      </c>
      <c r="D63" s="30">
        <f>SUM(p_BAY!$C$147:$C$154)</f>
        <v>0</v>
      </c>
      <c r="E63" s="162">
        <f>SUM(p_BAY!$D$147:$D$154)</f>
        <v>0</v>
      </c>
      <c r="F63" s="67">
        <f>SUM(p_BAY!$E$147:$E$154)</f>
        <v>0</v>
      </c>
      <c r="G63" s="30">
        <f>SUM(p_BAY!$F$147:$F$154)</f>
        <v>0</v>
      </c>
      <c r="H63" s="30">
        <f>SUM(p_BAY!$G$147:$G$154)</f>
        <v>0</v>
      </c>
      <c r="I63" s="30">
        <f>SUM(p_BAY!$H$147:$H$154)</f>
        <v>0</v>
      </c>
      <c r="J63" s="30">
        <f>SUM(p_BAY!$I$147:$I$154)</f>
        <v>0</v>
      </c>
      <c r="K63" s="67">
        <f>SUM(p_BAY!$J$147:$J$154)</f>
        <v>0</v>
      </c>
      <c r="L63" s="67">
        <f>SUM(p_BAY!$K$147:$K$154)</f>
        <v>0</v>
      </c>
      <c r="M63" s="30">
        <f>SUM(p_BAY!$L$147:$L$154)</f>
        <v>0</v>
      </c>
      <c r="N63" s="30">
        <f>SUM(p_BAY!$M$147:$M$154)</f>
        <v>0</v>
      </c>
      <c r="O63" s="30">
        <f>SUM(p_BAY!$N$147:$N$154)</f>
        <v>0</v>
      </c>
      <c r="P63" s="30">
        <f>SUM(p_BAY!$O$147:$O$154)</f>
        <v>0</v>
      </c>
      <c r="Q63" s="30">
        <f>SUM(p_BAY!$P$147:$P$154)</f>
        <v>0</v>
      </c>
      <c r="R63" s="30">
        <f>SUM(p_BAY!$Q$147:$Q$154)</f>
        <v>0</v>
      </c>
      <c r="S63" s="30">
        <f>SUM(p_BAY!$R$147:$R$154)</f>
        <v>0</v>
      </c>
      <c r="T63" s="30">
        <f>SUM(p_BAY!$S$147:$S$154)</f>
        <v>0</v>
      </c>
      <c r="U63" s="30">
        <f>SUM(p_BAY!$T$147:$T$154)</f>
        <v>0</v>
      </c>
      <c r="V63" s="67">
        <f>SUM(p_BAY!$U$147:$U$154)</f>
        <v>0</v>
      </c>
      <c r="W63" s="67">
        <f>SUM(p_BAY!$V$147:$V$154)</f>
        <v>0</v>
      </c>
      <c r="X63" s="67">
        <f>SUM(p_BAY!$W$147:$W$154)</f>
        <v>0</v>
      </c>
      <c r="Y63" s="31">
        <f>IF(AND(E63=0,I63=0),0,IF(AND(E63=0,I63&gt;0),99,IF(F63=0,0,(I63*$A$1)/E63)))</f>
        <v>0</v>
      </c>
      <c r="Z63" s="63">
        <f>BATT!$Y$48</f>
        <v>0</v>
      </c>
    </row>
    <row r="64" spans="1:26" ht="12.75" hidden="1" customHeight="1" x14ac:dyDescent="0.2">
      <c r="A64" s="6">
        <f>SUBTOTAL(3,$Y$2:Y64)</f>
        <v>7</v>
      </c>
      <c r="B64" s="29" t="str">
        <f>p_BAY!$A$155</f>
        <v>Spieler 2-18</v>
      </c>
      <c r="C64" s="29" t="str">
        <f>p_BAY!$A$1</f>
        <v>BBSV Freising</v>
      </c>
      <c r="D64" s="30">
        <f>SUM(p_BAY!$C$156:$C$163)</f>
        <v>0</v>
      </c>
      <c r="E64" s="162">
        <f>SUM(p_BAY!$D$156:$D$163)</f>
        <v>0</v>
      </c>
      <c r="F64" s="67">
        <f>SUM(p_BAY!$E$156:$E$163)</f>
        <v>0</v>
      </c>
      <c r="G64" s="30">
        <f>SUM(p_BAY!$F$156:$F$163)</f>
        <v>0</v>
      </c>
      <c r="H64" s="30">
        <f>SUM(p_BAY!$G$156:$G$163)</f>
        <v>0</v>
      </c>
      <c r="I64" s="30">
        <f>SUM(p_BAY!$H$156:$H$163)</f>
        <v>0</v>
      </c>
      <c r="J64" s="30">
        <f>SUM(p_BAY!$I$156:$I$163)</f>
        <v>0</v>
      </c>
      <c r="K64" s="67">
        <f>SUM(p_BAY!$J$156:$J$163)</f>
        <v>0</v>
      </c>
      <c r="L64" s="67">
        <f>SUM(p_BAY!$K$156:$K$163)</f>
        <v>0</v>
      </c>
      <c r="M64" s="30">
        <f>SUM(p_BAY!$L$156:$L$163)</f>
        <v>0</v>
      </c>
      <c r="N64" s="30">
        <f>SUM(p_BAY!$M$156:$M$163)</f>
        <v>0</v>
      </c>
      <c r="O64" s="30">
        <f>SUM(p_BAY!$N$156:$N$163)</f>
        <v>0</v>
      </c>
      <c r="P64" s="30">
        <f>SUM(p_BAY!$O$156:$O$163)</f>
        <v>0</v>
      </c>
      <c r="Q64" s="30">
        <f>SUM(p_BAY!$P$156:$P$163)</f>
        <v>0</v>
      </c>
      <c r="R64" s="30">
        <f>SUM(p_BAY!$Q$156:$Q$163)</f>
        <v>0</v>
      </c>
      <c r="S64" s="30">
        <f>SUM(p_BAY!$R$156:$R$163)</f>
        <v>0</v>
      </c>
      <c r="T64" s="30">
        <f>SUM(p_BAY!$S$156:$S$163)</f>
        <v>0</v>
      </c>
      <c r="U64" s="30">
        <f>SUM(p_BAY!$T$156:$T$163)</f>
        <v>0</v>
      </c>
      <c r="V64" s="67">
        <f>SUM(p_BAY!$U$156:$U$163)</f>
        <v>0</v>
      </c>
      <c r="W64" s="67">
        <f>SUM(p_BAY!$V$156:$V$163)</f>
        <v>0</v>
      </c>
      <c r="X64" s="67">
        <f>SUM(p_BAY!$W$156:$W$163)</f>
        <v>0</v>
      </c>
      <c r="Y64" s="31">
        <f>IF(AND(E64=0,I64=0),0,IF(AND(E64=0,I64&gt;0),99,IF(F64=0,0,(I64*$A$1)/E64)))</f>
        <v>0</v>
      </c>
      <c r="Z64" s="63">
        <f>BATT!$Y$49</f>
        <v>0</v>
      </c>
    </row>
    <row r="65" spans="1:26" ht="12.75" hidden="1" customHeight="1" x14ac:dyDescent="0.2">
      <c r="A65" s="6">
        <f>SUBTOTAL(3,$Y$2:Y65)</f>
        <v>7</v>
      </c>
      <c r="B65" s="29" t="str">
        <f>p_BAY!$A$164</f>
        <v>Spieler 2-19</v>
      </c>
      <c r="C65" s="29" t="str">
        <f>p_BAY!$A$1</f>
        <v>BBSV Freising</v>
      </c>
      <c r="D65" s="30">
        <f>SUM(p_BAY!$C$165:$C$172)</f>
        <v>0</v>
      </c>
      <c r="E65" s="162">
        <f>SUM(p_BAY!$D$165:$D$172)</f>
        <v>0</v>
      </c>
      <c r="F65" s="67">
        <f>SUM(p_BAY!$E$165:$E$172)</f>
        <v>0</v>
      </c>
      <c r="G65" s="30">
        <f>SUM(p_BAY!$F$165:$F$172)</f>
        <v>0</v>
      </c>
      <c r="H65" s="30">
        <f>SUM(p_BAY!$G$165:$G$172)</f>
        <v>0</v>
      </c>
      <c r="I65" s="30">
        <f>SUM(p_BAY!$H$165:$H$172)</f>
        <v>0</v>
      </c>
      <c r="J65" s="30">
        <f>SUM(p_BAY!$I$165:$I$172)</f>
        <v>0</v>
      </c>
      <c r="K65" s="67">
        <f>SUM(p_BAY!$J$165:$J$172)</f>
        <v>0</v>
      </c>
      <c r="L65" s="67">
        <f>SUM(p_BAY!$K$165:$K$172)</f>
        <v>0</v>
      </c>
      <c r="M65" s="30">
        <f>SUM(p_BAY!$L$165:$L$172)</f>
        <v>0</v>
      </c>
      <c r="N65" s="30">
        <f>SUM(p_BAY!$M$165:$M$172)</f>
        <v>0</v>
      </c>
      <c r="O65" s="30">
        <f>SUM(p_BAY!$N$165:$N$172)</f>
        <v>0</v>
      </c>
      <c r="P65" s="30">
        <f>SUM(p_BAY!$O$165:$O$172)</f>
        <v>0</v>
      </c>
      <c r="Q65" s="30">
        <f>SUM(p_BAY!$P$165:$P$172)</f>
        <v>0</v>
      </c>
      <c r="R65" s="30">
        <f>SUM(p_BAY!$Q$165:$Q$172)</f>
        <v>0</v>
      </c>
      <c r="S65" s="30">
        <f>SUM(p_BAY!$R$165:$R$172)</f>
        <v>0</v>
      </c>
      <c r="T65" s="30">
        <f>SUM(p_BAY!$S$165:$S$172)</f>
        <v>0</v>
      </c>
      <c r="U65" s="30">
        <f>SUM(p_BAY!$T$165:$T$172)</f>
        <v>0</v>
      </c>
      <c r="V65" s="67">
        <f>SUM(p_BAY!$U$165:$U$172)</f>
        <v>0</v>
      </c>
      <c r="W65" s="67">
        <f>SUM(p_BAY!$V$165:$V$172)</f>
        <v>0</v>
      </c>
      <c r="X65" s="67">
        <f>SUM(p_BAY!$W$165:$W$172)</f>
        <v>0</v>
      </c>
      <c r="Y65" s="31">
        <f>IF(AND(E65=0,I65=0),0,IF(AND(E65=0,I65&gt;0),99,IF(F65=0,0,(I65*$A$1)/E65)))</f>
        <v>0</v>
      </c>
      <c r="Z65" s="63">
        <f>BATT!$Y$50</f>
        <v>0</v>
      </c>
    </row>
    <row r="66" spans="1:26" ht="12.75" hidden="1" customHeight="1" x14ac:dyDescent="0.2">
      <c r="A66" s="6">
        <f>SUBTOTAL(3,$Y$2:Y66)</f>
        <v>7</v>
      </c>
      <c r="B66" s="68" t="str">
        <f>p_BAY!$A$173</f>
        <v>Spieler 2-20</v>
      </c>
      <c r="C66" s="29" t="str">
        <f>p_BAY!$A$1</f>
        <v>BBSV Freising</v>
      </c>
      <c r="D66" s="30">
        <f>SUM(p_BAY!$C$174:$C$181)</f>
        <v>0</v>
      </c>
      <c r="E66" s="162">
        <f>SUM(p_BAY!$D$174:$D$181)</f>
        <v>0</v>
      </c>
      <c r="F66" s="67">
        <f>SUM(p_BAY!$E$174:$E$181)</f>
        <v>0</v>
      </c>
      <c r="G66" s="30">
        <f>SUM(p_BAY!$F$174:$F$181)</f>
        <v>0</v>
      </c>
      <c r="H66" s="30">
        <f>SUM(p_BAY!$G$174:$G$181)</f>
        <v>0</v>
      </c>
      <c r="I66" s="30">
        <f>SUM(p_BAY!$H$174:$H$181)</f>
        <v>0</v>
      </c>
      <c r="J66" s="30">
        <f>SUM(p_BAY!$I$174:$I$181)</f>
        <v>0</v>
      </c>
      <c r="K66" s="67">
        <f>SUM(p_BAY!$J$174:$J$181)</f>
        <v>0</v>
      </c>
      <c r="L66" s="67">
        <f>SUM(p_BAY!$K$174:$K$181)</f>
        <v>0</v>
      </c>
      <c r="M66" s="30">
        <f>SUM(p_BAY!$L$174:$L$181)</f>
        <v>0</v>
      </c>
      <c r="N66" s="30">
        <f>SUM(p_BAY!$M$174:$M$181)</f>
        <v>0</v>
      </c>
      <c r="O66" s="30">
        <f>SUM(p_BAY!$N$174:$N$181)</f>
        <v>0</v>
      </c>
      <c r="P66" s="30">
        <f>SUM(p_BAY!$O$174:$O$181)</f>
        <v>0</v>
      </c>
      <c r="Q66" s="30">
        <f>SUM(p_BAY!$P$174:$P$181)</f>
        <v>0</v>
      </c>
      <c r="R66" s="30">
        <f>SUM(p_BAY!$Q$174:$Q$181)</f>
        <v>0</v>
      </c>
      <c r="S66" s="30">
        <f>SUM(p_BAY!$R$174:$R$181)</f>
        <v>0</v>
      </c>
      <c r="T66" s="30">
        <f>SUM(p_BAY!$S$174:$S$181)</f>
        <v>0</v>
      </c>
      <c r="U66" s="30">
        <f>SUM(p_BAY!$T$174:$T$181)</f>
        <v>0</v>
      </c>
      <c r="V66" s="67">
        <f>SUM(p_BAY!$U$174:$U$181)</f>
        <v>0</v>
      </c>
      <c r="W66" s="67">
        <f>SUM(p_BAY!$V$174:$V$181)</f>
        <v>0</v>
      </c>
      <c r="X66" s="67">
        <f>SUM(p_BAY!$W$174:$W$181)</f>
        <v>0</v>
      </c>
      <c r="Y66" s="31">
        <f>IF(AND(E66=0,I66=0),0,IF(AND(E66=0,I66&gt;0),99,IF(F66=0,0,(I66*$A$1)/E66)))</f>
        <v>0</v>
      </c>
      <c r="Z66" s="63">
        <f>BATT!$Y$51</f>
        <v>0</v>
      </c>
    </row>
    <row r="67" spans="1:26" ht="12.75" hidden="1" customHeight="1" x14ac:dyDescent="0.2">
      <c r="A67" s="6">
        <f>SUBTOTAL(3,$Y$2:Y67)</f>
        <v>7</v>
      </c>
      <c r="B67" s="29" t="str">
        <f>p_BAY!$A$182</f>
        <v>Spieler 2-21</v>
      </c>
      <c r="C67" s="29" t="str">
        <f>p_BAY!$A$1</f>
        <v>BBSV Freising</v>
      </c>
      <c r="D67" s="30">
        <f>SUM(p_BAY!$C$183:$C$190)</f>
        <v>0</v>
      </c>
      <c r="E67" s="162">
        <f>SUM(p_BAY!$D$183:$D$190)</f>
        <v>0</v>
      </c>
      <c r="F67" s="67">
        <f>SUM(p_BAY!$E$183:$E$190)</f>
        <v>0</v>
      </c>
      <c r="G67" s="30">
        <f>SUM(p_BAY!$F$183:$F$190)</f>
        <v>0</v>
      </c>
      <c r="H67" s="30">
        <f>SUM(p_BAY!$G$183:$G$190)</f>
        <v>0</v>
      </c>
      <c r="I67" s="30">
        <f>SUM(p_BAY!$H$183:$H$190)</f>
        <v>0</v>
      </c>
      <c r="J67" s="30">
        <f>SUM(p_BAY!$I$183:$I$190)</f>
        <v>0</v>
      </c>
      <c r="K67" s="67">
        <f>SUM(p_BAY!$J$183:$J$190)</f>
        <v>0</v>
      </c>
      <c r="L67" s="67">
        <f>SUM(p_BAY!$K$183:$K$190)</f>
        <v>0</v>
      </c>
      <c r="M67" s="30">
        <f>SUM(p_BAY!$L$183:$L$190)</f>
        <v>0</v>
      </c>
      <c r="N67" s="30">
        <f>SUM(p_BAY!$M$183:$M$190)</f>
        <v>0</v>
      </c>
      <c r="O67" s="30">
        <f>SUM(p_BAY!$N$183:$N$190)</f>
        <v>0</v>
      </c>
      <c r="P67" s="30">
        <f>SUM(p_BAY!$O$183:$O$190)</f>
        <v>0</v>
      </c>
      <c r="Q67" s="30">
        <f>SUM(p_BAY!$P$183:$P$190)</f>
        <v>0</v>
      </c>
      <c r="R67" s="30">
        <f>SUM(p_BAY!$Q$183:$Q$190)</f>
        <v>0</v>
      </c>
      <c r="S67" s="30">
        <f>SUM(p_BAY!$R$183:$R$190)</f>
        <v>0</v>
      </c>
      <c r="T67" s="30">
        <f>SUM(p_BAY!$S$183:$S$190)</f>
        <v>0</v>
      </c>
      <c r="U67" s="30">
        <f>SUM(p_BAY!$T$183:$T$190)</f>
        <v>0</v>
      </c>
      <c r="V67" s="67">
        <f>SUM(p_BAY!$U$183:$U$190)</f>
        <v>0</v>
      </c>
      <c r="W67" s="67">
        <f>SUM(p_BAY!$V$183:$V$190)</f>
        <v>0</v>
      </c>
      <c r="X67" s="67">
        <f>SUM(p_BAY!$W$183:$W$190)</f>
        <v>0</v>
      </c>
      <c r="Y67" s="31">
        <f>IF(AND(E67=0,I67=0),0,IF(AND(E67=0,I67&gt;0),99,IF(F67=0,0,(I67*$A$1)/E67)))</f>
        <v>0</v>
      </c>
      <c r="Z67" s="63">
        <f>BATT!$Y$52</f>
        <v>0</v>
      </c>
    </row>
    <row r="68" spans="1:26" ht="12.75" hidden="1" customHeight="1" x14ac:dyDescent="0.2">
      <c r="A68" s="6">
        <f>SUBTOTAL(3,$Y$2:Y68)</f>
        <v>7</v>
      </c>
      <c r="B68" s="29" t="str">
        <f>p_BAY!$A$191</f>
        <v>Spieler 2-22</v>
      </c>
      <c r="C68" s="29" t="str">
        <f>p_BAY!$A$1</f>
        <v>BBSV Freising</v>
      </c>
      <c r="D68" s="30">
        <f>SUM(p_BAY!$C$192:$C$199)</f>
        <v>0</v>
      </c>
      <c r="E68" s="162">
        <f>SUM(p_BAY!$D$192:$D$199)</f>
        <v>0</v>
      </c>
      <c r="F68" s="67">
        <f>SUM(p_BAY!$E$192:$E$199)</f>
        <v>0</v>
      </c>
      <c r="G68" s="30">
        <f>SUM(p_BAY!$F$192:$F$199)</f>
        <v>0</v>
      </c>
      <c r="H68" s="30">
        <f>SUM(p_BAY!$G$192:$G$199)</f>
        <v>0</v>
      </c>
      <c r="I68" s="30">
        <f>SUM(p_BAY!$H$192:$H$199)</f>
        <v>0</v>
      </c>
      <c r="J68" s="30">
        <f>SUM(p_BAY!$I$192:$I$199)</f>
        <v>0</v>
      </c>
      <c r="K68" s="67">
        <f>SUM(p_BAY!$J$192:$J$199)</f>
        <v>0</v>
      </c>
      <c r="L68" s="67">
        <f>SUM(p_BAY!$K$192:$K$199)</f>
        <v>0</v>
      </c>
      <c r="M68" s="30">
        <f>SUM(p_BAY!$L$192:$L$199)</f>
        <v>0</v>
      </c>
      <c r="N68" s="30">
        <f>SUM(p_BAY!$M$192:$M$199)</f>
        <v>0</v>
      </c>
      <c r="O68" s="30">
        <f>SUM(p_BAY!$N$192:$N$199)</f>
        <v>0</v>
      </c>
      <c r="P68" s="30">
        <f>SUM(p_BAY!$O$192:$O$199)</f>
        <v>0</v>
      </c>
      <c r="Q68" s="30">
        <f>SUM(p_BAY!$P$192:$P$199)</f>
        <v>0</v>
      </c>
      <c r="R68" s="30">
        <f>SUM(p_BAY!$Q$192:$Q$199)</f>
        <v>0</v>
      </c>
      <c r="S68" s="30">
        <f>SUM(p_BAY!$R$192:$R$199)</f>
        <v>0</v>
      </c>
      <c r="T68" s="30">
        <f>SUM(p_BAY!$S$192:$S$199)</f>
        <v>0</v>
      </c>
      <c r="U68" s="30">
        <f>SUM(p_BAY!$T$192:$T$199)</f>
        <v>0</v>
      </c>
      <c r="V68" s="67">
        <f>SUM(p_BAY!$U$192:$U$199)</f>
        <v>0</v>
      </c>
      <c r="W68" s="67">
        <f>SUM(p_BAY!$V$192:$V$199)</f>
        <v>0</v>
      </c>
      <c r="X68" s="67">
        <f>SUM(p_BAY!$W$192:$W$199)</f>
        <v>0</v>
      </c>
      <c r="Y68" s="31">
        <f>IF(AND(E68=0,I68=0),0,IF(AND(E68=0,I68&gt;0),99,IF(F68=0,0,(I68*$A$1)/E68)))</f>
        <v>0</v>
      </c>
      <c r="Z68" s="63">
        <f>BATT!$Y$53</f>
        <v>0</v>
      </c>
    </row>
    <row r="69" spans="1:26" ht="12.75" hidden="1" customHeight="1" x14ac:dyDescent="0.2">
      <c r="A69" s="6">
        <f>SUBTOTAL(3,$Y$2:Y69)</f>
        <v>7</v>
      </c>
      <c r="B69" s="68" t="str">
        <f>p_BAY!$A$200</f>
        <v>Spieler 2-23</v>
      </c>
      <c r="C69" s="29" t="str">
        <f>p_BAY!$A$1</f>
        <v>BBSV Freising</v>
      </c>
      <c r="D69" s="30">
        <f>SUM(p_BAY!$C$201:$C$208)</f>
        <v>0</v>
      </c>
      <c r="E69" s="162">
        <f>SUM(p_BAY!$D$201:$D$208)</f>
        <v>0</v>
      </c>
      <c r="F69" s="67">
        <f>SUM(p_BAY!$E$201:$E$208)</f>
        <v>0</v>
      </c>
      <c r="G69" s="30">
        <f>SUM(p_BAY!$F$201:$F$208)</f>
        <v>0</v>
      </c>
      <c r="H69" s="30">
        <f>SUM(p_BAY!$G$201:$G$208)</f>
        <v>0</v>
      </c>
      <c r="I69" s="30">
        <f>SUM(p_BAY!$H$201:$H$208)</f>
        <v>0</v>
      </c>
      <c r="J69" s="30">
        <f>SUM(p_BAY!$I$201:$I$208)</f>
        <v>0</v>
      </c>
      <c r="K69" s="67">
        <f>SUM(p_BAY!$J$201:$J$208)</f>
        <v>0</v>
      </c>
      <c r="L69" s="67">
        <f>SUM(p_BAY!$K$201:$K$208)</f>
        <v>0</v>
      </c>
      <c r="M69" s="30">
        <f>SUM(p_BAY!$L$201:$L$208)</f>
        <v>0</v>
      </c>
      <c r="N69" s="30">
        <f>SUM(p_BAY!$M$201:$M$208)</f>
        <v>0</v>
      </c>
      <c r="O69" s="30">
        <f>SUM(p_BAY!$N$201:$N$208)</f>
        <v>0</v>
      </c>
      <c r="P69" s="30">
        <f>SUM(p_BAY!$O$201:$O$208)</f>
        <v>0</v>
      </c>
      <c r="Q69" s="30">
        <f>SUM(p_BAY!$P$201:$P$208)</f>
        <v>0</v>
      </c>
      <c r="R69" s="30">
        <f>SUM(p_BAY!$Q$201:$Q$208)</f>
        <v>0</v>
      </c>
      <c r="S69" s="30">
        <f>SUM(p_BAY!$R$201:$R$208)</f>
        <v>0</v>
      </c>
      <c r="T69" s="30">
        <f>SUM(p_BAY!$S$201:$S$208)</f>
        <v>0</v>
      </c>
      <c r="U69" s="30">
        <f>SUM(p_BAY!$T$201:$T$208)</f>
        <v>0</v>
      </c>
      <c r="V69" s="67">
        <f>SUM(p_BAY!$U$201:$U$208)</f>
        <v>0</v>
      </c>
      <c r="W69" s="67">
        <f>SUM(p_BAY!$V$201:$V$208)</f>
        <v>0</v>
      </c>
      <c r="X69" s="67">
        <f>SUM(p_BAY!$W$201:$W$208)</f>
        <v>0</v>
      </c>
      <c r="Y69" s="31">
        <f>IF(AND(E69=0,I69=0),0,IF(AND(E69=0,I69&gt;0),99,IF(F69=0,0,(I69*$A$1)/E69)))</f>
        <v>0</v>
      </c>
      <c r="Z69" s="63">
        <f>BATT!$Y$54</f>
        <v>0</v>
      </c>
    </row>
    <row r="70" spans="1:26" ht="12.75" hidden="1" customHeight="1" x14ac:dyDescent="0.2">
      <c r="A70" s="6">
        <f>SUBTOTAL(3,$Y$2:Y70)</f>
        <v>7</v>
      </c>
      <c r="B70" s="68" t="str">
        <f>p_BAY!$A$209</f>
        <v>Spieler 2-24</v>
      </c>
      <c r="C70" s="29" t="str">
        <f>p_BAY!$A$1</f>
        <v>BBSV Freising</v>
      </c>
      <c r="D70" s="30">
        <f>SUM(p_BAY!$C$209:$C$217)</f>
        <v>0</v>
      </c>
      <c r="E70" s="162">
        <f>SUM(p_BAY!$D$209:$D$217)</f>
        <v>0</v>
      </c>
      <c r="F70" s="67">
        <f>SUM(p_BAY!$E$209:$E$217)</f>
        <v>0</v>
      </c>
      <c r="G70" s="30">
        <f>SUM(p_BAY!$F$209:$F$217)</f>
        <v>0</v>
      </c>
      <c r="H70" s="30">
        <f>SUM(p_BAY!$G$209:$G$217)</f>
        <v>0</v>
      </c>
      <c r="I70" s="30">
        <f>SUM(p_BAY!$H$209:$H$217)</f>
        <v>0</v>
      </c>
      <c r="J70" s="30">
        <f>SUM(p_BAY!$I$209:$I$217)</f>
        <v>0</v>
      </c>
      <c r="K70" s="30">
        <f>SUM(p_BAY!$J$209:$J$217)</f>
        <v>0</v>
      </c>
      <c r="L70" s="30">
        <f>SUM(p_BAY!$K$209:$K$217)</f>
        <v>0</v>
      </c>
      <c r="M70" s="30">
        <f>SUM(p_BAY!$L$209:$L$217)</f>
        <v>0</v>
      </c>
      <c r="N70" s="30">
        <f>SUM(p_BAY!$M$209:$M$217)</f>
        <v>0</v>
      </c>
      <c r="O70" s="30">
        <f>SUM(p_BAY!$N$209:$N$217)</f>
        <v>0</v>
      </c>
      <c r="P70" s="30">
        <f>SUM(p_BAY!$O$209:$O$217)</f>
        <v>0</v>
      </c>
      <c r="Q70" s="30">
        <f>SUM(p_BAY!$P$209:$P$217)</f>
        <v>0</v>
      </c>
      <c r="R70" s="30">
        <f>SUM(p_BAY!$Q$209:$Q$217)</f>
        <v>0</v>
      </c>
      <c r="S70" s="30">
        <f>SUM(p_BAY!$R$209:$R$217)</f>
        <v>0</v>
      </c>
      <c r="T70" s="30">
        <f>SUM(p_BAY!$S$209:$S$217)</f>
        <v>0</v>
      </c>
      <c r="U70" s="30">
        <f>SUM(p_BAY!$T$209:$T$217)</f>
        <v>0</v>
      </c>
      <c r="V70" s="30">
        <f>SUM(p_BAY!$U$209:$U$217)</f>
        <v>0</v>
      </c>
      <c r="W70" s="30">
        <f>SUM(p_BAY!$V$209:$V$217)</f>
        <v>0</v>
      </c>
      <c r="X70" s="30">
        <f>SUM(p_BAY!$W$209:$W$217)</f>
        <v>0</v>
      </c>
      <c r="Y70" s="31">
        <f>IF(AND(E70=0,I70=0),0,IF(AND(E70=0,I70&gt;0),99,IF(F70=0,0,(I70*$A$1)/E70)))</f>
        <v>0</v>
      </c>
      <c r="Z70" s="63">
        <f>BATT!$Y$55</f>
        <v>0</v>
      </c>
    </row>
    <row r="71" spans="1:26" ht="12.75" hidden="1" customHeight="1" x14ac:dyDescent="0.2">
      <c r="A71" s="6">
        <f>SUBTOTAL(3,$Y$2:Y71)</f>
        <v>7</v>
      </c>
      <c r="B71" s="29" t="str">
        <f>p_BAY!$A$218</f>
        <v>Spieler 2-25</v>
      </c>
      <c r="C71" s="29" t="str">
        <f>p_BAY!$A$1</f>
        <v>BBSV Freising</v>
      </c>
      <c r="D71" s="30">
        <f>SUM(p_BAY!$C$219:$C$226)</f>
        <v>0</v>
      </c>
      <c r="E71" s="162">
        <f>SUM(p_BAY!$D$219:$D$226)</f>
        <v>0</v>
      </c>
      <c r="F71" s="67">
        <f>SUM(p_BAY!$E$219:$E$226)</f>
        <v>0</v>
      </c>
      <c r="G71" s="30">
        <f>SUM(p_BAY!$F$219:$F$226)</f>
        <v>0</v>
      </c>
      <c r="H71" s="30">
        <f>SUM(p_BAY!$G$219:$G$226)</f>
        <v>0</v>
      </c>
      <c r="I71" s="30">
        <f>SUM(p_BAY!$H$219:$H$226)</f>
        <v>0</v>
      </c>
      <c r="J71" s="30">
        <f>SUM(p_BAY!$I$219:$I$226)</f>
        <v>0</v>
      </c>
      <c r="K71" s="67">
        <f>SUM(p_BAY!$J$219:$J$226)</f>
        <v>0</v>
      </c>
      <c r="L71" s="67">
        <f>SUM(p_BAY!$K$219:$K$226)</f>
        <v>0</v>
      </c>
      <c r="M71" s="30">
        <f>SUM(p_BAY!$L$219:$L$226)</f>
        <v>0</v>
      </c>
      <c r="N71" s="30">
        <f>SUM(p_BAY!$M$219:$M$226)</f>
        <v>0</v>
      </c>
      <c r="O71" s="30">
        <f>SUM(p_BAY!$N$219:$N$226)</f>
        <v>0</v>
      </c>
      <c r="P71" s="30">
        <f>SUM(p_BAY!$O$219:$O$226)</f>
        <v>0</v>
      </c>
      <c r="Q71" s="30">
        <f>SUM(p_BAY!$P$219:$P$226)</f>
        <v>0</v>
      </c>
      <c r="R71" s="30">
        <f>SUM(p_BAY!$Q$219:$Q$226)</f>
        <v>0</v>
      </c>
      <c r="S71" s="30">
        <f>SUM(p_BAY!$R$219:$R$226)</f>
        <v>0</v>
      </c>
      <c r="T71" s="30">
        <f>SUM(p_BAY!$S$219:$S$226)</f>
        <v>0</v>
      </c>
      <c r="U71" s="30">
        <f>SUM(p_BAY!$T$219:$T$226)</f>
        <v>0</v>
      </c>
      <c r="V71" s="67">
        <f>SUM(p_BAY!$U$219:$U$226)</f>
        <v>0</v>
      </c>
      <c r="W71" s="67">
        <f>SUM(p_BAY!$V$219:$V$226)</f>
        <v>0</v>
      </c>
      <c r="X71" s="67">
        <f>SUM(p_BAY!$W$219:$W$226)</f>
        <v>0</v>
      </c>
      <c r="Y71" s="31">
        <f>IF(AND(E71=0,I71=0),0,IF(AND(E71=0,I71&gt;0),99,IF(F71=0,0,(I71*$A$1)/E71)))</f>
        <v>0</v>
      </c>
      <c r="Z71" s="63">
        <f>BATT!$Y$56</f>
        <v>0</v>
      </c>
    </row>
    <row r="72" spans="1:26" ht="12.75" hidden="1" customHeight="1" x14ac:dyDescent="0.2">
      <c r="A72" s="6">
        <f>SUBTOTAL(3,$Y$2:Y72)</f>
        <v>7</v>
      </c>
      <c r="B72" s="29" t="str">
        <f>p_BAY!$A$227</f>
        <v>Spieler 2-26</v>
      </c>
      <c r="C72" s="29" t="str">
        <f>p_BAY!$A$1</f>
        <v>BBSV Freising</v>
      </c>
      <c r="D72" s="30">
        <f>SUM(p_BAY!$C$228:$C$235)</f>
        <v>0</v>
      </c>
      <c r="E72" s="162">
        <f>SUM(p_BAY!$D$228:$D$235)</f>
        <v>0</v>
      </c>
      <c r="F72" s="67">
        <f>SUM(p_BAY!$E$228:$E$235)</f>
        <v>0</v>
      </c>
      <c r="G72" s="30">
        <f>SUM(p_BAY!$F$228:$F$235)</f>
        <v>0</v>
      </c>
      <c r="H72" s="30">
        <f>SUM(p_BAY!$G$228:$G$235)</f>
        <v>0</v>
      </c>
      <c r="I72" s="30">
        <f>SUM(p_BAY!$H$228:$H$235)</f>
        <v>0</v>
      </c>
      <c r="J72" s="30">
        <f>SUM(p_BAY!$I$228:$I$235)</f>
        <v>0</v>
      </c>
      <c r="K72" s="67">
        <f>SUM(p_BAY!$J$228:$J$235)</f>
        <v>0</v>
      </c>
      <c r="L72" s="67">
        <f>SUM(p_BAY!$K$228:$K$235)</f>
        <v>0</v>
      </c>
      <c r="M72" s="30">
        <f>SUM(p_BAY!$L$228:$L$235)</f>
        <v>0</v>
      </c>
      <c r="N72" s="30">
        <f>SUM(p_BAY!$M$228:$M$235)</f>
        <v>0</v>
      </c>
      <c r="O72" s="30">
        <f>SUM(p_BAY!$N$228:$N$235)</f>
        <v>0</v>
      </c>
      <c r="P72" s="30">
        <f>SUM(p_BAY!$O$228:$O$235)</f>
        <v>0</v>
      </c>
      <c r="Q72" s="30">
        <f>SUM(p_BAY!$P$228:$P$235)</f>
        <v>0</v>
      </c>
      <c r="R72" s="30">
        <f>SUM(p_BAY!$Q$228:$Q$235)</f>
        <v>0</v>
      </c>
      <c r="S72" s="30">
        <f>SUM(p_BAY!$R$228:$R$235)</f>
        <v>0</v>
      </c>
      <c r="T72" s="30">
        <f>SUM(p_BAY!$S$228:$S$235)</f>
        <v>0</v>
      </c>
      <c r="U72" s="30">
        <f>SUM(p_BAY!$T$228:$T$235)</f>
        <v>0</v>
      </c>
      <c r="V72" s="67">
        <f>SUM(p_BAY!$U$228:$U$235)</f>
        <v>0</v>
      </c>
      <c r="W72" s="67">
        <f>SUM(p_BAY!$V$228:$V$235)</f>
        <v>0</v>
      </c>
      <c r="X72" s="67">
        <f>SUM(p_BAY!$W$228:$W$235)</f>
        <v>0</v>
      </c>
      <c r="Y72" s="31">
        <f>IF(AND(E72=0,I72=0),0,IF(AND(E72=0,I72&gt;0),99,IF(F72=0,0,(I72*$A$1)/E72)))</f>
        <v>0</v>
      </c>
      <c r="Z72" s="63">
        <f>BATT!$Y$57</f>
        <v>0</v>
      </c>
    </row>
    <row r="73" spans="1:26" ht="12.75" hidden="1" customHeight="1" x14ac:dyDescent="0.2">
      <c r="A73" s="6">
        <f>SUBTOTAL(3,$Y$2:Y73)</f>
        <v>7</v>
      </c>
      <c r="B73" s="29" t="str">
        <f>p_BAY!$A$236</f>
        <v>Spieler 2-27</v>
      </c>
      <c r="C73" s="29" t="str">
        <f>p_BAY!$A$1</f>
        <v>BBSV Freising</v>
      </c>
      <c r="D73" s="30">
        <f>SUM(p_BAY!$C$237:$C$244)</f>
        <v>0</v>
      </c>
      <c r="E73" s="162">
        <f>SUM(p_BAY!$D$237:$D$244)</f>
        <v>0</v>
      </c>
      <c r="F73" s="67">
        <f>SUM(p_BAY!$E$237:$E$244)</f>
        <v>0</v>
      </c>
      <c r="G73" s="30">
        <f>SUM(p_BAY!$F$237:$F$244)</f>
        <v>0</v>
      </c>
      <c r="H73" s="30">
        <f>SUM(p_BAY!$G$237:$G$244)</f>
        <v>0</v>
      </c>
      <c r="I73" s="30">
        <f>SUM(p_BAY!$H$237:$H$244)</f>
        <v>0</v>
      </c>
      <c r="J73" s="30">
        <f>SUM(p_BAY!$I$237:$I$244)</f>
        <v>0</v>
      </c>
      <c r="K73" s="67">
        <f>SUM(p_BAY!$J$237:$J$244)</f>
        <v>0</v>
      </c>
      <c r="L73" s="67">
        <f>SUM(p_BAY!$K$237:$K$244)</f>
        <v>0</v>
      </c>
      <c r="M73" s="30">
        <f>SUM(p_BAY!$L$237:$L$244)</f>
        <v>0</v>
      </c>
      <c r="N73" s="30">
        <f>SUM(p_BAY!$M$237:$M$244)</f>
        <v>0</v>
      </c>
      <c r="O73" s="30">
        <f>SUM(p_BAY!$N$237:$N$244)</f>
        <v>0</v>
      </c>
      <c r="P73" s="30">
        <f>SUM(p_BAY!$O$237:$O$244)</f>
        <v>0</v>
      </c>
      <c r="Q73" s="30">
        <f>SUM(p_BAY!$P$237:$P$244)</f>
        <v>0</v>
      </c>
      <c r="R73" s="30">
        <f>SUM(p_BAY!$Q$237:$Q$244)</f>
        <v>0</v>
      </c>
      <c r="S73" s="30">
        <f>SUM(p_BAY!$R$237:$R$244)</f>
        <v>0</v>
      </c>
      <c r="T73" s="30">
        <f>SUM(p_BAY!$S$237:$S$244)</f>
        <v>0</v>
      </c>
      <c r="U73" s="30">
        <f>SUM(p_BAY!$T$237:$T$244)</f>
        <v>0</v>
      </c>
      <c r="V73" s="67">
        <f>SUM(p_BAY!$U$237:$U$244)</f>
        <v>0</v>
      </c>
      <c r="W73" s="67">
        <f>SUM(p_BAY!$V$237:$V$244)</f>
        <v>0</v>
      </c>
      <c r="X73" s="67">
        <f>SUM(p_BAY!$W$237:$W$244)</f>
        <v>0</v>
      </c>
      <c r="Y73" s="31">
        <f>IF(AND(E73=0,I73=0),0,IF(AND(E73=0,I73&gt;0),99,IF(F73=0,0,(I73*$A$1)/E73)))</f>
        <v>0</v>
      </c>
      <c r="Z73" s="63">
        <f>BATT!$Y$58</f>
        <v>0</v>
      </c>
    </row>
    <row r="74" spans="1:26" ht="12.75" hidden="1" customHeight="1" x14ac:dyDescent="0.2">
      <c r="A74" s="6">
        <f>SUBTOTAL(3,$Y$2:Y74)</f>
        <v>7</v>
      </c>
      <c r="B74" s="29" t="str">
        <f>p_BAY!$A$245</f>
        <v>Spieler 2-28</v>
      </c>
      <c r="C74" s="29" t="str">
        <f>p_BAY!$A$1</f>
        <v>BBSV Freising</v>
      </c>
      <c r="D74" s="30">
        <f>SUM(p_BAY!$C$246:$C$253)</f>
        <v>0</v>
      </c>
      <c r="E74" s="162">
        <f>SUM(p_BAY!$D$246:$D$253)</f>
        <v>0</v>
      </c>
      <c r="F74" s="67">
        <f>SUM(p_BAY!$E$246:$E$253)</f>
        <v>0</v>
      </c>
      <c r="G74" s="30">
        <f>SUM(p_BAY!$F$246:$F$253)</f>
        <v>0</v>
      </c>
      <c r="H74" s="30">
        <f>SUM(p_BAY!$G$246:$G$253)</f>
        <v>0</v>
      </c>
      <c r="I74" s="30">
        <f>SUM(p_BAY!$H$246:$H$253)</f>
        <v>0</v>
      </c>
      <c r="J74" s="30">
        <f>SUM(p_BAY!$I$246:$I$253)</f>
        <v>0</v>
      </c>
      <c r="K74" s="67">
        <f>SUM(p_BAY!$J$246:$J$253)</f>
        <v>0</v>
      </c>
      <c r="L74" s="67">
        <f>SUM(p_BAY!$K$246:$K$253)</f>
        <v>0</v>
      </c>
      <c r="M74" s="30">
        <f>SUM(p_BAY!$L$246:$L$253)</f>
        <v>0</v>
      </c>
      <c r="N74" s="30">
        <f>SUM(p_BAY!$M$246:$M$253)</f>
        <v>0</v>
      </c>
      <c r="O74" s="30">
        <f>SUM(p_BAY!$N$246:$N$253)</f>
        <v>0</v>
      </c>
      <c r="P74" s="30">
        <f>SUM(p_BAY!$O$246:$O$253)</f>
        <v>0</v>
      </c>
      <c r="Q74" s="30">
        <f>SUM(p_BAY!$P$246:$P$253)</f>
        <v>0</v>
      </c>
      <c r="R74" s="30">
        <f>SUM(p_BAY!$Q$246:$Q$253)</f>
        <v>0</v>
      </c>
      <c r="S74" s="30">
        <f>SUM(p_BAY!$R$246:$R$253)</f>
        <v>0</v>
      </c>
      <c r="T74" s="30">
        <f>SUM(p_BAY!$S$246:$S$253)</f>
        <v>0</v>
      </c>
      <c r="U74" s="30">
        <f>SUM(p_BAY!$T$246:$T$253)</f>
        <v>0</v>
      </c>
      <c r="V74" s="67">
        <f>SUM(p_BAY!$U$246:$U$253)</f>
        <v>0</v>
      </c>
      <c r="W74" s="67">
        <f>SUM(p_BAY!$V$246:$V$253)</f>
        <v>0</v>
      </c>
      <c r="X74" s="67">
        <f>SUM(p_BAY!$W$246:$W$253)</f>
        <v>0</v>
      </c>
      <c r="Y74" s="31">
        <f>IF(AND(E74=0,I74=0),0,IF(AND(E74=0,I74&gt;0),99,IF(F74=0,0,(I74*$A$1)/E74)))</f>
        <v>0</v>
      </c>
      <c r="Z74" s="63">
        <f>BATT!$Y$59</f>
        <v>0</v>
      </c>
    </row>
    <row r="75" spans="1:26" ht="12.75" hidden="1" customHeight="1" x14ac:dyDescent="0.2">
      <c r="A75" s="6">
        <f>SUBTOTAL(3,$Y$2:Y75)</f>
        <v>7</v>
      </c>
      <c r="B75" s="29" t="str">
        <f>p_BAY!$A$254</f>
        <v>Spieler 2-29</v>
      </c>
      <c r="C75" s="29" t="str">
        <f>p_BAY!$A$1</f>
        <v>BBSV Freising</v>
      </c>
      <c r="D75" s="30">
        <f>SUM(p_BAY!$C$255:$C$262)</f>
        <v>0</v>
      </c>
      <c r="E75" s="162">
        <f>SUM(p_BAY!$D$255:$D$262)</f>
        <v>0</v>
      </c>
      <c r="F75" s="67">
        <f>SUM(p_BAY!$E$255:$E$262)</f>
        <v>0</v>
      </c>
      <c r="G75" s="30">
        <f>SUM(p_BAY!$F$255:$F$262)</f>
        <v>0</v>
      </c>
      <c r="H75" s="30">
        <f>SUM(p_BAY!$G$255:$G$262)</f>
        <v>0</v>
      </c>
      <c r="I75" s="30">
        <f>SUM(p_BAY!$H$255:$H$262)</f>
        <v>0</v>
      </c>
      <c r="J75" s="30">
        <f>SUM(p_BAY!$I$255:$I$262)</f>
        <v>0</v>
      </c>
      <c r="K75" s="67">
        <f>SUM(p_BAY!$J$255:$J$262)</f>
        <v>0</v>
      </c>
      <c r="L75" s="67">
        <f>SUM(p_BAY!$K$255:$K$262)</f>
        <v>0</v>
      </c>
      <c r="M75" s="30">
        <f>SUM(p_BAY!$L$255:$L$262)</f>
        <v>0</v>
      </c>
      <c r="N75" s="30">
        <f>SUM(p_BAY!$M$255:$M$262)</f>
        <v>0</v>
      </c>
      <c r="O75" s="30">
        <f>SUM(p_BAY!$N$255:$N$262)</f>
        <v>0</v>
      </c>
      <c r="P75" s="30">
        <f>SUM(p_BAY!$O$255:$O$262)</f>
        <v>0</v>
      </c>
      <c r="Q75" s="30">
        <f>SUM(p_BAY!$P$255:$P$262)</f>
        <v>0</v>
      </c>
      <c r="R75" s="30">
        <f>SUM(p_BAY!$Q$255:$Q$262)</f>
        <v>0</v>
      </c>
      <c r="S75" s="30">
        <f>SUM(p_BAY!$R$255:$R$262)</f>
        <v>0</v>
      </c>
      <c r="T75" s="30">
        <f>SUM(p_BAY!$S$255:$S$262)</f>
        <v>0</v>
      </c>
      <c r="U75" s="30">
        <f>SUM(p_BAY!$T$255:$T$262)</f>
        <v>0</v>
      </c>
      <c r="V75" s="67">
        <f>SUM(p_BAY!$U$255:$U$262)</f>
        <v>0</v>
      </c>
      <c r="W75" s="67">
        <f>SUM(p_BAY!$V$255:$V$262)</f>
        <v>0</v>
      </c>
      <c r="X75" s="67">
        <f>SUM(p_BAY!$W$255:$W$262)</f>
        <v>0</v>
      </c>
      <c r="Y75" s="31">
        <f>IF(AND(E75=0,I75=0),0,IF(AND(E75=0,I75&gt;0),99,IF(F75=0,0,(I75*$A$1)/E75)))</f>
        <v>0</v>
      </c>
      <c r="Z75" s="63">
        <f>BATT!$Y$60</f>
        <v>0</v>
      </c>
    </row>
    <row r="76" spans="1:26" ht="12.75" hidden="1" customHeight="1" x14ac:dyDescent="0.2">
      <c r="A76" s="6">
        <f>SUBTOTAL(3,$Y$2:Y76)</f>
        <v>7</v>
      </c>
      <c r="B76" s="29" t="str">
        <f>p_BAY!$A$263</f>
        <v>Spieler 2-30</v>
      </c>
      <c r="C76" s="29" t="str">
        <f>p_BAY!$A$1</f>
        <v>BBSV Freising</v>
      </c>
      <c r="D76" s="30">
        <f>SUM(p_BAY!$C$264:$C$271)</f>
        <v>0</v>
      </c>
      <c r="E76" s="162">
        <f>SUM(p_BAY!$D$264:$D$271)</f>
        <v>0</v>
      </c>
      <c r="F76" s="67">
        <f>SUM(p_BAY!$E$264:$E$271)</f>
        <v>0</v>
      </c>
      <c r="G76" s="30">
        <f>SUM(p_BAY!$F$264:$F$271)</f>
        <v>0</v>
      </c>
      <c r="H76" s="30">
        <f>SUM(p_BAY!$G$264:$G$271)</f>
        <v>0</v>
      </c>
      <c r="I76" s="30">
        <f>SUM(p_BAY!$H$264:$H$271)</f>
        <v>0</v>
      </c>
      <c r="J76" s="30">
        <f>SUM(p_BAY!$I$264:$I$271)</f>
        <v>0</v>
      </c>
      <c r="K76" s="67">
        <f>SUM(p_BAY!$J$264:$J$271)</f>
        <v>0</v>
      </c>
      <c r="L76" s="67">
        <f>SUM(p_BAY!$K$264:$K$271)</f>
        <v>0</v>
      </c>
      <c r="M76" s="30">
        <f>SUM(p_BAY!$L$264:$L$271)</f>
        <v>0</v>
      </c>
      <c r="N76" s="30">
        <f>SUM(p_BAY!$M$264:$M$271)</f>
        <v>0</v>
      </c>
      <c r="O76" s="30">
        <f>SUM(p_BAY!$N$264:$N$271)</f>
        <v>0</v>
      </c>
      <c r="P76" s="30">
        <f>SUM(p_BAY!$O$264:$O$271)</f>
        <v>0</v>
      </c>
      <c r="Q76" s="30">
        <f>SUM(p_BAY!$P$264:$P$271)</f>
        <v>0</v>
      </c>
      <c r="R76" s="30">
        <f>SUM(p_BAY!$Q$264:$Q$271)</f>
        <v>0</v>
      </c>
      <c r="S76" s="30">
        <f>SUM(p_BAY!$R$264:$R$271)</f>
        <v>0</v>
      </c>
      <c r="T76" s="30">
        <f>SUM(p_BAY!$S$264:$S$271)</f>
        <v>0</v>
      </c>
      <c r="U76" s="30">
        <f>SUM(p_BAY!$T$264:$T$271)</f>
        <v>0</v>
      </c>
      <c r="V76" s="67">
        <f>SUM(p_BAY!$U$264:$U$271)</f>
        <v>0</v>
      </c>
      <c r="W76" s="67">
        <f>SUM(p_BAY!$V$264:$V$271)</f>
        <v>0</v>
      </c>
      <c r="X76" s="67">
        <f>SUM(p_BAY!$W$264:$W$271)</f>
        <v>0</v>
      </c>
      <c r="Y76" s="31">
        <f>IF(AND(E76=0,I76=0),0,IF(AND(E76=0,I76&gt;0),99,IF(F76=0,0,(I76*$A$1)/E76)))</f>
        <v>0</v>
      </c>
      <c r="Z76" s="63">
        <f>BATT!$Y$61</f>
        <v>0</v>
      </c>
    </row>
    <row r="77" spans="1:26" ht="12.75" hidden="1" customHeight="1" x14ac:dyDescent="0.2">
      <c r="A77" s="6">
        <f>SUBTOTAL(3,$Y$2:Y77)</f>
        <v>7</v>
      </c>
      <c r="B77" s="29" t="str">
        <f>p_BB!$A$2</f>
        <v>Boock, Laura</v>
      </c>
      <c r="C77" s="29" t="str">
        <f>p_BB!$A$1</f>
        <v>Kiel Seahawks/ Berlin Ravens</v>
      </c>
      <c r="D77" s="30">
        <f>SUM(p_BB!$C$3:$C$10)</f>
        <v>0</v>
      </c>
      <c r="E77" s="162">
        <f>SUM(p_BB!$D$3:$D$10)</f>
        <v>0</v>
      </c>
      <c r="F77" s="67">
        <f>SUM(p_BB!$E$3:$E$10)</f>
        <v>0</v>
      </c>
      <c r="G77" s="30">
        <f>SUM(p_BB!$F$3:$F$10)</f>
        <v>0</v>
      </c>
      <c r="H77" s="30">
        <f>SUM(p_BB!$G$3:$G$10)</f>
        <v>0</v>
      </c>
      <c r="I77" s="30">
        <f>SUM(p_BB!$H$3:$H$10)</f>
        <v>0</v>
      </c>
      <c r="J77" s="30">
        <f>SUM(p_BB!$I$3:$I$10)</f>
        <v>0</v>
      </c>
      <c r="K77" s="67">
        <f>SUM(p_BB!$J$3:$J$10)</f>
        <v>0</v>
      </c>
      <c r="L77" s="67">
        <f>SUM(p_BB!$K$3:$K$10)</f>
        <v>0</v>
      </c>
      <c r="M77" s="30">
        <f>SUM(p_BB!$L$3:$L$10)</f>
        <v>0</v>
      </c>
      <c r="N77" s="30">
        <f>SUM(p_BB!$M$3:$M$10)</f>
        <v>0</v>
      </c>
      <c r="O77" s="30">
        <f>SUM(p_BB!$N$3:$N$10)</f>
        <v>0</v>
      </c>
      <c r="P77" s="30">
        <f>SUM(p_BB!$O$3:$O$10)</f>
        <v>0</v>
      </c>
      <c r="Q77" s="30">
        <f>SUM(p_BB!$P$3:$P$10)</f>
        <v>0</v>
      </c>
      <c r="R77" s="30">
        <f>SUM(p_BB!$Q$3:$Q$10)</f>
        <v>0</v>
      </c>
      <c r="S77" s="30">
        <f>SUM(p_BB!$R$3:$R$10)</f>
        <v>0</v>
      </c>
      <c r="T77" s="30">
        <f>SUM(p_BB!$S$3:$S$10)</f>
        <v>0</v>
      </c>
      <c r="U77" s="30">
        <f>SUM(p_BB!$T$3:$T$10)</f>
        <v>0</v>
      </c>
      <c r="V77" s="67">
        <f>SUM(p_BB!$U$3:$U$10)</f>
        <v>0</v>
      </c>
      <c r="W77" s="67">
        <f>SUM(p_BB!$V$3:$V$10)</f>
        <v>0</v>
      </c>
      <c r="X77" s="67">
        <f>SUM(p_BB!$W$3:$W$10)</f>
        <v>0</v>
      </c>
      <c r="Y77" s="31">
        <f>IF(AND(E77=0,I77=0),0,IF(AND(E77=0,I77&gt;0),99,IF(F77=0,0,(I77*$A$1)/E77)))</f>
        <v>0</v>
      </c>
      <c r="Z77" s="63">
        <f>BATT!$Y$62</f>
        <v>0</v>
      </c>
    </row>
    <row r="78" spans="1:26" ht="12.75" hidden="1" customHeight="1" x14ac:dyDescent="0.2">
      <c r="A78" s="6">
        <f>SUBTOTAL(3,$Y$2:Y78)</f>
        <v>7</v>
      </c>
      <c r="B78" s="29" t="str">
        <f>p_BB!$A$20</f>
        <v>Rockstein, Finja</v>
      </c>
      <c r="C78" s="29" t="str">
        <f>p_BB!$A$1</f>
        <v>Kiel Seahawks/ Berlin Ravens</v>
      </c>
      <c r="D78" s="30">
        <f>SUM(p_BB!$C$21:$C$28)</f>
        <v>0</v>
      </c>
      <c r="E78" s="162">
        <f>SUM(p_BB!$D$21:$D$28)</f>
        <v>0</v>
      </c>
      <c r="F78" s="67">
        <f>SUM(p_BB!$E$21:$E$28)</f>
        <v>0</v>
      </c>
      <c r="G78" s="30">
        <f>SUM(p_BB!$F$21:$F$28)</f>
        <v>0</v>
      </c>
      <c r="H78" s="30">
        <f>SUM(p_BB!$G$21:$G$28)</f>
        <v>0</v>
      </c>
      <c r="I78" s="30">
        <f>SUM(p_BB!$H$21:$H$28)</f>
        <v>0</v>
      </c>
      <c r="J78" s="30">
        <f>SUM(p_BB!$I$21:$I$28)</f>
        <v>0</v>
      </c>
      <c r="K78" s="67">
        <f>SUM(p_BB!$J$21:$J$28)</f>
        <v>0</v>
      </c>
      <c r="L78" s="67">
        <f>SUM(p_BB!$K$21:$K$28)</f>
        <v>0</v>
      </c>
      <c r="M78" s="30">
        <f>SUM(p_BB!$L$21:$L$28)</f>
        <v>0</v>
      </c>
      <c r="N78" s="30">
        <f>SUM(p_BB!$M$21:$M$28)</f>
        <v>0</v>
      </c>
      <c r="O78" s="30">
        <f>SUM(p_BB!$N$21:$N$28)</f>
        <v>0</v>
      </c>
      <c r="P78" s="30">
        <f>SUM(p_BB!$O$21:$O$28)</f>
        <v>0</v>
      </c>
      <c r="Q78" s="30">
        <f>SUM(p_BB!$P$21:$P$28)</f>
        <v>0</v>
      </c>
      <c r="R78" s="30">
        <f>SUM(p_BB!$Q$21:$Q$28)</f>
        <v>0</v>
      </c>
      <c r="S78" s="30">
        <f>SUM(p_BB!$R$21:$R$28)</f>
        <v>0</v>
      </c>
      <c r="T78" s="30">
        <f>SUM(p_BB!$S$21:$S$28)</f>
        <v>0</v>
      </c>
      <c r="U78" s="30">
        <f>SUM(p_BB!$T$21:$T$28)</f>
        <v>0</v>
      </c>
      <c r="V78" s="67">
        <f>SUM(p_BB!$U$21:$U$28)</f>
        <v>0</v>
      </c>
      <c r="W78" s="67">
        <f>SUM(p_BB!$V$21:$V$28)</f>
        <v>0</v>
      </c>
      <c r="X78" s="67">
        <f>SUM(p_BB!$W$21:$W$28)</f>
        <v>0</v>
      </c>
      <c r="Y78" s="31">
        <f>IF(AND(E78=0,I78=0),0,IF(AND(E78=0,I78&gt;0),99,IF(F78=0,0,(I78*$A$1)/E78)))</f>
        <v>0</v>
      </c>
      <c r="Z78" s="63">
        <f>BATT!$Y$64</f>
        <v>0</v>
      </c>
    </row>
    <row r="79" spans="1:26" ht="12.75" hidden="1" customHeight="1" x14ac:dyDescent="0.2">
      <c r="A79" s="6">
        <f>SUBTOTAL(3,$Y$2:Y79)</f>
        <v>7</v>
      </c>
      <c r="B79" s="29" t="str">
        <f>p_BB!$A$29</f>
        <v>Gottwald, Finja Luise</v>
      </c>
      <c r="C79" s="29" t="str">
        <f>p_BB!$A$1</f>
        <v>Kiel Seahawks/ Berlin Ravens</v>
      </c>
      <c r="D79" s="30">
        <f>SUM(p_BB!$C$30:$C$37)</f>
        <v>0</v>
      </c>
      <c r="E79" s="162">
        <f>SUM(p_BB!$D$30:$D$37)</f>
        <v>0</v>
      </c>
      <c r="F79" s="67">
        <f>SUM(p_BB!$E$30:$E$37)</f>
        <v>0</v>
      </c>
      <c r="G79" s="30">
        <f>SUM(p_BB!$F$30:$F$37)</f>
        <v>0</v>
      </c>
      <c r="H79" s="30">
        <f>SUM(p_BB!$G$30:$G$37)</f>
        <v>0</v>
      </c>
      <c r="I79" s="30">
        <f>SUM(p_BB!$H$30:$H$37)</f>
        <v>0</v>
      </c>
      <c r="J79" s="30">
        <f>SUM(p_BB!$I$30:$I$37)</f>
        <v>0</v>
      </c>
      <c r="K79" s="67">
        <f>SUM(p_BB!$J$30:$J$37)</f>
        <v>0</v>
      </c>
      <c r="L79" s="67">
        <f>SUM(p_BB!$K$30:$K$37)</f>
        <v>0</v>
      </c>
      <c r="M79" s="30">
        <f>SUM(p_BB!$L$30:$L$37)</f>
        <v>0</v>
      </c>
      <c r="N79" s="30">
        <f>SUM(p_BB!$M$30:$M$37)</f>
        <v>0</v>
      </c>
      <c r="O79" s="30">
        <f>SUM(p_BB!$N$30:$N$37)</f>
        <v>0</v>
      </c>
      <c r="P79" s="30">
        <f>SUM(p_BB!$O$30:$O$37)</f>
        <v>0</v>
      </c>
      <c r="Q79" s="30">
        <f>SUM(p_BB!$P$30:$P$37)</f>
        <v>0</v>
      </c>
      <c r="R79" s="30">
        <f>SUM(p_BB!$Q$30:$Q$37)</f>
        <v>0</v>
      </c>
      <c r="S79" s="30">
        <f>SUM(p_BB!$R$30:$R$37)</f>
        <v>0</v>
      </c>
      <c r="T79" s="30">
        <f>SUM(p_BB!$S$30:$S$37)</f>
        <v>0</v>
      </c>
      <c r="U79" s="30">
        <f>SUM(p_BB!$T$30:$T$37)</f>
        <v>0</v>
      </c>
      <c r="V79" s="67">
        <f>SUM(p_BB!$U$30:$U$37)</f>
        <v>0</v>
      </c>
      <c r="W79" s="67">
        <f>SUM(p_BB!$V$30:$V$37)</f>
        <v>0</v>
      </c>
      <c r="X79" s="67">
        <f>SUM(p_BB!$W$30:$W$37)</f>
        <v>0</v>
      </c>
      <c r="Y79" s="31">
        <f>IF(AND(E79=0,I79=0),0,IF(AND(E79=0,I79&gt;0),99,IF(F79=0,0,(I79*$A$1)/E79)))</f>
        <v>0</v>
      </c>
      <c r="Z79" s="63">
        <f>BATT!$Y$65</f>
        <v>0</v>
      </c>
    </row>
    <row r="80" spans="1:26" ht="12.75" hidden="1" customHeight="1" x14ac:dyDescent="0.2">
      <c r="A80" s="6">
        <f>SUBTOTAL(3,$Y$2:Y80)</f>
        <v>7</v>
      </c>
      <c r="B80" s="29" t="str">
        <f>p_BB!$A$38</f>
        <v>Herrmann, Laura</v>
      </c>
      <c r="C80" s="29" t="str">
        <f>p_BB!$A$1</f>
        <v>Kiel Seahawks/ Berlin Ravens</v>
      </c>
      <c r="D80" s="30">
        <f>SUM(p_BB!$C$39:$C$46)</f>
        <v>0</v>
      </c>
      <c r="E80" s="162">
        <f>SUM(p_BB!$D$39:$D$46)</f>
        <v>0</v>
      </c>
      <c r="F80" s="67">
        <f>SUM(p_BB!$E$39:$E$46)</f>
        <v>0</v>
      </c>
      <c r="G80" s="30">
        <f>SUM(p_BB!$F$39:$F$46)</f>
        <v>0</v>
      </c>
      <c r="H80" s="30">
        <f>SUM(p_BB!$G$39:$G$46)</f>
        <v>0</v>
      </c>
      <c r="I80" s="30">
        <f>SUM(p_BB!$H$39:$H$46)</f>
        <v>0</v>
      </c>
      <c r="J80" s="30">
        <f>SUM(p_BB!$I$39:$I$46)</f>
        <v>0</v>
      </c>
      <c r="K80" s="67">
        <f>SUM(p_BB!$J$39:$J$46)</f>
        <v>0</v>
      </c>
      <c r="L80" s="67">
        <f>SUM(p_BB!$K$39:$K$46)</f>
        <v>0</v>
      </c>
      <c r="M80" s="30">
        <f>SUM(p_BB!$L$39:$L$46)</f>
        <v>0</v>
      </c>
      <c r="N80" s="30">
        <f>SUM(p_BB!$M$39:$M$46)</f>
        <v>0</v>
      </c>
      <c r="O80" s="30">
        <f>SUM(p_BB!$N$39:$N$46)</f>
        <v>0</v>
      </c>
      <c r="P80" s="30">
        <f>SUM(p_BB!$O$39:$O$46)</f>
        <v>0</v>
      </c>
      <c r="Q80" s="30">
        <f>SUM(p_BB!$P$39:$P$46)</f>
        <v>0</v>
      </c>
      <c r="R80" s="30">
        <f>SUM(p_BB!$Q$39:$Q$46)</f>
        <v>0</v>
      </c>
      <c r="S80" s="30">
        <f>SUM(p_BB!$R$39:$R$46)</f>
        <v>0</v>
      </c>
      <c r="T80" s="30">
        <f>SUM(p_BB!$S$39:$S$46)</f>
        <v>0</v>
      </c>
      <c r="U80" s="30">
        <f>SUM(p_BB!$T$39:$T$46)</f>
        <v>0</v>
      </c>
      <c r="V80" s="67">
        <f>SUM(p_BB!$U$39:$U$46)</f>
        <v>0</v>
      </c>
      <c r="W80" s="67">
        <f>SUM(p_BB!$V$39:$V$46)</f>
        <v>0</v>
      </c>
      <c r="X80" s="67">
        <f>SUM(p_BB!$W$39:$W$46)</f>
        <v>0</v>
      </c>
      <c r="Y80" s="31">
        <f>IF(AND(E80=0,I80=0),0,IF(AND(E80=0,I80&gt;0),99,IF(F80=0,0,(I80*$A$1)/E80)))</f>
        <v>0</v>
      </c>
      <c r="Z80" s="63">
        <f>BATT!$Y$66</f>
        <v>0</v>
      </c>
    </row>
    <row r="81" spans="1:26" ht="12.75" hidden="1" customHeight="1" x14ac:dyDescent="0.2">
      <c r="A81" s="6">
        <f>SUBTOTAL(3,$Y$2:Y81)</f>
        <v>7</v>
      </c>
      <c r="B81" s="29" t="str">
        <f>p_BB!$A$56</f>
        <v>Kahse, Sora Valeria</v>
      </c>
      <c r="C81" s="29" t="str">
        <f>p_BB!$A$1</f>
        <v>Kiel Seahawks/ Berlin Ravens</v>
      </c>
      <c r="D81" s="30">
        <f>SUM(p_BB!$C$57:$C$64)</f>
        <v>0</v>
      </c>
      <c r="E81" s="162">
        <f>SUM(p_BB!$D$57:$D$64)</f>
        <v>0</v>
      </c>
      <c r="F81" s="67">
        <f>SUM(p_BB!$E$57:$E$64)</f>
        <v>0</v>
      </c>
      <c r="G81" s="30">
        <f>SUM(p_BB!$F$57:$F$64)</f>
        <v>0</v>
      </c>
      <c r="H81" s="30">
        <f>SUM(p_BB!$G$57:$G$64)</f>
        <v>0</v>
      </c>
      <c r="I81" s="30">
        <f>SUM(p_BB!$H$57:$H$64)</f>
        <v>0</v>
      </c>
      <c r="J81" s="30">
        <f>SUM(p_BB!$I$57:$I$64)</f>
        <v>0</v>
      </c>
      <c r="K81" s="67">
        <f>SUM(p_BB!$J$57:$J$64)</f>
        <v>0</v>
      </c>
      <c r="L81" s="67">
        <f>SUM(p_BB!$K$57:$K$64)</f>
        <v>0</v>
      </c>
      <c r="M81" s="30">
        <f>SUM(p_BB!$L$57:$L$64)</f>
        <v>0</v>
      </c>
      <c r="N81" s="30">
        <f>SUM(p_BB!$M$57:$M$64)</f>
        <v>0</v>
      </c>
      <c r="O81" s="30">
        <f>SUM(p_BB!$N$57:$N$64)</f>
        <v>0</v>
      </c>
      <c r="P81" s="30">
        <f>SUM(p_BB!$O$57:$O$64)</f>
        <v>0</v>
      </c>
      <c r="Q81" s="30">
        <f>SUM(p_BB!$P$57:$P$64)</f>
        <v>0</v>
      </c>
      <c r="R81" s="30">
        <f>SUM(p_BB!$Q$57:$Q$64)</f>
        <v>0</v>
      </c>
      <c r="S81" s="30">
        <f>SUM(p_BB!$R$57:$R$64)</f>
        <v>0</v>
      </c>
      <c r="T81" s="30">
        <f>SUM(p_BB!$S$57:$S$64)</f>
        <v>0</v>
      </c>
      <c r="U81" s="30">
        <f>SUM(p_BB!$T$57:$T$64)</f>
        <v>0</v>
      </c>
      <c r="V81" s="67">
        <f>SUM(p_BB!$U$57:$U$64)</f>
        <v>0</v>
      </c>
      <c r="W81" s="67">
        <f>SUM(p_BB!$V$57:$V$64)</f>
        <v>0</v>
      </c>
      <c r="X81" s="67">
        <f>SUM(p_BB!$W$57:$W$64)</f>
        <v>0</v>
      </c>
      <c r="Y81" s="31">
        <f>IF(AND(E81=0,I81=0),0,IF(AND(E81=0,I81&gt;0),99,IF(F81=0,0,(I81*$A$1)/E81)))</f>
        <v>0</v>
      </c>
      <c r="Z81" s="63">
        <f>BATT!$Y$68</f>
        <v>0</v>
      </c>
    </row>
    <row r="82" spans="1:26" ht="12.75" hidden="1" customHeight="1" x14ac:dyDescent="0.2">
      <c r="A82" s="6">
        <f>SUBTOTAL(3,$Y$2:Y82)</f>
        <v>7</v>
      </c>
      <c r="B82" s="29" t="str">
        <f>p_BB!$A$65</f>
        <v>Lehmann, Alina</v>
      </c>
      <c r="C82" s="29" t="str">
        <f>p_BB!$A$1</f>
        <v>Kiel Seahawks/ Berlin Ravens</v>
      </c>
      <c r="D82" s="30">
        <f>SUM(p_BB!$C$66:$C$73)</f>
        <v>0</v>
      </c>
      <c r="E82" s="162">
        <f>SUM(p_BB!$D$66:$D$73)</f>
        <v>0</v>
      </c>
      <c r="F82" s="67">
        <f>SUM(p_BB!$E$66:$E$73)</f>
        <v>0</v>
      </c>
      <c r="G82" s="30">
        <f>SUM(p_BB!$F$66:$F$73)</f>
        <v>0</v>
      </c>
      <c r="H82" s="30">
        <f>SUM(p_BB!$G$66:$G$73)</f>
        <v>0</v>
      </c>
      <c r="I82" s="30">
        <f>SUM(p_BB!$H$66:$H$73)</f>
        <v>0</v>
      </c>
      <c r="J82" s="30">
        <f>SUM(p_BB!$I$66:$I$73)</f>
        <v>0</v>
      </c>
      <c r="K82" s="67">
        <f>SUM(p_BB!$J$66:$J$73)</f>
        <v>0</v>
      </c>
      <c r="L82" s="67">
        <f>SUM(p_BB!$K$66:$K$73)</f>
        <v>0</v>
      </c>
      <c r="M82" s="30">
        <f>SUM(p_BB!$L$66:$L$73)</f>
        <v>0</v>
      </c>
      <c r="N82" s="30">
        <f>SUM(p_BB!$M$66:$M$73)</f>
        <v>0</v>
      </c>
      <c r="O82" s="30">
        <f>SUM(p_BB!$N$66:$N$73)</f>
        <v>0</v>
      </c>
      <c r="P82" s="30">
        <f>SUM(p_BB!$O$66:$O$73)</f>
        <v>0</v>
      </c>
      <c r="Q82" s="30">
        <f>SUM(p_BB!$P$66:$P$73)</f>
        <v>0</v>
      </c>
      <c r="R82" s="30">
        <f>SUM(p_BB!$Q$66:$Q$73)</f>
        <v>0</v>
      </c>
      <c r="S82" s="30">
        <f>SUM(p_BB!$R$66:$R$73)</f>
        <v>0</v>
      </c>
      <c r="T82" s="30">
        <f>SUM(p_BB!$S$66:$S$73)</f>
        <v>0</v>
      </c>
      <c r="U82" s="30">
        <f>SUM(p_BB!$T$66:$T$73)</f>
        <v>0</v>
      </c>
      <c r="V82" s="67">
        <f>SUM(p_BB!$U$66:$U$73)</f>
        <v>0</v>
      </c>
      <c r="W82" s="67">
        <f>SUM(p_BB!$V$66:$V$73)</f>
        <v>0</v>
      </c>
      <c r="X82" s="67">
        <f>SUM(p_BB!$W$66:$W$73)</f>
        <v>0</v>
      </c>
      <c r="Y82" s="31">
        <f>IF(AND(E82=0,I82=0),0,IF(AND(E82=0,I82&gt;0),99,IF(F82=0,0,(I82*$A$1)/E82)))</f>
        <v>0</v>
      </c>
      <c r="Z82" s="63">
        <f>BATT!$Y$69</f>
        <v>0</v>
      </c>
    </row>
    <row r="83" spans="1:26" ht="12.75" hidden="1" customHeight="1" x14ac:dyDescent="0.2">
      <c r="A83" s="6">
        <f>SUBTOTAL(3,$Y$2:Y83)</f>
        <v>7</v>
      </c>
      <c r="B83" s="29" t="str">
        <f>p_BB!$A$74</f>
        <v>Bähnisch, Linnéa</v>
      </c>
      <c r="C83" s="29" t="str">
        <f>p_BB!$A$1</f>
        <v>Kiel Seahawks/ Berlin Ravens</v>
      </c>
      <c r="D83" s="30">
        <f>SUM(p_BB!$C$75:$C$82)</f>
        <v>0</v>
      </c>
      <c r="E83" s="162">
        <f>SUM(p_BB!$D$75:$D$82)</f>
        <v>0</v>
      </c>
      <c r="F83" s="67">
        <f>SUM(p_BB!$E$75:$E$82)</f>
        <v>0</v>
      </c>
      <c r="G83" s="30">
        <f>SUM(p_BB!$F$75:$F$82)</f>
        <v>0</v>
      </c>
      <c r="H83" s="30">
        <f>SUM(p_BB!$G$75:$G$82)</f>
        <v>0</v>
      </c>
      <c r="I83" s="30">
        <f>SUM(p_BB!$H$75:$H$82)</f>
        <v>0</v>
      </c>
      <c r="J83" s="30">
        <f>SUM(p_BB!$I$75:$I$82)</f>
        <v>0</v>
      </c>
      <c r="K83" s="67">
        <f>SUM(p_BB!$J$75:$J$82)</f>
        <v>0</v>
      </c>
      <c r="L83" s="67">
        <f>SUM(p_BB!$K$75:$K$82)</f>
        <v>0</v>
      </c>
      <c r="M83" s="30">
        <f>SUM(p_BB!$L$75:$L$82)</f>
        <v>0</v>
      </c>
      <c r="N83" s="30">
        <f>SUM(p_BB!$M$75:$M$82)</f>
        <v>0</v>
      </c>
      <c r="O83" s="30">
        <f>SUM(p_BB!$N$75:$N$82)</f>
        <v>0</v>
      </c>
      <c r="P83" s="30">
        <f>SUM(p_BB!$O$75:$O$82)</f>
        <v>0</v>
      </c>
      <c r="Q83" s="30">
        <f>SUM(p_BB!$P$75:$P$82)</f>
        <v>0</v>
      </c>
      <c r="R83" s="30">
        <f>SUM(p_BB!$Q$75:$Q$82)</f>
        <v>0</v>
      </c>
      <c r="S83" s="30">
        <f>SUM(p_BB!$R$75:$R$82)</f>
        <v>0</v>
      </c>
      <c r="T83" s="30">
        <f>SUM(p_BB!$S$75:$S$82)</f>
        <v>0</v>
      </c>
      <c r="U83" s="30">
        <f>SUM(p_BB!$T$75:$T$82)</f>
        <v>0</v>
      </c>
      <c r="V83" s="67">
        <f>SUM(p_BB!$U$75:$U$82)</f>
        <v>0</v>
      </c>
      <c r="W83" s="67">
        <f>SUM(p_BB!$V$75:$V$82)</f>
        <v>0</v>
      </c>
      <c r="X83" s="67">
        <f>SUM(p_BB!$W$75:$W$82)</f>
        <v>0</v>
      </c>
      <c r="Y83" s="31">
        <f>IF(AND(E83=0,I83=0),0,IF(AND(E83=0,I83&gt;0),99,IF(F83=0,0,(I83*$A$1)/E83)))</f>
        <v>0</v>
      </c>
      <c r="Z83" s="63">
        <f>BATT!$Y$70</f>
        <v>0</v>
      </c>
    </row>
    <row r="84" spans="1:26" ht="12.75" hidden="1" customHeight="1" x14ac:dyDescent="0.2">
      <c r="A84" s="6">
        <f>SUBTOTAL(3,$Y$2:Y84)</f>
        <v>7</v>
      </c>
      <c r="B84" s="29" t="str">
        <f>p_BB!$A$83</f>
        <v>Muche, Luna</v>
      </c>
      <c r="C84" s="29" t="str">
        <f>p_BB!$A$1</f>
        <v>Kiel Seahawks/ Berlin Ravens</v>
      </c>
      <c r="D84" s="30">
        <f>SUM(p_BB!$C$84:$C$91)</f>
        <v>0</v>
      </c>
      <c r="E84" s="162">
        <f>SUM(p_BB!$D$84:$D$91)</f>
        <v>0</v>
      </c>
      <c r="F84" s="67">
        <f>SUM(p_BB!$E$84:$E$91)</f>
        <v>0</v>
      </c>
      <c r="G84" s="30">
        <f>SUM(p_BB!$F$84:$F$91)</f>
        <v>0</v>
      </c>
      <c r="H84" s="30">
        <f>SUM(p_BB!$G$84:$G$91)</f>
        <v>0</v>
      </c>
      <c r="I84" s="30">
        <f>SUM(p_BB!$H$84:$H$91)</f>
        <v>0</v>
      </c>
      <c r="J84" s="30">
        <f>SUM(p_BB!$I$84:$I$91)</f>
        <v>0</v>
      </c>
      <c r="K84" s="67">
        <f>SUM(p_BB!$J$84:$J$91)</f>
        <v>0</v>
      </c>
      <c r="L84" s="67">
        <f>SUM(p_BB!$K$84:$K$91)</f>
        <v>0</v>
      </c>
      <c r="M84" s="30">
        <f>SUM(p_BB!$L$84:$L$91)</f>
        <v>0</v>
      </c>
      <c r="N84" s="30">
        <f>SUM(p_BB!$M$84:$M$91)</f>
        <v>0</v>
      </c>
      <c r="O84" s="30">
        <f>SUM(p_BB!$N$84:$N$91)</f>
        <v>0</v>
      </c>
      <c r="P84" s="30">
        <f>SUM(p_BB!$O$84:$O$91)</f>
        <v>0</v>
      </c>
      <c r="Q84" s="30">
        <f>SUM(p_BB!$P$84:$P$91)</f>
        <v>0</v>
      </c>
      <c r="R84" s="30">
        <f>SUM(p_BB!$Q$84:$Q$91)</f>
        <v>0</v>
      </c>
      <c r="S84" s="30">
        <f>SUM(p_BB!$R$84:$R$91)</f>
        <v>0</v>
      </c>
      <c r="T84" s="30">
        <f>SUM(p_BB!$S$84:$S$91)</f>
        <v>0</v>
      </c>
      <c r="U84" s="30">
        <f>SUM(p_BB!$T$84:$T$91)</f>
        <v>0</v>
      </c>
      <c r="V84" s="67">
        <f>SUM(p_BB!$U$84:$U$91)</f>
        <v>0</v>
      </c>
      <c r="W84" s="67">
        <f>SUM(p_BB!$V$84:$V$91)</f>
        <v>0</v>
      </c>
      <c r="X84" s="67">
        <f>SUM(p_BB!$W$84:$W$91)</f>
        <v>0</v>
      </c>
      <c r="Y84" s="31">
        <f>IF(AND(E84=0,I84=0),0,IF(AND(E84=0,I84&gt;0),99,IF(F84=0,0,(I84*$A$1)/E84)))</f>
        <v>0</v>
      </c>
      <c r="Z84" s="63">
        <f>BATT!$Y$71</f>
        <v>0</v>
      </c>
    </row>
    <row r="85" spans="1:26" ht="12.75" hidden="1" customHeight="1" x14ac:dyDescent="0.2">
      <c r="A85" s="6">
        <f>SUBTOTAL(3,$Y$2:Y85)</f>
        <v>7</v>
      </c>
      <c r="B85" s="29" t="str">
        <f>p_BB!$A$92</f>
        <v>Muche, Stella</v>
      </c>
      <c r="C85" s="29" t="str">
        <f>p_BB!$A$1</f>
        <v>Kiel Seahawks/ Berlin Ravens</v>
      </c>
      <c r="D85" s="30">
        <f>SUM(p_BB!$C$93:$C$100)</f>
        <v>0</v>
      </c>
      <c r="E85" s="162">
        <f>SUM(p_BB!$D$93:$D$100)</f>
        <v>0</v>
      </c>
      <c r="F85" s="67">
        <f>SUM(p_BB!$E$93:$E$100)</f>
        <v>0</v>
      </c>
      <c r="G85" s="30">
        <f>SUM(p_BB!$F$93:$F$100)</f>
        <v>0</v>
      </c>
      <c r="H85" s="30">
        <f>SUM(p_BB!$G$93:$G$100)</f>
        <v>0</v>
      </c>
      <c r="I85" s="30">
        <f>SUM(p_BB!$H$93:$H$100)</f>
        <v>0</v>
      </c>
      <c r="J85" s="30">
        <f>SUM(p_BB!$I$93:$I$100)</f>
        <v>0</v>
      </c>
      <c r="K85" s="67">
        <f>SUM(p_BB!$J$93:$J$100)</f>
        <v>0</v>
      </c>
      <c r="L85" s="67">
        <f>SUM(p_BB!$K$93:$K$100)</f>
        <v>0</v>
      </c>
      <c r="M85" s="30">
        <f>SUM(p_BB!$L$93:$L$100)</f>
        <v>0</v>
      </c>
      <c r="N85" s="30">
        <f>SUM(p_BB!$M$93:$M$100)</f>
        <v>0</v>
      </c>
      <c r="O85" s="30">
        <f>SUM(p_BB!$N$93:$N$100)</f>
        <v>0</v>
      </c>
      <c r="P85" s="30">
        <f>SUM(p_BB!$O$93:$O$100)</f>
        <v>0</v>
      </c>
      <c r="Q85" s="30">
        <f>SUM(p_BB!$P$93:$P$100)</f>
        <v>0</v>
      </c>
      <c r="R85" s="30">
        <f>SUM(p_BB!$Q$93:$Q$100)</f>
        <v>0</v>
      </c>
      <c r="S85" s="30">
        <f>SUM(p_BB!$R$93:$R$100)</f>
        <v>0</v>
      </c>
      <c r="T85" s="30">
        <f>SUM(p_BB!$S$93:$S$100)</f>
        <v>0</v>
      </c>
      <c r="U85" s="30">
        <f>SUM(p_BB!$T$93:$T$100)</f>
        <v>0</v>
      </c>
      <c r="V85" s="67">
        <f>SUM(p_BB!$U$93:$U$100)</f>
        <v>0</v>
      </c>
      <c r="W85" s="67">
        <f>SUM(p_BB!$V$93:$V$100)</f>
        <v>0</v>
      </c>
      <c r="X85" s="67">
        <f>SUM(p_BB!$W$93:$W$100)</f>
        <v>0</v>
      </c>
      <c r="Y85" s="31">
        <f>IF(AND(E85=0,I85=0),0,IF(AND(E85=0,I85&gt;0),99,IF(F85=0,0,(I85*$A$1)/E85)))</f>
        <v>0</v>
      </c>
      <c r="Z85" s="63">
        <f>BATT!$Y$72</f>
        <v>0</v>
      </c>
    </row>
    <row r="86" spans="1:26" ht="12.75" hidden="1" customHeight="1" x14ac:dyDescent="0.2">
      <c r="A86" s="6">
        <f>SUBTOTAL(3,$Y$2:Y86)</f>
        <v>7</v>
      </c>
      <c r="B86" s="29" t="str">
        <f>p_BB!$A$101</f>
        <v>Pukowski, Elsa</v>
      </c>
      <c r="C86" s="29" t="str">
        <f>p_BB!$A$1</f>
        <v>Kiel Seahawks/ Berlin Ravens</v>
      </c>
      <c r="D86" s="30">
        <f>SUM(p_BB!$C$102:$C$109)</f>
        <v>0</v>
      </c>
      <c r="E86" s="162">
        <f>SUM(p_BB!$D$102:$D$109)</f>
        <v>0</v>
      </c>
      <c r="F86" s="67">
        <f>SUM(p_BB!$E$102:$E$109)</f>
        <v>0</v>
      </c>
      <c r="G86" s="30">
        <f>SUM(p_BB!$F$102:$F$109)</f>
        <v>0</v>
      </c>
      <c r="H86" s="30">
        <f>SUM(p_BB!$G$102:$G$109)</f>
        <v>0</v>
      </c>
      <c r="I86" s="30">
        <f>SUM(p_BB!$H$102:$H$109)</f>
        <v>0</v>
      </c>
      <c r="J86" s="30">
        <f>SUM(p_BB!$I$102:$I$109)</f>
        <v>0</v>
      </c>
      <c r="K86" s="67">
        <f>SUM(p_BB!$J$102:$J$109)</f>
        <v>0</v>
      </c>
      <c r="L86" s="67">
        <f>SUM(p_BB!$K$102:$K$109)</f>
        <v>0</v>
      </c>
      <c r="M86" s="30">
        <f>SUM(p_BB!$L$102:$L$109)</f>
        <v>0</v>
      </c>
      <c r="N86" s="30">
        <f>SUM(p_BB!$M$102:$M$109)</f>
        <v>0</v>
      </c>
      <c r="O86" s="30">
        <f>SUM(p_BB!$N$102:$N$109)</f>
        <v>0</v>
      </c>
      <c r="P86" s="30">
        <f>SUM(p_BB!$O$102:$O$109)</f>
        <v>0</v>
      </c>
      <c r="Q86" s="30">
        <f>SUM(p_BB!$P$102:$P$109)</f>
        <v>0</v>
      </c>
      <c r="R86" s="30">
        <f>SUM(p_BB!$Q$102:$Q$109)</f>
        <v>0</v>
      </c>
      <c r="S86" s="30">
        <f>SUM(p_BB!$R$102:$R$109)</f>
        <v>0</v>
      </c>
      <c r="T86" s="30">
        <f>SUM(p_BB!$S$102:$S$109)</f>
        <v>0</v>
      </c>
      <c r="U86" s="30">
        <f>SUM(p_BB!$T$102:$T$109)</f>
        <v>0</v>
      </c>
      <c r="V86" s="67">
        <f>SUM(p_BB!$U$102:$U$109)</f>
        <v>0</v>
      </c>
      <c r="W86" s="67">
        <f>SUM(p_BB!$V$102:$V$109)</f>
        <v>0</v>
      </c>
      <c r="X86" s="67">
        <f>SUM(p_BB!$W$102:$W$109)</f>
        <v>0</v>
      </c>
      <c r="Y86" s="31">
        <f>IF(AND(E86=0,I86=0),0,IF(AND(E86=0,I86&gt;0),99,IF(F86=0,0,(I86*$A$1)/E86)))</f>
        <v>0</v>
      </c>
      <c r="Z86" s="63">
        <f>BATT!$Y$73</f>
        <v>0</v>
      </c>
    </row>
    <row r="87" spans="1:26" ht="12.75" hidden="1" customHeight="1" x14ac:dyDescent="0.2">
      <c r="A87" s="6">
        <f>SUBTOTAL(3,$Y$2:Y87)</f>
        <v>7</v>
      </c>
      <c r="B87" s="29" t="str">
        <f>p_BB!$A$110</f>
        <v>Räder, Lina</v>
      </c>
      <c r="C87" s="29" t="str">
        <f>p_BB!$A$1</f>
        <v>Kiel Seahawks/ Berlin Ravens</v>
      </c>
      <c r="D87" s="30">
        <f>SUM(p_BB!$C$111:$C$118)</f>
        <v>0</v>
      </c>
      <c r="E87" s="162">
        <f>SUM(p_BB!$D$111:$D$118)</f>
        <v>0</v>
      </c>
      <c r="F87" s="67">
        <f>SUM(p_BB!$E$111:$E$118)</f>
        <v>0</v>
      </c>
      <c r="G87" s="30">
        <f>SUM(p_BB!$F$111:$F$118)</f>
        <v>0</v>
      </c>
      <c r="H87" s="30">
        <f>SUM(p_BB!$G$111:$G$118)</f>
        <v>0</v>
      </c>
      <c r="I87" s="30">
        <f>SUM(p_BB!$H$111:$H$118)</f>
        <v>0</v>
      </c>
      <c r="J87" s="30">
        <f>SUM(p_BB!$I$111:$I$118)</f>
        <v>0</v>
      </c>
      <c r="K87" s="67">
        <f>SUM(p_BB!$J$111:$J$118)</f>
        <v>0</v>
      </c>
      <c r="L87" s="67">
        <f>SUM(p_BB!$K$111:$K$118)</f>
        <v>0</v>
      </c>
      <c r="M87" s="30">
        <f>SUM(p_BB!$L$111:$L$118)</f>
        <v>0</v>
      </c>
      <c r="N87" s="30">
        <f>SUM(p_BB!$M$111:$M$118)</f>
        <v>0</v>
      </c>
      <c r="O87" s="30">
        <f>SUM(p_BB!$N$111:$N$118)</f>
        <v>0</v>
      </c>
      <c r="P87" s="30">
        <f>SUM(p_BB!$O$111:$O$118)</f>
        <v>0</v>
      </c>
      <c r="Q87" s="30">
        <f>SUM(p_BB!$P$111:$P$118)</f>
        <v>0</v>
      </c>
      <c r="R87" s="30">
        <f>SUM(p_BB!$Q$111:$Q$118)</f>
        <v>0</v>
      </c>
      <c r="S87" s="30">
        <f>SUM(p_BB!$R$111:$R$118)</f>
        <v>0</v>
      </c>
      <c r="T87" s="30">
        <f>SUM(p_BB!$S$111:$S$118)</f>
        <v>0</v>
      </c>
      <c r="U87" s="30">
        <f>SUM(p_BB!$T$111:$T$118)</f>
        <v>0</v>
      </c>
      <c r="V87" s="67">
        <f>SUM(p_BB!$U$111:$U$118)</f>
        <v>0</v>
      </c>
      <c r="W87" s="67">
        <f>SUM(p_BB!$V$111:$V$118)</f>
        <v>0</v>
      </c>
      <c r="X87" s="67">
        <f>SUM(p_BB!$W$111:$W$118)</f>
        <v>0</v>
      </c>
      <c r="Y87" s="31">
        <f>IF(AND(E87=0,I87=0),0,IF(AND(E87=0,I87&gt;0),99,IF(F87=0,0,(I87*$A$1)/E87)))</f>
        <v>0</v>
      </c>
      <c r="Z87" s="63">
        <f>BATT!$Y$74</f>
        <v>0</v>
      </c>
    </row>
    <row r="88" spans="1:26" ht="12.75" hidden="1" customHeight="1" x14ac:dyDescent="0.2">
      <c r="A88" s="6">
        <f>SUBTOTAL(3,$Y$2:Y88)</f>
        <v>7</v>
      </c>
      <c r="B88" s="29" t="str">
        <f>p_BB!$A$119</f>
        <v>Rathje, Lotta</v>
      </c>
      <c r="C88" s="29" t="str">
        <f>p_BB!$A$1</f>
        <v>Kiel Seahawks/ Berlin Ravens</v>
      </c>
      <c r="D88" s="30">
        <f>SUM(p_BB!$C$120:$C$127)</f>
        <v>0</v>
      </c>
      <c r="E88" s="162">
        <f>SUM(p_BB!$D$120:$D$127)</f>
        <v>0</v>
      </c>
      <c r="F88" s="67">
        <f>SUM(p_BB!$E$120:$E$127)</f>
        <v>0</v>
      </c>
      <c r="G88" s="30">
        <f>SUM(p_BB!$F$120:$F$127)</f>
        <v>0</v>
      </c>
      <c r="H88" s="30">
        <f>SUM(p_BB!$G$120:$G$127)</f>
        <v>0</v>
      </c>
      <c r="I88" s="30">
        <f>SUM(p_BB!$H$120:$H$127)</f>
        <v>0</v>
      </c>
      <c r="J88" s="30">
        <f>SUM(p_BB!$I$120:$I$127)</f>
        <v>0</v>
      </c>
      <c r="K88" s="67">
        <f>SUM(p_BB!$J$120:$J$127)</f>
        <v>0</v>
      </c>
      <c r="L88" s="67">
        <f>SUM(p_BB!$K$120:$K$127)</f>
        <v>0</v>
      </c>
      <c r="M88" s="30">
        <f>SUM(p_BB!$L$120:$L$127)</f>
        <v>0</v>
      </c>
      <c r="N88" s="30">
        <f>SUM(p_BB!$M$120:$M$127)</f>
        <v>0</v>
      </c>
      <c r="O88" s="30">
        <f>SUM(p_BB!$N$120:$N$127)</f>
        <v>0</v>
      </c>
      <c r="P88" s="30">
        <f>SUM(p_BB!$O$120:$O$127)</f>
        <v>0</v>
      </c>
      <c r="Q88" s="30">
        <f>SUM(p_BB!$P$120:$P$127)</f>
        <v>0</v>
      </c>
      <c r="R88" s="30">
        <f>SUM(p_BB!$Q$120:$Q$127)</f>
        <v>0</v>
      </c>
      <c r="S88" s="30">
        <f>SUM(p_BB!$R$120:$R$127)</f>
        <v>0</v>
      </c>
      <c r="T88" s="30">
        <f>SUM(p_BB!$S$120:$S$127)</f>
        <v>0</v>
      </c>
      <c r="U88" s="30">
        <f>SUM(p_BB!$T$120:$T$127)</f>
        <v>0</v>
      </c>
      <c r="V88" s="67">
        <f>SUM(p_BB!$U$120:$U$127)</f>
        <v>0</v>
      </c>
      <c r="W88" s="67">
        <f>SUM(p_BB!$V$120:$V$127)</f>
        <v>0</v>
      </c>
      <c r="X88" s="67">
        <f>SUM(p_BB!$W$120:$W$127)</f>
        <v>0</v>
      </c>
      <c r="Y88" s="31">
        <f>IF(AND(E88=0,I88=0),0,IF(AND(E88=0,I88&gt;0),99,IF(F88=0,0,(I88*$A$1)/E88)))</f>
        <v>0</v>
      </c>
      <c r="Z88" s="63">
        <f>BATT!$Y$75</f>
        <v>0</v>
      </c>
    </row>
    <row r="89" spans="1:26" ht="12.75" hidden="1" customHeight="1" x14ac:dyDescent="0.2">
      <c r="A89" s="6">
        <f>SUBTOTAL(3,$Y$2:Y89)</f>
        <v>7</v>
      </c>
      <c r="B89" s="29" t="str">
        <f>p_BB!$A$137</f>
        <v>Schelinski, Lisa</v>
      </c>
      <c r="C89" s="29" t="str">
        <f>p_BB!$A$1</f>
        <v>Kiel Seahawks/ Berlin Ravens</v>
      </c>
      <c r="D89" s="30">
        <f>SUM(p_BB!$C$138:$C$145)</f>
        <v>0</v>
      </c>
      <c r="E89" s="162">
        <f>SUM(p_BB!$D$138:$D$145)</f>
        <v>0</v>
      </c>
      <c r="F89" s="67">
        <f>SUM(p_BB!$E$138:$E$145)</f>
        <v>0</v>
      </c>
      <c r="G89" s="30">
        <f>SUM(p_BB!$F$138:$F$145)</f>
        <v>0</v>
      </c>
      <c r="H89" s="30">
        <f>SUM(p_BB!$G$138:$G$145)</f>
        <v>0</v>
      </c>
      <c r="I89" s="30">
        <f>SUM(p_BB!$H$138:$H$145)</f>
        <v>0</v>
      </c>
      <c r="J89" s="30">
        <f>SUM(p_BB!$I$138:$I$145)</f>
        <v>0</v>
      </c>
      <c r="K89" s="67">
        <f>SUM(p_BB!$J$138:$J$145)</f>
        <v>0</v>
      </c>
      <c r="L89" s="67">
        <f>SUM(p_BB!$K$138:$K$145)</f>
        <v>0</v>
      </c>
      <c r="M89" s="30">
        <f>SUM(p_BB!$L$138:$L$145)</f>
        <v>0</v>
      </c>
      <c r="N89" s="30">
        <f>SUM(p_BB!$M$138:$M$145)</f>
        <v>0</v>
      </c>
      <c r="O89" s="30">
        <f>SUM(p_BB!$N$138:$N$145)</f>
        <v>0</v>
      </c>
      <c r="P89" s="30">
        <f>SUM(p_BB!$O$138:$O$145)</f>
        <v>0</v>
      </c>
      <c r="Q89" s="30">
        <f>SUM(p_BB!$P$138:$P$145)</f>
        <v>0</v>
      </c>
      <c r="R89" s="30">
        <f>SUM(p_BB!$Q$138:$Q$145)</f>
        <v>0</v>
      </c>
      <c r="S89" s="30">
        <f>SUM(p_BB!$R$138:$R$145)</f>
        <v>0</v>
      </c>
      <c r="T89" s="30">
        <f>SUM(p_BB!$S$138:$S$145)</f>
        <v>0</v>
      </c>
      <c r="U89" s="30">
        <f>SUM(p_BB!$T$138:$T$145)</f>
        <v>0</v>
      </c>
      <c r="V89" s="67">
        <f>SUM(p_BB!$U$138:$U$145)</f>
        <v>0</v>
      </c>
      <c r="W89" s="67">
        <f>SUM(p_BB!$V$138:$V$145)</f>
        <v>0</v>
      </c>
      <c r="X89" s="67">
        <f>SUM(p_BB!$W$138:$W$145)</f>
        <v>0</v>
      </c>
      <c r="Y89" s="31">
        <f>IF(AND(E89=0,I89=0),0,IF(AND(E89=0,I89&gt;0),99,IF(F89=0,0,(I89*$A$1)/E89)))</f>
        <v>0</v>
      </c>
      <c r="Z89" s="63">
        <f>BATT!$Y$77</f>
        <v>0</v>
      </c>
    </row>
    <row r="90" spans="1:26" ht="12.75" hidden="1" customHeight="1" x14ac:dyDescent="0.2">
      <c r="A90" s="6">
        <f>SUBTOTAL(3,$Y$2:Y90)</f>
        <v>7</v>
      </c>
      <c r="B90" s="29" t="str">
        <f>p_BB!$A$146</f>
        <v>Steltner, Johanna</v>
      </c>
      <c r="C90" s="29" t="str">
        <f>p_BB!$A$1</f>
        <v>Kiel Seahawks/ Berlin Ravens</v>
      </c>
      <c r="D90" s="30">
        <f>SUM(p_BB!$C$147:$C$154)</f>
        <v>0</v>
      </c>
      <c r="E90" s="162">
        <f>SUM(p_BB!$D$147:$D$154)</f>
        <v>0</v>
      </c>
      <c r="F90" s="67">
        <f>SUM(p_BB!$E$147:$E$154)</f>
        <v>0</v>
      </c>
      <c r="G90" s="30">
        <f>SUM(p_BB!$F$147:$F$154)</f>
        <v>0</v>
      </c>
      <c r="H90" s="30">
        <f>SUM(p_BB!$G$147:$G$154)</f>
        <v>0</v>
      </c>
      <c r="I90" s="30">
        <f>SUM(p_BB!$H$147:$H$154)</f>
        <v>0</v>
      </c>
      <c r="J90" s="30">
        <f>SUM(p_BB!$I$147:$I$154)</f>
        <v>0</v>
      </c>
      <c r="K90" s="67">
        <f>SUM(p_BB!$J$147:$J$154)</f>
        <v>0</v>
      </c>
      <c r="L90" s="67">
        <f>SUM(p_BB!$K$147:$K$154)</f>
        <v>0</v>
      </c>
      <c r="M90" s="30">
        <f>SUM(p_BB!$L$147:$L$154)</f>
        <v>0</v>
      </c>
      <c r="N90" s="30">
        <f>SUM(p_BB!$M$147:$M$154)</f>
        <v>0</v>
      </c>
      <c r="O90" s="30">
        <f>SUM(p_BB!$N$147:$N$154)</f>
        <v>0</v>
      </c>
      <c r="P90" s="30">
        <f>SUM(p_BB!$O$147:$O$154)</f>
        <v>0</v>
      </c>
      <c r="Q90" s="30">
        <f>SUM(p_BB!$P$147:$P$154)</f>
        <v>0</v>
      </c>
      <c r="R90" s="30">
        <f>SUM(p_BB!$Q$147:$Q$154)</f>
        <v>0</v>
      </c>
      <c r="S90" s="30">
        <f>SUM(p_BB!$R$147:$R$154)</f>
        <v>0</v>
      </c>
      <c r="T90" s="30">
        <f>SUM(p_BB!$S$147:$S$154)</f>
        <v>0</v>
      </c>
      <c r="U90" s="30">
        <f>SUM(p_BB!$T$147:$T$154)</f>
        <v>0</v>
      </c>
      <c r="V90" s="67">
        <f>SUM(p_BB!$U$147:$U$154)</f>
        <v>0</v>
      </c>
      <c r="W90" s="67">
        <f>SUM(p_BB!$V$147:$V$154)</f>
        <v>0</v>
      </c>
      <c r="X90" s="67">
        <f>SUM(p_BB!$W$147:$W$154)</f>
        <v>0</v>
      </c>
      <c r="Y90" s="31">
        <f>IF(AND(E90=0,I90=0),0,IF(AND(E90=0,I90&gt;0),99,IF(F90=0,0,(I90*$A$1)/E90)))</f>
        <v>0</v>
      </c>
      <c r="Z90" s="63">
        <f>BATT!$Y$78</f>
        <v>0</v>
      </c>
    </row>
    <row r="91" spans="1:26" ht="12.75" hidden="1" customHeight="1" x14ac:dyDescent="0.2">
      <c r="A91" s="6">
        <f>SUBTOTAL(3,$Y$2:Y91)</f>
        <v>7</v>
      </c>
      <c r="B91" s="29" t="str">
        <f>p_BB!$A$155</f>
        <v>Spieler 3-18</v>
      </c>
      <c r="C91" s="29" t="str">
        <f>p_BB!$A$1</f>
        <v>Kiel Seahawks/ Berlin Ravens</v>
      </c>
      <c r="D91" s="30">
        <f>SUM(p_BB!$C$156:$C$163)</f>
        <v>0</v>
      </c>
      <c r="E91" s="162">
        <f>SUM(p_BB!$D$156:$D$163)</f>
        <v>0</v>
      </c>
      <c r="F91" s="67">
        <f>SUM(p_BB!$E$156:$E$163)</f>
        <v>0</v>
      </c>
      <c r="G91" s="30">
        <f>SUM(p_BB!$F$156:$F$163)</f>
        <v>0</v>
      </c>
      <c r="H91" s="30">
        <f>SUM(p_BB!$G$156:$G$163)</f>
        <v>0</v>
      </c>
      <c r="I91" s="30">
        <f>SUM(p_BB!$H$156:$H$163)</f>
        <v>0</v>
      </c>
      <c r="J91" s="30">
        <f>SUM(p_BB!$I$156:$I$163)</f>
        <v>0</v>
      </c>
      <c r="K91" s="67">
        <f>SUM(p_BB!$J$156:$J$163)</f>
        <v>0</v>
      </c>
      <c r="L91" s="67">
        <f>SUM(p_BB!$K$156:$K$163)</f>
        <v>0</v>
      </c>
      <c r="M91" s="30">
        <f>SUM(p_BB!$L$156:$L$163)</f>
        <v>0</v>
      </c>
      <c r="N91" s="30">
        <f>SUM(p_BB!$M$156:$M$163)</f>
        <v>0</v>
      </c>
      <c r="O91" s="30">
        <f>SUM(p_BB!$N$156:$N$163)</f>
        <v>0</v>
      </c>
      <c r="P91" s="30">
        <f>SUM(p_BB!$O$156:$O$163)</f>
        <v>0</v>
      </c>
      <c r="Q91" s="30">
        <f>SUM(p_BB!$P$156:$P$163)</f>
        <v>0</v>
      </c>
      <c r="R91" s="30">
        <f>SUM(p_BB!$Q$156:$Q$163)</f>
        <v>0</v>
      </c>
      <c r="S91" s="30">
        <f>SUM(p_BB!$R$156:$R$163)</f>
        <v>0</v>
      </c>
      <c r="T91" s="30">
        <f>SUM(p_BB!$S$156:$S$163)</f>
        <v>0</v>
      </c>
      <c r="U91" s="30">
        <f>SUM(p_BB!$T$156:$T$163)</f>
        <v>0</v>
      </c>
      <c r="V91" s="67">
        <f>SUM(p_BB!$U$156:$U$163)</f>
        <v>0</v>
      </c>
      <c r="W91" s="67">
        <f>SUM(p_BB!$V$156:$V$163)</f>
        <v>0</v>
      </c>
      <c r="X91" s="67">
        <f>SUM(p_BB!$W$156:$W$163)</f>
        <v>0</v>
      </c>
      <c r="Y91" s="31">
        <f>IF(AND(E91=0,I91=0),0,IF(AND(E91=0,I91&gt;0),99,IF(F91=0,0,(I91*$A$1)/E91)))</f>
        <v>0</v>
      </c>
      <c r="Z91" s="63">
        <f>BATT!$Y$79</f>
        <v>0</v>
      </c>
    </row>
    <row r="92" spans="1:26" ht="12.75" hidden="1" customHeight="1" x14ac:dyDescent="0.2">
      <c r="A92" s="6">
        <f>SUBTOTAL(3,$Y$2:Y92)</f>
        <v>7</v>
      </c>
      <c r="B92" s="29" t="str">
        <f>p_BB!$A$164</f>
        <v>Spieler 3-19</v>
      </c>
      <c r="C92" s="29" t="str">
        <f>p_BB!$A$1</f>
        <v>Kiel Seahawks/ Berlin Ravens</v>
      </c>
      <c r="D92" s="30">
        <f>SUM(p_BB!$C$165:$C$172)</f>
        <v>0</v>
      </c>
      <c r="E92" s="162">
        <f>SUM(p_BB!$D$165:$D$172)</f>
        <v>0</v>
      </c>
      <c r="F92" s="67">
        <f>SUM(p_BB!$E$165:$E$172)</f>
        <v>0</v>
      </c>
      <c r="G92" s="30">
        <f>SUM(p_BB!$F$165:$F$172)</f>
        <v>0</v>
      </c>
      <c r="H92" s="30">
        <f>SUM(p_BB!$G$165:$G$172)</f>
        <v>0</v>
      </c>
      <c r="I92" s="30">
        <f>SUM(p_BB!$H$165:$H$172)</f>
        <v>0</v>
      </c>
      <c r="J92" s="30">
        <f>SUM(p_BB!$I$165:$I$172)</f>
        <v>0</v>
      </c>
      <c r="K92" s="67">
        <f>SUM(p_BB!$J$165:$J$172)</f>
        <v>0</v>
      </c>
      <c r="L92" s="67">
        <f>SUM(p_BB!$K$165:$K$172)</f>
        <v>0</v>
      </c>
      <c r="M92" s="30">
        <f>SUM(p_BB!$L$165:$L$172)</f>
        <v>0</v>
      </c>
      <c r="N92" s="30">
        <f>SUM(p_BB!$M$165:$M$172)</f>
        <v>0</v>
      </c>
      <c r="O92" s="30">
        <f>SUM(p_BB!$N$165:$N$172)</f>
        <v>0</v>
      </c>
      <c r="P92" s="30">
        <f>SUM(p_BB!$O$165:$O$172)</f>
        <v>0</v>
      </c>
      <c r="Q92" s="30">
        <f>SUM(p_BB!$P$165:$P$172)</f>
        <v>0</v>
      </c>
      <c r="R92" s="30">
        <f>SUM(p_BB!$Q$165:$Q$172)</f>
        <v>0</v>
      </c>
      <c r="S92" s="30">
        <f>SUM(p_BB!$R$165:$R$172)</f>
        <v>0</v>
      </c>
      <c r="T92" s="30">
        <f>SUM(p_BB!$S$165:$S$172)</f>
        <v>0</v>
      </c>
      <c r="U92" s="30">
        <f>SUM(p_BB!$T$165:$T$172)</f>
        <v>0</v>
      </c>
      <c r="V92" s="67">
        <f>SUM(p_BB!$U$165:$U$172)</f>
        <v>0</v>
      </c>
      <c r="W92" s="67">
        <f>SUM(p_BB!$V$165:$V$172)</f>
        <v>0</v>
      </c>
      <c r="X92" s="67">
        <f>SUM(p_BB!$W$165:$W$172)</f>
        <v>0</v>
      </c>
      <c r="Y92" s="31">
        <f>IF(AND(E92=0,I92=0),0,IF(AND(E92=0,I92&gt;0),99,IF(F92=0,0,(I92*$A$1)/E92)))</f>
        <v>0</v>
      </c>
      <c r="Z92" s="63">
        <f>BATT!$Y$80</f>
        <v>0</v>
      </c>
    </row>
    <row r="93" spans="1:26" ht="12.75" hidden="1" customHeight="1" x14ac:dyDescent="0.2">
      <c r="A93" s="6">
        <f>SUBTOTAL(3,$Y$2:Y93)</f>
        <v>7</v>
      </c>
      <c r="B93" s="29" t="str">
        <f>p_BB!$A$173</f>
        <v>Spieler 3-20</v>
      </c>
      <c r="C93" s="29" t="str">
        <f>p_BB!$A$1</f>
        <v>Kiel Seahawks/ Berlin Ravens</v>
      </c>
      <c r="D93" s="30">
        <f>SUM(p_BB!$C$174:$C$181)</f>
        <v>0</v>
      </c>
      <c r="E93" s="162">
        <f>SUM(p_BB!$D$174:$D$181)</f>
        <v>0</v>
      </c>
      <c r="F93" s="67">
        <f>SUM(p_BB!$E$174:$E$181)</f>
        <v>0</v>
      </c>
      <c r="G93" s="30">
        <f>SUM(p_BB!$F$174:$F$181)</f>
        <v>0</v>
      </c>
      <c r="H93" s="30">
        <f>SUM(p_BB!$G$174:$G$181)</f>
        <v>0</v>
      </c>
      <c r="I93" s="30">
        <f>SUM(p_BB!$H$174:$H$181)</f>
        <v>0</v>
      </c>
      <c r="J93" s="30">
        <f>SUM(p_BB!$I$174:$I$181)</f>
        <v>0</v>
      </c>
      <c r="K93" s="67">
        <f>SUM(p_BB!$J$174:$J$181)</f>
        <v>0</v>
      </c>
      <c r="L93" s="67">
        <f>SUM(p_BB!$K$174:$K$181)</f>
        <v>0</v>
      </c>
      <c r="M93" s="30">
        <f>SUM(p_BB!$L$174:$L$181)</f>
        <v>0</v>
      </c>
      <c r="N93" s="30">
        <f>SUM(p_BB!$M$174:$M$181)</f>
        <v>0</v>
      </c>
      <c r="O93" s="30">
        <f>SUM(p_BB!$N$174:$N$181)</f>
        <v>0</v>
      </c>
      <c r="P93" s="30">
        <f>SUM(p_BB!$O$174:$O$181)</f>
        <v>0</v>
      </c>
      <c r="Q93" s="30">
        <f>SUM(p_BB!$P$174:$P$181)</f>
        <v>0</v>
      </c>
      <c r="R93" s="30">
        <f>SUM(p_BB!$Q$174:$Q$181)</f>
        <v>0</v>
      </c>
      <c r="S93" s="30">
        <f>SUM(p_BB!$R$174:$R$181)</f>
        <v>0</v>
      </c>
      <c r="T93" s="30">
        <f>SUM(p_BB!$S$174:$S$181)</f>
        <v>0</v>
      </c>
      <c r="U93" s="30">
        <f>SUM(p_BB!$T$174:$T$181)</f>
        <v>0</v>
      </c>
      <c r="V93" s="67">
        <f>SUM(p_BB!$U$174:$U$181)</f>
        <v>0</v>
      </c>
      <c r="W93" s="67">
        <f>SUM(p_BB!$V$174:$V$181)</f>
        <v>0</v>
      </c>
      <c r="X93" s="67">
        <f>SUM(p_BB!$W$174:$W$181)</f>
        <v>0</v>
      </c>
      <c r="Y93" s="31">
        <f>IF(AND(E93=0,I93=0),0,IF(AND(E93=0,I93&gt;0),99,IF(F93=0,0,(I93*$A$1)/E93)))</f>
        <v>0</v>
      </c>
      <c r="Z93" s="63">
        <f>BATT!$Y$81</f>
        <v>0</v>
      </c>
    </row>
    <row r="94" spans="1:26" ht="12.75" hidden="1" customHeight="1" x14ac:dyDescent="0.2">
      <c r="A94" s="6">
        <f>SUBTOTAL(3,$Y$2:Y94)</f>
        <v>7</v>
      </c>
      <c r="B94" s="29" t="str">
        <f>p_BB!$A$182</f>
        <v>Spieler 3-21</v>
      </c>
      <c r="C94" s="29" t="str">
        <f>p_BB!$A$1</f>
        <v>Kiel Seahawks/ Berlin Ravens</v>
      </c>
      <c r="D94" s="30">
        <f>SUM(p_BB!$C$183:$C$190)</f>
        <v>0</v>
      </c>
      <c r="E94" s="162">
        <f>SUM(p_BB!$D$183:$D$190)</f>
        <v>0</v>
      </c>
      <c r="F94" s="67">
        <f>SUM(p_BB!$E$183:$E$190)</f>
        <v>0</v>
      </c>
      <c r="G94" s="30">
        <f>SUM(p_BB!$F$183:$F$190)</f>
        <v>0</v>
      </c>
      <c r="H94" s="30">
        <f>SUM(p_BB!$G$183:$G$190)</f>
        <v>0</v>
      </c>
      <c r="I94" s="30">
        <f>SUM(p_BB!$H$183:$H$190)</f>
        <v>0</v>
      </c>
      <c r="J94" s="30">
        <f>SUM(p_BB!$I$183:$I$190)</f>
        <v>0</v>
      </c>
      <c r="K94" s="67">
        <f>SUM(p_BB!$J$183:$J$190)</f>
        <v>0</v>
      </c>
      <c r="L94" s="67">
        <f>SUM(p_BB!$K$183:$K$190)</f>
        <v>0</v>
      </c>
      <c r="M94" s="30">
        <f>SUM(p_BB!$L$183:$L$190)</f>
        <v>0</v>
      </c>
      <c r="N94" s="30">
        <f>SUM(p_BB!$M$183:$M$190)</f>
        <v>0</v>
      </c>
      <c r="O94" s="30">
        <f>SUM(p_BB!$N$183:$N$190)</f>
        <v>0</v>
      </c>
      <c r="P94" s="30">
        <f>SUM(p_BB!$O$183:$O$190)</f>
        <v>0</v>
      </c>
      <c r="Q94" s="30">
        <f>SUM(p_BB!$P$183:$P$190)</f>
        <v>0</v>
      </c>
      <c r="R94" s="30">
        <f>SUM(p_BB!$Q$183:$Q$190)</f>
        <v>0</v>
      </c>
      <c r="S94" s="30">
        <f>SUM(p_BB!$R$183:$R$190)</f>
        <v>0</v>
      </c>
      <c r="T94" s="30">
        <f>SUM(p_BB!$S$183:$S$190)</f>
        <v>0</v>
      </c>
      <c r="U94" s="30">
        <f>SUM(p_BB!$T$183:$T$190)</f>
        <v>0</v>
      </c>
      <c r="V94" s="67">
        <f>SUM(p_BB!$U$183:$U$190)</f>
        <v>0</v>
      </c>
      <c r="W94" s="67">
        <f>SUM(p_BB!$V$183:$V$190)</f>
        <v>0</v>
      </c>
      <c r="X94" s="67">
        <f>SUM(p_BB!$W$183:$W$190)</f>
        <v>0</v>
      </c>
      <c r="Y94" s="31">
        <f>IF(AND(E94=0,I94=0),0,IF(AND(E94=0,I94&gt;0),99,IF(F94=0,0,(I94*$A$1)/E94)))</f>
        <v>0</v>
      </c>
      <c r="Z94" s="63">
        <f>BATT!$Y$82</f>
        <v>0</v>
      </c>
    </row>
    <row r="95" spans="1:26" ht="12.75" hidden="1" customHeight="1" x14ac:dyDescent="0.2">
      <c r="A95" s="6">
        <f>SUBTOTAL(3,$Y$2:Y95)</f>
        <v>7</v>
      </c>
      <c r="B95" s="29" t="str">
        <f>p_BB!$A$191</f>
        <v>Spieler 3-22</v>
      </c>
      <c r="C95" s="29" t="str">
        <f>p_BB!$A$1</f>
        <v>Kiel Seahawks/ Berlin Ravens</v>
      </c>
      <c r="D95" s="30">
        <f>SUM(p_BB!$C$192:$C$199)</f>
        <v>0</v>
      </c>
      <c r="E95" s="162">
        <f>SUM(p_BB!$D$192:$D$199)</f>
        <v>0</v>
      </c>
      <c r="F95" s="67">
        <f>SUM(p_BB!$E$192:$E$199)</f>
        <v>0</v>
      </c>
      <c r="G95" s="30">
        <f>SUM(p_BB!$F$192:$F$199)</f>
        <v>0</v>
      </c>
      <c r="H95" s="30">
        <f>SUM(p_BB!$G$192:$G$199)</f>
        <v>0</v>
      </c>
      <c r="I95" s="30">
        <f>SUM(p_BB!$H$192:$H$199)</f>
        <v>0</v>
      </c>
      <c r="J95" s="30">
        <f>SUM(p_BB!$I$192:$I$199)</f>
        <v>0</v>
      </c>
      <c r="K95" s="67">
        <f>SUM(p_BB!$J$192:$J$199)</f>
        <v>0</v>
      </c>
      <c r="L95" s="67">
        <f>SUM(p_BB!$K$192:$K$199)</f>
        <v>0</v>
      </c>
      <c r="M95" s="30">
        <f>SUM(p_BB!$L$192:$L$199)</f>
        <v>0</v>
      </c>
      <c r="N95" s="30">
        <f>SUM(p_BB!$M$192:$M$199)</f>
        <v>0</v>
      </c>
      <c r="O95" s="30">
        <f>SUM(p_BB!$N$192:$N$199)</f>
        <v>0</v>
      </c>
      <c r="P95" s="30">
        <f>SUM(p_BB!$O$192:$O$199)</f>
        <v>0</v>
      </c>
      <c r="Q95" s="30">
        <f>SUM(p_BB!$P$192:$P$199)</f>
        <v>0</v>
      </c>
      <c r="R95" s="30">
        <f>SUM(p_BB!$Q$192:$Q$199)</f>
        <v>0</v>
      </c>
      <c r="S95" s="30">
        <f>SUM(p_BB!$R$192:$R$199)</f>
        <v>0</v>
      </c>
      <c r="T95" s="30">
        <f>SUM(p_BB!$S$192:$S$199)</f>
        <v>0</v>
      </c>
      <c r="U95" s="30">
        <f>SUM(p_BB!$T$192:$T$199)</f>
        <v>0</v>
      </c>
      <c r="V95" s="67">
        <f>SUM(p_BB!$U$192:$U$199)</f>
        <v>0</v>
      </c>
      <c r="W95" s="67">
        <f>SUM(p_BB!$V$192:$V$199)</f>
        <v>0</v>
      </c>
      <c r="X95" s="67">
        <f>SUM(p_BB!$W$192:$W$199)</f>
        <v>0</v>
      </c>
      <c r="Y95" s="31">
        <f>IF(AND(E95=0,I95=0),0,IF(AND(E95=0,I95&gt;0),99,IF(F95=0,0,(I95*$A$1)/E95)))</f>
        <v>0</v>
      </c>
      <c r="Z95" s="63">
        <f>BATT!$Y$83</f>
        <v>0</v>
      </c>
    </row>
    <row r="96" spans="1:26" ht="12.75" hidden="1" customHeight="1" x14ac:dyDescent="0.2">
      <c r="A96" s="6">
        <f>SUBTOTAL(3,$Y$2:Y96)</f>
        <v>7</v>
      </c>
      <c r="B96" s="29" t="str">
        <f>p_BB!$A$200</f>
        <v>Spieler 3-23</v>
      </c>
      <c r="C96" s="29" t="str">
        <f>p_BB!$A$1</f>
        <v>Kiel Seahawks/ Berlin Ravens</v>
      </c>
      <c r="D96" s="30">
        <f>SUM(p_BB!$C$201:$C$208)</f>
        <v>0</v>
      </c>
      <c r="E96" s="162">
        <f>SUM(p_BB!$D$201:$D$208)</f>
        <v>0</v>
      </c>
      <c r="F96" s="67">
        <f>SUM(p_BB!$E$201:$E$208)</f>
        <v>0</v>
      </c>
      <c r="G96" s="30">
        <f>SUM(p_BB!$F$201:$F$208)</f>
        <v>0</v>
      </c>
      <c r="H96" s="30">
        <f>SUM(p_BB!$G$201:$G$208)</f>
        <v>0</v>
      </c>
      <c r="I96" s="30">
        <f>SUM(p_BB!$H$201:$H$208)</f>
        <v>0</v>
      </c>
      <c r="J96" s="30">
        <f>SUM(p_BB!$I$201:$I$208)</f>
        <v>0</v>
      </c>
      <c r="K96" s="67">
        <f>SUM(p_BB!$J$201:$J$208)</f>
        <v>0</v>
      </c>
      <c r="L96" s="67">
        <f>SUM(p_BB!$K$201:$K$208)</f>
        <v>0</v>
      </c>
      <c r="M96" s="30">
        <f>SUM(p_BB!$L$201:$L$208)</f>
        <v>0</v>
      </c>
      <c r="N96" s="30">
        <f>SUM(p_BB!$M$201:$M$208)</f>
        <v>0</v>
      </c>
      <c r="O96" s="30">
        <f>SUM(p_BB!$N$201:$N$208)</f>
        <v>0</v>
      </c>
      <c r="P96" s="30">
        <f>SUM(p_BB!$O$201:$O$208)</f>
        <v>0</v>
      </c>
      <c r="Q96" s="30">
        <f>SUM(p_BB!$P$201:$P$208)</f>
        <v>0</v>
      </c>
      <c r="R96" s="30">
        <f>SUM(p_BB!$Q$201:$Q$208)</f>
        <v>0</v>
      </c>
      <c r="S96" s="30">
        <f>SUM(p_BB!$R$201:$R$208)</f>
        <v>0</v>
      </c>
      <c r="T96" s="30">
        <f>SUM(p_BB!$S$201:$S$208)</f>
        <v>0</v>
      </c>
      <c r="U96" s="30">
        <f>SUM(p_BB!$T$201:$T$208)</f>
        <v>0</v>
      </c>
      <c r="V96" s="67">
        <f>SUM(p_BB!$U$201:$U$208)</f>
        <v>0</v>
      </c>
      <c r="W96" s="67">
        <f>SUM(p_BB!$V$201:$V$208)</f>
        <v>0</v>
      </c>
      <c r="X96" s="67">
        <f>SUM(p_BB!$W$201:$W$208)</f>
        <v>0</v>
      </c>
      <c r="Y96" s="31">
        <f>IF(AND(E96=0,I96=0),0,IF(AND(E96=0,I96&gt;0),99,IF(F96=0,0,(I96*$A$1)/E96)))</f>
        <v>0</v>
      </c>
      <c r="Z96" s="63">
        <f>BATT!$Y$84</f>
        <v>0</v>
      </c>
    </row>
    <row r="97" spans="1:26" ht="12.75" hidden="1" customHeight="1" x14ac:dyDescent="0.2">
      <c r="A97" s="6">
        <f>SUBTOTAL(3,$Y$2:Y97)</f>
        <v>7</v>
      </c>
      <c r="B97" s="29" t="str">
        <f>p_BB!$A$209</f>
        <v>Spieler 3-24</v>
      </c>
      <c r="C97" s="29" t="str">
        <f>p_BB!$A$1</f>
        <v>Kiel Seahawks/ Berlin Ravens</v>
      </c>
      <c r="D97" s="30">
        <f>SUM(p_BB!$C$210:$C$217)</f>
        <v>0</v>
      </c>
      <c r="E97" s="162">
        <f>SUM(p_BB!$D$210:$D$217)</f>
        <v>0</v>
      </c>
      <c r="F97" s="67">
        <f>SUM(p_BB!$E$210:$E$217)</f>
        <v>0</v>
      </c>
      <c r="G97" s="30">
        <f>SUM(p_BB!$F$210:$F$217)</f>
        <v>0</v>
      </c>
      <c r="H97" s="30">
        <f>SUM(p_BB!$G$210:$G$217)</f>
        <v>0</v>
      </c>
      <c r="I97" s="30">
        <f>SUM(p_BB!$H$210:$H$217)</f>
        <v>0</v>
      </c>
      <c r="J97" s="30">
        <f>SUM(p_BB!$I$210:$I$217)</f>
        <v>0</v>
      </c>
      <c r="K97" s="67">
        <f>SUM(p_BB!$J$210:$J$217)</f>
        <v>0</v>
      </c>
      <c r="L97" s="67">
        <f>SUM(p_BB!$K$210:$K$217)</f>
        <v>0</v>
      </c>
      <c r="M97" s="30">
        <f>SUM(p_BB!$L$210:$L$217)</f>
        <v>0</v>
      </c>
      <c r="N97" s="30">
        <f>SUM(p_BB!$M$210:$M$217)</f>
        <v>0</v>
      </c>
      <c r="O97" s="30">
        <f>SUM(p_BB!$N$210:$N$217)</f>
        <v>0</v>
      </c>
      <c r="P97" s="30">
        <f>SUM(p_BB!$O$210:$O$217)</f>
        <v>0</v>
      </c>
      <c r="Q97" s="30">
        <f>SUM(p_BB!$P$210:$P$217)</f>
        <v>0</v>
      </c>
      <c r="R97" s="30">
        <f>SUM(p_BB!$Q$210:$Q$217)</f>
        <v>0</v>
      </c>
      <c r="S97" s="30">
        <f>SUM(p_BB!$R$210:$R$217)</f>
        <v>0</v>
      </c>
      <c r="T97" s="30">
        <f>SUM(p_BB!$S$210:$S$217)</f>
        <v>0</v>
      </c>
      <c r="U97" s="30">
        <f>SUM(p_BB!$T$210:$T$217)</f>
        <v>0</v>
      </c>
      <c r="V97" s="67">
        <f>SUM(p_BB!$U$210:$U$217)</f>
        <v>0</v>
      </c>
      <c r="W97" s="67">
        <f>SUM(p_BB!$V$210:$V$217)</f>
        <v>0</v>
      </c>
      <c r="X97" s="67">
        <f>SUM(p_BB!$W$210:$W$217)</f>
        <v>0</v>
      </c>
      <c r="Y97" s="31">
        <f>IF(AND(E97=0,I97=0),0,IF(AND(E97=0,I97&gt;0),99,IF(F97=0,0,(I97*$A$1)/E97)))</f>
        <v>0</v>
      </c>
      <c r="Z97" s="63">
        <f>BATT!$Y$85</f>
        <v>0</v>
      </c>
    </row>
    <row r="98" spans="1:26" ht="12.75" hidden="1" customHeight="1" x14ac:dyDescent="0.2">
      <c r="A98" s="6">
        <f>SUBTOTAL(3,$Y$2:Y98)</f>
        <v>7</v>
      </c>
      <c r="B98" s="29" t="str">
        <f>p_BB!$A$218</f>
        <v>Spieler 3-25</v>
      </c>
      <c r="C98" s="29" t="str">
        <f>p_BB!$A$1</f>
        <v>Kiel Seahawks/ Berlin Ravens</v>
      </c>
      <c r="D98" s="30">
        <f>SUM(p_BB!$C$219:$C$226)</f>
        <v>0</v>
      </c>
      <c r="E98" s="162">
        <f>SUM(p_BB!$D$219:$D$226)</f>
        <v>0</v>
      </c>
      <c r="F98" s="67">
        <f>SUM(p_BB!$E$219:$E$226)</f>
        <v>0</v>
      </c>
      <c r="G98" s="30">
        <f>SUM(p_BB!$F$219:$F$226)</f>
        <v>0</v>
      </c>
      <c r="H98" s="30">
        <f>SUM(p_BB!$G$219:$G$226)</f>
        <v>0</v>
      </c>
      <c r="I98" s="30">
        <f>SUM(p_BB!$H$219:$H$226)</f>
        <v>0</v>
      </c>
      <c r="J98" s="30">
        <f>SUM(p_BB!$I$219:$I$226)</f>
        <v>0</v>
      </c>
      <c r="K98" s="67">
        <f>SUM(p_BB!$J$219:$J$226)</f>
        <v>0</v>
      </c>
      <c r="L98" s="67">
        <f>SUM(p_BB!$K$219:$K$226)</f>
        <v>0</v>
      </c>
      <c r="M98" s="30">
        <f>SUM(p_BB!$L$219:$L$226)</f>
        <v>0</v>
      </c>
      <c r="N98" s="30">
        <f>SUM(p_BB!$M$219:$M$226)</f>
        <v>0</v>
      </c>
      <c r="O98" s="30">
        <f>SUM(p_BB!$N$219:$N$226)</f>
        <v>0</v>
      </c>
      <c r="P98" s="30">
        <f>SUM(p_BB!$O$219:$O$226)</f>
        <v>0</v>
      </c>
      <c r="Q98" s="30">
        <f>SUM(p_BB!$P$219:$P$226)</f>
        <v>0</v>
      </c>
      <c r="R98" s="30">
        <f>SUM(p_BB!$Q$219:$Q$226)</f>
        <v>0</v>
      </c>
      <c r="S98" s="30">
        <f>SUM(p_BB!$R$219:$R$226)</f>
        <v>0</v>
      </c>
      <c r="T98" s="30">
        <f>SUM(p_BB!$S$219:$S$226)</f>
        <v>0</v>
      </c>
      <c r="U98" s="30">
        <f>SUM(p_BB!$T$219:$T$226)</f>
        <v>0</v>
      </c>
      <c r="V98" s="67">
        <f>SUM(p_BB!$U$219:$U$226)</f>
        <v>0</v>
      </c>
      <c r="W98" s="67">
        <f>SUM(p_BB!$V$219:$V$226)</f>
        <v>0</v>
      </c>
      <c r="X98" s="67">
        <f>SUM(p_BB!$W$219:$W$226)</f>
        <v>0</v>
      </c>
      <c r="Y98" s="31">
        <f>IF(AND(E98=0,I98=0),0,IF(AND(E98=0,I98&gt;0),99,IF(F98=0,0,(I98*$A$1)/E98)))</f>
        <v>0</v>
      </c>
      <c r="Z98" s="63">
        <f>BATT!$Y$86</f>
        <v>0</v>
      </c>
    </row>
    <row r="99" spans="1:26" ht="12.75" hidden="1" customHeight="1" x14ac:dyDescent="0.2">
      <c r="A99" s="6">
        <f>SUBTOTAL(3,$Y$2:Y99)</f>
        <v>7</v>
      </c>
      <c r="B99" s="29" t="str">
        <f>p_BB!$A$227</f>
        <v>Spieler 3-26</v>
      </c>
      <c r="C99" s="29" t="str">
        <f>p_BB!$A$1</f>
        <v>Kiel Seahawks/ Berlin Ravens</v>
      </c>
      <c r="D99" s="30">
        <f>SUM(p_BB!$C$228:$C$235)</f>
        <v>0</v>
      </c>
      <c r="E99" s="162">
        <f>SUM(p_BB!$D$228:$D$235)</f>
        <v>0</v>
      </c>
      <c r="F99" s="67">
        <f>SUM(p_BB!$E$228:$E$235)</f>
        <v>0</v>
      </c>
      <c r="G99" s="30">
        <f>SUM(p_BB!$F$228:$F$235)</f>
        <v>0</v>
      </c>
      <c r="H99" s="30">
        <f>SUM(p_BB!$G$228:$G$235)</f>
        <v>0</v>
      </c>
      <c r="I99" s="30">
        <f>SUM(p_BB!$H$228:$H$235)</f>
        <v>0</v>
      </c>
      <c r="J99" s="30">
        <f>SUM(p_BB!$I$228:$I$235)</f>
        <v>0</v>
      </c>
      <c r="K99" s="67">
        <f>SUM(p_BB!$J$228:$J$235)</f>
        <v>0</v>
      </c>
      <c r="L99" s="67">
        <f>SUM(p_BB!$K$228:$K$235)</f>
        <v>0</v>
      </c>
      <c r="M99" s="30">
        <f>SUM(p_BB!$L$228:$L$235)</f>
        <v>0</v>
      </c>
      <c r="N99" s="30">
        <f>SUM(p_BB!$M$228:$M$235)</f>
        <v>0</v>
      </c>
      <c r="O99" s="30">
        <f>SUM(p_BB!$N$228:$N$235)</f>
        <v>0</v>
      </c>
      <c r="P99" s="30">
        <f>SUM(p_BB!$O$228:$O$235)</f>
        <v>0</v>
      </c>
      <c r="Q99" s="30">
        <f>SUM(p_BB!$P$228:$P$235)</f>
        <v>0</v>
      </c>
      <c r="R99" s="30">
        <f>SUM(p_BB!$Q$228:$Q$235)</f>
        <v>0</v>
      </c>
      <c r="S99" s="30">
        <f>SUM(p_BB!$R$228:$R$235)</f>
        <v>0</v>
      </c>
      <c r="T99" s="30">
        <f>SUM(p_BB!$S$228:$S$235)</f>
        <v>0</v>
      </c>
      <c r="U99" s="30">
        <f>SUM(p_BB!$T$228:$T$235)</f>
        <v>0</v>
      </c>
      <c r="V99" s="67">
        <f>SUM(p_BB!$U$228:$U$235)</f>
        <v>0</v>
      </c>
      <c r="W99" s="67">
        <f>SUM(p_BB!$V$228:$V$235)</f>
        <v>0</v>
      </c>
      <c r="X99" s="67">
        <f>SUM(p_BB!$W$228:$W$235)</f>
        <v>0</v>
      </c>
      <c r="Y99" s="31">
        <f>IF(AND(E99=0,I99=0),0,IF(AND(E99=0,I99&gt;0),99,IF(F99=0,0,(I99*$A$1)/E99)))</f>
        <v>0</v>
      </c>
      <c r="Z99" s="63">
        <f>BATT!$Y$87</f>
        <v>0</v>
      </c>
    </row>
    <row r="100" spans="1:26" ht="12.75" hidden="1" customHeight="1" x14ac:dyDescent="0.2">
      <c r="A100" s="6">
        <f>SUBTOTAL(3,$Y$2:Y100)</f>
        <v>7</v>
      </c>
      <c r="B100" s="29" t="str">
        <f>p_BB!$A$236</f>
        <v>Spieler 3-27</v>
      </c>
      <c r="C100" s="29" t="str">
        <f>p_BB!$A$1</f>
        <v>Kiel Seahawks/ Berlin Ravens</v>
      </c>
      <c r="D100" s="30">
        <f>SUM(p_BB!$C$237:$C$244)</f>
        <v>0</v>
      </c>
      <c r="E100" s="162">
        <f>SUM(p_BB!$D$237:$D$244)</f>
        <v>0</v>
      </c>
      <c r="F100" s="67">
        <f>SUM(p_BB!$E$237:$E$244)</f>
        <v>0</v>
      </c>
      <c r="G100" s="30">
        <f>SUM(p_BB!$F$237:$F$244)</f>
        <v>0</v>
      </c>
      <c r="H100" s="30">
        <f>SUM(p_BB!$G$237:$G$244)</f>
        <v>0</v>
      </c>
      <c r="I100" s="30">
        <f>SUM(p_BB!$H$237:$H$244)</f>
        <v>0</v>
      </c>
      <c r="J100" s="30">
        <f>SUM(p_BB!$I$237:$I$244)</f>
        <v>0</v>
      </c>
      <c r="K100" s="67">
        <f>SUM(p_BB!$J$237:$J$244)</f>
        <v>0</v>
      </c>
      <c r="L100" s="67">
        <f>SUM(p_BB!$K$237:$K$244)</f>
        <v>0</v>
      </c>
      <c r="M100" s="30">
        <f>SUM(p_BB!$L$237:$L$244)</f>
        <v>0</v>
      </c>
      <c r="N100" s="30">
        <f>SUM(p_BB!$M$237:$M$244)</f>
        <v>0</v>
      </c>
      <c r="O100" s="30">
        <f>SUM(p_BB!$N$237:$N$244)</f>
        <v>0</v>
      </c>
      <c r="P100" s="30">
        <f>SUM(p_BB!$O$237:$O$244)</f>
        <v>0</v>
      </c>
      <c r="Q100" s="30">
        <f>SUM(p_BB!$P$237:$P$244)</f>
        <v>0</v>
      </c>
      <c r="R100" s="30">
        <f>SUM(p_BB!$Q$237:$Q$244)</f>
        <v>0</v>
      </c>
      <c r="S100" s="30">
        <f>SUM(p_BB!$R$237:$R$244)</f>
        <v>0</v>
      </c>
      <c r="T100" s="30">
        <f>SUM(p_BB!$S$237:$S$244)</f>
        <v>0</v>
      </c>
      <c r="U100" s="30">
        <f>SUM(p_BB!$T$237:$T$244)</f>
        <v>0</v>
      </c>
      <c r="V100" s="67">
        <f>SUM(p_BB!$U$237:$U$244)</f>
        <v>0</v>
      </c>
      <c r="W100" s="67">
        <f>SUM(p_BB!$V$237:$V$244)</f>
        <v>0</v>
      </c>
      <c r="X100" s="67">
        <f>SUM(p_BB!$W$237:$W$244)</f>
        <v>0</v>
      </c>
      <c r="Y100" s="31">
        <f>IF(AND(E100=0,I100=0),0,IF(AND(E100=0,I100&gt;0),99,IF(F100=0,0,(I100*$A$1)/E100)))</f>
        <v>0</v>
      </c>
      <c r="Z100" s="63">
        <f>BATT!$Y$88</f>
        <v>0</v>
      </c>
    </row>
    <row r="101" spans="1:26" ht="12.75" hidden="1" customHeight="1" x14ac:dyDescent="0.2">
      <c r="A101" s="6">
        <f>SUBTOTAL(3,$Y$2:Y101)</f>
        <v>7</v>
      </c>
      <c r="B101" s="29" t="str">
        <f>p_BB!$A$245</f>
        <v>Spieler 3-28</v>
      </c>
      <c r="C101" s="29" t="str">
        <f>p_BB!$A$1</f>
        <v>Kiel Seahawks/ Berlin Ravens</v>
      </c>
      <c r="D101" s="30">
        <f>SUM(p_BB!$C$246:$C$253)</f>
        <v>0</v>
      </c>
      <c r="E101" s="162">
        <f>SUM(p_BB!$D$246:$D$253)</f>
        <v>0</v>
      </c>
      <c r="F101" s="67">
        <f>SUM(p_BB!$E$246:$E$253)</f>
        <v>0</v>
      </c>
      <c r="G101" s="30">
        <f>SUM(p_BB!$F$246:$F$253)</f>
        <v>0</v>
      </c>
      <c r="H101" s="30">
        <f>SUM(p_BB!$G$246:$G$253)</f>
        <v>0</v>
      </c>
      <c r="I101" s="30">
        <f>SUM(p_BB!$H$246:$H$253)</f>
        <v>0</v>
      </c>
      <c r="J101" s="30">
        <f>SUM(p_BB!$I$246:$I$253)</f>
        <v>0</v>
      </c>
      <c r="K101" s="67">
        <f>SUM(p_BB!$J$246:$J$253)</f>
        <v>0</v>
      </c>
      <c r="L101" s="67">
        <f>SUM(p_BB!$K$246:$K$253)</f>
        <v>0</v>
      </c>
      <c r="M101" s="30">
        <f>SUM(p_BB!$L$246:$L$253)</f>
        <v>0</v>
      </c>
      <c r="N101" s="30">
        <f>SUM(p_BB!$M$246:$M$253)</f>
        <v>0</v>
      </c>
      <c r="O101" s="30">
        <f>SUM(p_BB!$N$246:$N$253)</f>
        <v>0</v>
      </c>
      <c r="P101" s="30">
        <f>SUM(p_BB!$O$246:$O$253)</f>
        <v>0</v>
      </c>
      <c r="Q101" s="30">
        <f>SUM(p_BB!$P$246:$P$253)</f>
        <v>0</v>
      </c>
      <c r="R101" s="30">
        <f>SUM(p_BB!$Q$246:$Q$253)</f>
        <v>0</v>
      </c>
      <c r="S101" s="30">
        <f>SUM(p_BB!$R$246:$R$253)</f>
        <v>0</v>
      </c>
      <c r="T101" s="30">
        <f>SUM(p_BB!$S$246:$S$253)</f>
        <v>0</v>
      </c>
      <c r="U101" s="30">
        <f>SUM(p_BB!$T$246:$T$253)</f>
        <v>0</v>
      </c>
      <c r="V101" s="67">
        <f>SUM(p_BB!$U$246:$U$253)</f>
        <v>0</v>
      </c>
      <c r="W101" s="67">
        <f>SUM(p_BB!$V$246:$V$253)</f>
        <v>0</v>
      </c>
      <c r="X101" s="67">
        <f>SUM(p_BB!$W$246:$W$253)</f>
        <v>0</v>
      </c>
      <c r="Y101" s="31">
        <f>IF(AND(E101=0,I101=0),0,IF(AND(E101=0,I101&gt;0),99,IF(F101=0,0,(I101*$A$1)/E101)))</f>
        <v>0</v>
      </c>
      <c r="Z101" s="63">
        <f>BATT!$Y$89</f>
        <v>0</v>
      </c>
    </row>
    <row r="102" spans="1:26" ht="12.75" hidden="1" customHeight="1" x14ac:dyDescent="0.2">
      <c r="A102" s="6">
        <f>SUBTOTAL(3,$Y$2:Y102)</f>
        <v>7</v>
      </c>
      <c r="B102" s="29" t="str">
        <f>p_BB!$A$254</f>
        <v>Spieler 3-29</v>
      </c>
      <c r="C102" s="29" t="str">
        <f>p_BB!$A$1</f>
        <v>Kiel Seahawks/ Berlin Ravens</v>
      </c>
      <c r="D102" s="30">
        <f>SUM(p_BB!$C$255:$C$262)</f>
        <v>0</v>
      </c>
      <c r="E102" s="162">
        <f>SUM(p_BB!$D$255:$D$262)</f>
        <v>0</v>
      </c>
      <c r="F102" s="67">
        <f>SUM(p_BB!$E$255:$E$262)</f>
        <v>0</v>
      </c>
      <c r="G102" s="30">
        <f>SUM(p_BB!$F$255:$F$262)</f>
        <v>0</v>
      </c>
      <c r="H102" s="30">
        <f>SUM(p_BB!$G$255:$G$262)</f>
        <v>0</v>
      </c>
      <c r="I102" s="30">
        <f>SUM(p_BB!$H$255:$H$262)</f>
        <v>0</v>
      </c>
      <c r="J102" s="30">
        <f>SUM(p_BB!$I$255:$I$262)</f>
        <v>0</v>
      </c>
      <c r="K102" s="67">
        <f>SUM(p_BB!$J$255:$J$262)</f>
        <v>0</v>
      </c>
      <c r="L102" s="67">
        <f>SUM(p_BB!$K$255:$K$262)</f>
        <v>0</v>
      </c>
      <c r="M102" s="30">
        <f>SUM(p_BB!$L$255:$L$262)</f>
        <v>0</v>
      </c>
      <c r="N102" s="30">
        <f>SUM(p_BB!$M$255:$M$262)</f>
        <v>0</v>
      </c>
      <c r="O102" s="30">
        <f>SUM(p_BB!$N$255:$N$262)</f>
        <v>0</v>
      </c>
      <c r="P102" s="30">
        <f>SUM(p_BB!$O$255:$O$262)</f>
        <v>0</v>
      </c>
      <c r="Q102" s="30">
        <f>SUM(p_BB!$P$255:$P$262)</f>
        <v>0</v>
      </c>
      <c r="R102" s="30">
        <f>SUM(p_BB!$Q$255:$Q$262)</f>
        <v>0</v>
      </c>
      <c r="S102" s="30">
        <f>SUM(p_BB!$R$255:$R$262)</f>
        <v>0</v>
      </c>
      <c r="T102" s="30">
        <f>SUM(p_BB!$S$255:$S$262)</f>
        <v>0</v>
      </c>
      <c r="U102" s="30">
        <f>SUM(p_BB!$T$255:$T$262)</f>
        <v>0</v>
      </c>
      <c r="V102" s="67">
        <f>SUM(p_BB!$U$255:$U$262)</f>
        <v>0</v>
      </c>
      <c r="W102" s="67">
        <f>SUM(p_BB!$V$255:$V$262)</f>
        <v>0</v>
      </c>
      <c r="X102" s="67">
        <f>SUM(p_BB!$W$255:$W$262)</f>
        <v>0</v>
      </c>
      <c r="Y102" s="31">
        <f>IF(AND(E102=0,I102=0),0,IF(AND(E102=0,I102&gt;0),99,IF(F102=0,0,(I102*$A$1)/E102)))</f>
        <v>0</v>
      </c>
      <c r="Z102" s="63">
        <f>BATT!$Y$90</f>
        <v>0</v>
      </c>
    </row>
    <row r="103" spans="1:26" ht="12.75" hidden="1" customHeight="1" x14ac:dyDescent="0.2">
      <c r="A103" s="6">
        <f>SUBTOTAL(3,$Y$2:Y103)</f>
        <v>7</v>
      </c>
      <c r="B103" s="29" t="str">
        <f>p_BB!$A$263</f>
        <v>Spieler 3-30</v>
      </c>
      <c r="C103" s="29" t="str">
        <f>p_BB!$A$1</f>
        <v>Kiel Seahawks/ Berlin Ravens</v>
      </c>
      <c r="D103" s="30">
        <f>SUM(p_BB!$C$264:$C$271)</f>
        <v>0</v>
      </c>
      <c r="E103" s="162">
        <f>SUM(p_BB!$D$264:$D$271)</f>
        <v>0</v>
      </c>
      <c r="F103" s="67">
        <f>SUM(p_BB!$E$264:$E$271)</f>
        <v>0</v>
      </c>
      <c r="G103" s="30">
        <f>SUM(p_BB!$F$264:$F$271)</f>
        <v>0</v>
      </c>
      <c r="H103" s="30">
        <f>SUM(p_BB!$G$264:$G$271)</f>
        <v>0</v>
      </c>
      <c r="I103" s="30">
        <f>SUM(p_BB!$H$264:$H$271)</f>
        <v>0</v>
      </c>
      <c r="J103" s="30">
        <f>SUM(p_BB!$I$264:$I$271)</f>
        <v>0</v>
      </c>
      <c r="K103" s="67">
        <f>SUM(p_BB!$J$264:$J$271)</f>
        <v>0</v>
      </c>
      <c r="L103" s="67">
        <f>SUM(p_BB!$K$264:$K$271)</f>
        <v>0</v>
      </c>
      <c r="M103" s="30">
        <f>SUM(p_BB!$L$264:$L$271)</f>
        <v>0</v>
      </c>
      <c r="N103" s="30">
        <f>SUM(p_BB!$M$264:$M$271)</f>
        <v>0</v>
      </c>
      <c r="O103" s="30">
        <f>SUM(p_BB!$N$264:$N$271)</f>
        <v>0</v>
      </c>
      <c r="P103" s="30">
        <f>SUM(p_BB!$O$264:$O$271)</f>
        <v>0</v>
      </c>
      <c r="Q103" s="30">
        <f>SUM(p_BB!$P$264:$P$271)</f>
        <v>0</v>
      </c>
      <c r="R103" s="30">
        <f>SUM(p_BB!$Q$264:$Q$271)</f>
        <v>0</v>
      </c>
      <c r="S103" s="30">
        <f>SUM(p_BB!$R$264:$R$271)</f>
        <v>0</v>
      </c>
      <c r="T103" s="30">
        <f>SUM(p_BB!$S$264:$S$271)</f>
        <v>0</v>
      </c>
      <c r="U103" s="30">
        <f>SUM(p_BB!$T$264:$T$271)</f>
        <v>0</v>
      </c>
      <c r="V103" s="67">
        <f>SUM(p_BB!$U$264:$U$271)</f>
        <v>0</v>
      </c>
      <c r="W103" s="67">
        <f>SUM(p_BB!$V$264:$V$271)</f>
        <v>0</v>
      </c>
      <c r="X103" s="67">
        <f>SUM(p_BB!$W$264:$W$271)</f>
        <v>0</v>
      </c>
      <c r="Y103" s="31">
        <f>IF(AND(E103=0,I103=0),0,IF(AND(E103=0,I103&gt;0),99,IF(F103=0,0,(I103*$A$1)/E103)))</f>
        <v>0</v>
      </c>
      <c r="Z103" s="63">
        <f>BATT!$Y$91</f>
        <v>0</v>
      </c>
    </row>
    <row r="104" spans="1:26" ht="12.75" hidden="1" customHeight="1" x14ac:dyDescent="0.2">
      <c r="A104" s="6">
        <f>SUBTOTAL(3,$Y$2:Y104)</f>
        <v>7</v>
      </c>
      <c r="B104" s="29" t="str">
        <f>p_STU!$A$11</f>
        <v>Feridouni, Eliza</v>
      </c>
      <c r="C104" s="29" t="str">
        <f>p_STU!$A$1</f>
        <v>Stuttgart Reds</v>
      </c>
      <c r="D104" s="30">
        <f>SUM(p_STU!$C$12:$C$19)</f>
        <v>0</v>
      </c>
      <c r="E104" s="162">
        <f>SUM(p_STU!$D$12:$D$19)</f>
        <v>0</v>
      </c>
      <c r="F104" s="67">
        <f>SUM(p_STU!$E$12:$E$19)</f>
        <v>0</v>
      </c>
      <c r="G104" s="30">
        <f>SUM(p_STU!$F$12:$F$19)</f>
        <v>0</v>
      </c>
      <c r="H104" s="30">
        <f>SUM(p_STU!$G$12:$G$19)</f>
        <v>0</v>
      </c>
      <c r="I104" s="30">
        <f>SUM(p_STU!$H$12:$H$19)</f>
        <v>0</v>
      </c>
      <c r="J104" s="30">
        <f>SUM(p_STU!$I$12:$I$19)</f>
        <v>0</v>
      </c>
      <c r="K104" s="67">
        <f>SUM(p_STU!$J$12:$J$19)</f>
        <v>0</v>
      </c>
      <c r="L104" s="67">
        <f>SUM(p_STU!$K$12:$K$19)</f>
        <v>0</v>
      </c>
      <c r="M104" s="30">
        <f>SUM(p_STU!$L$12:$L$19)</f>
        <v>0</v>
      </c>
      <c r="N104" s="30">
        <f>SUM(p_STU!$M$12:$M$19)</f>
        <v>0</v>
      </c>
      <c r="O104" s="30">
        <f>SUM(p_STU!$N$12:$N$19)</f>
        <v>0</v>
      </c>
      <c r="P104" s="30">
        <f>SUM(p_STU!$O$12:$O$19)</f>
        <v>0</v>
      </c>
      <c r="Q104" s="30">
        <f>SUM(p_STU!$P$12:$P$19)</f>
        <v>0</v>
      </c>
      <c r="R104" s="30">
        <f>SUM(p_STU!$Q$12:$Q$19)</f>
        <v>0</v>
      </c>
      <c r="S104" s="30">
        <f>SUM(p_STU!$R$12:$R$19)</f>
        <v>0</v>
      </c>
      <c r="T104" s="30">
        <f>SUM(p_STU!$S$12:$S$19)</f>
        <v>0</v>
      </c>
      <c r="U104" s="30">
        <f>SUM(p_STU!$T$12:$T$19)</f>
        <v>0</v>
      </c>
      <c r="V104" s="67">
        <f>SUM(p_STU!$U$12:$U$19)</f>
        <v>0</v>
      </c>
      <c r="W104" s="67">
        <f>SUM(p_STU!$V$12:$V$19)</f>
        <v>0</v>
      </c>
      <c r="X104" s="67">
        <f>SUM(p_STU!$W$12:$W$19)</f>
        <v>0</v>
      </c>
      <c r="Y104" s="31">
        <f>IF(AND(E104=0,I104=0),0,IF(AND(E104=0,I104&gt;0),99,IF(F104=0,0,(I104*$A$1)/E104)))</f>
        <v>0</v>
      </c>
      <c r="Z104" s="63">
        <f>BATT!$Y$93</f>
        <v>0</v>
      </c>
    </row>
    <row r="105" spans="1:26" ht="12.75" hidden="1" customHeight="1" x14ac:dyDescent="0.2">
      <c r="A105" s="6">
        <f>SUBTOTAL(3,$Y$2:Y105)</f>
        <v>7</v>
      </c>
      <c r="B105" s="29" t="str">
        <f>p_STU!$A$20</f>
        <v>Frohnert, Emely-Carina</v>
      </c>
      <c r="C105" s="29" t="str">
        <f>p_STU!$A$1</f>
        <v>Stuttgart Reds</v>
      </c>
      <c r="D105" s="30">
        <f>SUM(p_STU!$C$21:$C$28)</f>
        <v>0</v>
      </c>
      <c r="E105" s="162">
        <f>SUM(p_STU!$D$21:$D$28)</f>
        <v>0</v>
      </c>
      <c r="F105" s="67">
        <f>SUM(p_STU!$E$21:$E$28)</f>
        <v>0</v>
      </c>
      <c r="G105" s="30">
        <f>SUM(p_STU!$F$21:$F$28)</f>
        <v>0</v>
      </c>
      <c r="H105" s="30">
        <f>SUM(p_STU!$G$21:$G$28)</f>
        <v>0</v>
      </c>
      <c r="I105" s="30">
        <f>SUM(p_STU!$H$21:$H$28)</f>
        <v>0</v>
      </c>
      <c r="J105" s="30">
        <f>SUM(p_STU!$I$21:$I$28)</f>
        <v>0</v>
      </c>
      <c r="K105" s="67">
        <f>SUM(p_STU!$J$21:$J$28)</f>
        <v>0</v>
      </c>
      <c r="L105" s="67">
        <f>SUM(p_STU!$K$21:$K$28)</f>
        <v>0</v>
      </c>
      <c r="M105" s="30">
        <f>SUM(p_STU!$L$21:$L$28)</f>
        <v>0</v>
      </c>
      <c r="N105" s="30">
        <f>SUM(p_STU!$M$21:$M$28)</f>
        <v>0</v>
      </c>
      <c r="O105" s="30">
        <f>SUM(p_STU!$N$21:$N$28)</f>
        <v>0</v>
      </c>
      <c r="P105" s="30">
        <f>SUM(p_STU!$O$21:$O$28)</f>
        <v>0</v>
      </c>
      <c r="Q105" s="30">
        <f>SUM(p_STU!$P$21:$P$28)</f>
        <v>0</v>
      </c>
      <c r="R105" s="30">
        <f>SUM(p_STU!$Q$21:$Q$28)</f>
        <v>0</v>
      </c>
      <c r="S105" s="30">
        <f>SUM(p_STU!$R$21:$R$28)</f>
        <v>0</v>
      </c>
      <c r="T105" s="30">
        <f>SUM(p_STU!$S$21:$S$28)</f>
        <v>0</v>
      </c>
      <c r="U105" s="30">
        <f>SUM(p_STU!$T$21:$T$28)</f>
        <v>0</v>
      </c>
      <c r="V105" s="67">
        <f>SUM(p_STU!$U$21:$U$28)</f>
        <v>0</v>
      </c>
      <c r="W105" s="67">
        <f>SUM(p_STU!$V$21:$V$28)</f>
        <v>0</v>
      </c>
      <c r="X105" s="67">
        <f>SUM(p_STU!$W$21:$W$28)</f>
        <v>0</v>
      </c>
      <c r="Y105" s="31">
        <f>IF(AND(E105=0,I105=0),0,IF(AND(E105=0,I105&gt;0),99,IF(F105=0,0,(I105*$A$1)/E105)))</f>
        <v>0</v>
      </c>
      <c r="Z105" s="63">
        <f>BATT!$Y$94</f>
        <v>0</v>
      </c>
    </row>
    <row r="106" spans="1:26" ht="12.75" hidden="1" customHeight="1" x14ac:dyDescent="0.2">
      <c r="A106" s="6">
        <f>SUBTOTAL(3,$Y$2:Y106)</f>
        <v>7</v>
      </c>
      <c r="B106" s="29" t="str">
        <f>p_STU!$A$29</f>
        <v>Schüle, Emma</v>
      </c>
      <c r="C106" s="29" t="str">
        <f>p_STU!$A$1</f>
        <v>Stuttgart Reds</v>
      </c>
      <c r="D106" s="30">
        <f>SUM(p_STU!$C$30:$C$37)</f>
        <v>0</v>
      </c>
      <c r="E106" s="162">
        <f>SUM(p_STU!$D$30:$D$37)</f>
        <v>0</v>
      </c>
      <c r="F106" s="67">
        <f>SUM(p_STU!$E$30:$E$37)</f>
        <v>0</v>
      </c>
      <c r="G106" s="30">
        <f>SUM(p_STU!$F$30:$F$37)</f>
        <v>0</v>
      </c>
      <c r="H106" s="30">
        <f>SUM(p_STU!$G$30:$G$37)</f>
        <v>0</v>
      </c>
      <c r="I106" s="30">
        <f>SUM(p_STU!$H$30:$H$37)</f>
        <v>0</v>
      </c>
      <c r="J106" s="30">
        <f>SUM(p_STU!$I$30:$I$37)</f>
        <v>0</v>
      </c>
      <c r="K106" s="67">
        <f>SUM(p_STU!$J$30:$J$37)</f>
        <v>0</v>
      </c>
      <c r="L106" s="67">
        <f>SUM(p_STU!$K$30:$K$37)</f>
        <v>0</v>
      </c>
      <c r="M106" s="30">
        <f>SUM(p_STU!$L$30:$L$37)</f>
        <v>0</v>
      </c>
      <c r="N106" s="30">
        <f>SUM(p_STU!$M$30:$M$37)</f>
        <v>0</v>
      </c>
      <c r="O106" s="30">
        <f>SUM(p_STU!$N$30:$N$37)</f>
        <v>0</v>
      </c>
      <c r="P106" s="30">
        <f>SUM(p_STU!$O$30:$O$37)</f>
        <v>0</v>
      </c>
      <c r="Q106" s="30">
        <f>SUM(p_STU!$P$30:$P$37)</f>
        <v>0</v>
      </c>
      <c r="R106" s="30">
        <f>SUM(p_STU!$Q$30:$Q$37)</f>
        <v>0</v>
      </c>
      <c r="S106" s="30">
        <f>SUM(p_STU!$R$30:$R$37)</f>
        <v>0</v>
      </c>
      <c r="T106" s="30">
        <f>SUM(p_STU!$S$30:$S$37)</f>
        <v>0</v>
      </c>
      <c r="U106" s="30">
        <f>SUM(p_STU!$T$30:$T$37)</f>
        <v>0</v>
      </c>
      <c r="V106" s="67">
        <f>SUM(p_STU!$U$30:$U$37)</f>
        <v>0</v>
      </c>
      <c r="W106" s="67">
        <f>SUM(p_STU!$V$30:$V$37)</f>
        <v>0</v>
      </c>
      <c r="X106" s="67">
        <f>SUM(p_STU!$W$30:$W$37)</f>
        <v>0</v>
      </c>
      <c r="Y106" s="31">
        <f>IF(AND(E106=0,I106=0),0,IF(AND(E106=0,I106&gt;0),99,IF(F106=0,0,(I106*$A$1)/E106)))</f>
        <v>0</v>
      </c>
      <c r="Z106" s="63">
        <f>BATT!$Y$95</f>
        <v>0</v>
      </c>
    </row>
    <row r="107" spans="1:26" ht="12.75" hidden="1" customHeight="1" x14ac:dyDescent="0.2">
      <c r="A107" s="6">
        <f>SUBTOTAL(3,$Y$2:Y107)</f>
        <v>7</v>
      </c>
      <c r="B107" s="29" t="str">
        <f>p_STU!$A$65</f>
        <v>Schreiber, Lisa</v>
      </c>
      <c r="C107" s="29" t="str">
        <f>p_STU!$A$1</f>
        <v>Stuttgart Reds</v>
      </c>
      <c r="D107" s="30">
        <f>SUM(p_STU!$C$66:$C$73)</f>
        <v>0</v>
      </c>
      <c r="E107" s="162">
        <f>SUM(p_STU!$D$66:$D$73)</f>
        <v>0</v>
      </c>
      <c r="F107" s="67">
        <f>SUM(p_STU!$E$66:$E$73)</f>
        <v>0</v>
      </c>
      <c r="G107" s="30">
        <f>SUM(p_STU!$F$66:$F$73)</f>
        <v>0</v>
      </c>
      <c r="H107" s="30">
        <f>SUM(p_STU!$G$66:$G$73)</f>
        <v>0</v>
      </c>
      <c r="I107" s="30">
        <f>SUM(p_STU!$H$66:$H$73)</f>
        <v>0</v>
      </c>
      <c r="J107" s="30">
        <f>SUM(p_STU!$I$66:$I$73)</f>
        <v>0</v>
      </c>
      <c r="K107" s="67">
        <f>SUM(p_STU!$J$66:$J$73)</f>
        <v>0</v>
      </c>
      <c r="L107" s="67">
        <f>SUM(p_STU!$K$66:$K$73)</f>
        <v>0</v>
      </c>
      <c r="M107" s="30">
        <f>SUM(p_STU!$L$66:$L$73)</f>
        <v>0</v>
      </c>
      <c r="N107" s="30">
        <f>SUM(p_STU!$M$66:$M$73)</f>
        <v>0</v>
      </c>
      <c r="O107" s="30">
        <f>SUM(p_STU!$N$66:$N$73)</f>
        <v>0</v>
      </c>
      <c r="P107" s="30">
        <f>SUM(p_STU!$O$66:$O$73)</f>
        <v>0</v>
      </c>
      <c r="Q107" s="30">
        <f>SUM(p_STU!$P$66:$P$73)</f>
        <v>0</v>
      </c>
      <c r="R107" s="30">
        <f>SUM(p_STU!$Q$66:$Q$73)</f>
        <v>0</v>
      </c>
      <c r="S107" s="30">
        <f>SUM(p_STU!$R$66:$R$73)</f>
        <v>0</v>
      </c>
      <c r="T107" s="30">
        <f>SUM(p_STU!$S$66:$S$73)</f>
        <v>0</v>
      </c>
      <c r="U107" s="30">
        <f>SUM(p_STU!$T$66:$T$73)</f>
        <v>0</v>
      </c>
      <c r="V107" s="67">
        <f>SUM(p_STU!$U$66:$U$73)</f>
        <v>0</v>
      </c>
      <c r="W107" s="67">
        <f>SUM(p_STU!$V$66:$V$73)</f>
        <v>0</v>
      </c>
      <c r="X107" s="67">
        <f>SUM(p_STU!$W$66:$W$73)</f>
        <v>0</v>
      </c>
      <c r="Y107" s="31">
        <f>IF(AND(E107=0,I107=0),0,IF(AND(E107=0,I107&gt;0),99,IF(F107=0,0,(I107*$A$1)/E107)))</f>
        <v>0</v>
      </c>
      <c r="Z107" s="63">
        <f>BATT!$Y$99</f>
        <v>0</v>
      </c>
    </row>
    <row r="108" spans="1:26" ht="12.75" hidden="1" customHeight="1" x14ac:dyDescent="0.2">
      <c r="A108" s="6">
        <f>SUBTOTAL(3,$Y$2:Y108)</f>
        <v>7</v>
      </c>
      <c r="B108" s="29" t="str">
        <f>p_STU!$A$74</f>
        <v>Zipperlen, Luisa</v>
      </c>
      <c r="C108" s="29" t="str">
        <f>p_STU!$A$1</f>
        <v>Stuttgart Reds</v>
      </c>
      <c r="D108" s="30">
        <f>SUM(p_STU!$C$75:$C$82)</f>
        <v>0</v>
      </c>
      <c r="E108" s="162">
        <f>SUM(p_STU!$D$75:$D$82)</f>
        <v>0</v>
      </c>
      <c r="F108" s="67">
        <f>SUM(p_STU!$E$75:$E$82)</f>
        <v>0</v>
      </c>
      <c r="G108" s="30">
        <f>SUM(p_STU!$F$75:$F$82)</f>
        <v>0</v>
      </c>
      <c r="H108" s="30">
        <f>SUM(p_STU!$G$75:$G$82)</f>
        <v>0</v>
      </c>
      <c r="I108" s="30">
        <f>SUM(p_STU!$H$75:$H$82)</f>
        <v>0</v>
      </c>
      <c r="J108" s="30">
        <f>SUM(p_STU!$I$75:$I$82)</f>
        <v>0</v>
      </c>
      <c r="K108" s="67">
        <f>SUM(p_STU!$J$75:$J$82)</f>
        <v>0</v>
      </c>
      <c r="L108" s="67">
        <f>SUM(p_STU!$K$75:$K$82)</f>
        <v>0</v>
      </c>
      <c r="M108" s="30">
        <f>SUM(p_STU!$L$75:$L$82)</f>
        <v>0</v>
      </c>
      <c r="N108" s="30">
        <f>SUM(p_STU!$M$75:$M$82)</f>
        <v>0</v>
      </c>
      <c r="O108" s="30">
        <f>SUM(p_STU!$N$75:$N$82)</f>
        <v>0</v>
      </c>
      <c r="P108" s="30">
        <f>SUM(p_STU!$O$75:$O$82)</f>
        <v>0</v>
      </c>
      <c r="Q108" s="30">
        <f>SUM(p_STU!$P$75:$P$82)</f>
        <v>0</v>
      </c>
      <c r="R108" s="30">
        <f>SUM(p_STU!$Q$75:$Q$82)</f>
        <v>0</v>
      </c>
      <c r="S108" s="30">
        <f>SUM(p_STU!$R$75:$R$82)</f>
        <v>0</v>
      </c>
      <c r="T108" s="30">
        <f>SUM(p_STU!$S$75:$S$82)</f>
        <v>0</v>
      </c>
      <c r="U108" s="30">
        <f>SUM(p_STU!$T$75:$T$82)</f>
        <v>0</v>
      </c>
      <c r="V108" s="67">
        <f>SUM(p_STU!$U$75:$U$82)</f>
        <v>0</v>
      </c>
      <c r="W108" s="67">
        <f>SUM(p_STU!$V$75:$V$82)</f>
        <v>0</v>
      </c>
      <c r="X108" s="67">
        <f>SUM(p_STU!$W$75:$W$82)</f>
        <v>0</v>
      </c>
      <c r="Y108" s="31">
        <f>IF(AND(E108=0,I108=0),0,IF(AND(E108=0,I108&gt;0),99,IF(F108=0,0,(I108*$A$1)/E108)))</f>
        <v>0</v>
      </c>
      <c r="Z108" s="63">
        <f>BATT!$Y$100</f>
        <v>0</v>
      </c>
    </row>
    <row r="109" spans="1:26" ht="12.75" hidden="1" customHeight="1" x14ac:dyDescent="0.2">
      <c r="A109" s="6">
        <f>SUBTOTAL(3,$Y$2:Y109)</f>
        <v>7</v>
      </c>
      <c r="B109" s="29" t="str">
        <f>p_STU!$A$83</f>
        <v>Schuttenberg, Marie</v>
      </c>
      <c r="C109" s="29" t="str">
        <f>p_STU!$A$1</f>
        <v>Stuttgart Reds</v>
      </c>
      <c r="D109" s="30">
        <f>SUM(p_STU!$C$84:$C$91)</f>
        <v>0</v>
      </c>
      <c r="E109" s="162">
        <f>SUM(p_STU!$D$84:$D$91)</f>
        <v>0</v>
      </c>
      <c r="F109" s="67">
        <f>SUM(p_STU!$E$84:$E$91)</f>
        <v>0</v>
      </c>
      <c r="G109" s="30">
        <f>SUM(p_STU!$F$84:$F$91)</f>
        <v>0</v>
      </c>
      <c r="H109" s="30">
        <f>SUM(p_STU!$G$84:$G$91)</f>
        <v>0</v>
      </c>
      <c r="I109" s="30">
        <f>SUM(p_STU!$H$84:$H$91)</f>
        <v>0</v>
      </c>
      <c r="J109" s="30">
        <f>SUM(p_STU!$I$84:$I$91)</f>
        <v>0</v>
      </c>
      <c r="K109" s="67">
        <f>SUM(p_STU!$J$84:$J$91)</f>
        <v>0</v>
      </c>
      <c r="L109" s="67">
        <f>SUM(p_STU!$K$84:$K$91)</f>
        <v>0</v>
      </c>
      <c r="M109" s="30">
        <f>SUM(p_STU!$L$84:$L$91)</f>
        <v>0</v>
      </c>
      <c r="N109" s="30">
        <f>SUM(p_STU!$M$84:$M$91)</f>
        <v>0</v>
      </c>
      <c r="O109" s="30">
        <f>SUM(p_STU!$N$84:$N$91)</f>
        <v>0</v>
      </c>
      <c r="P109" s="30">
        <f>SUM(p_STU!$O$84:$O$91)</f>
        <v>0</v>
      </c>
      <c r="Q109" s="30">
        <f>SUM(p_STU!$P$84:$P$91)</f>
        <v>0</v>
      </c>
      <c r="R109" s="30">
        <f>SUM(p_STU!$Q$84:$Q$91)</f>
        <v>0</v>
      </c>
      <c r="S109" s="30">
        <f>SUM(p_STU!$R$84:$R$91)</f>
        <v>0</v>
      </c>
      <c r="T109" s="30">
        <f>SUM(p_STU!$S$84:$S$91)</f>
        <v>0</v>
      </c>
      <c r="U109" s="30">
        <f>SUM(p_STU!$T$84:$T$91)</f>
        <v>0</v>
      </c>
      <c r="V109" s="67">
        <f>SUM(p_STU!$U$84:$U$91)</f>
        <v>0</v>
      </c>
      <c r="W109" s="67">
        <f>SUM(p_STU!$V$84:$V$91)</f>
        <v>0</v>
      </c>
      <c r="X109" s="67">
        <f>SUM(p_STU!$W$84:$W$91)</f>
        <v>0</v>
      </c>
      <c r="Y109" s="31">
        <f>IF(AND(E109=0,I109=0),0,IF(AND(E109=0,I109&gt;0),99,IF(F109=0,0,(I109*$A$1)/E109)))</f>
        <v>0</v>
      </c>
      <c r="Z109" s="63">
        <f>BATT!$Y$101</f>
        <v>0</v>
      </c>
    </row>
    <row r="110" spans="1:26" ht="12.75" hidden="1" customHeight="1" x14ac:dyDescent="0.2">
      <c r="A110" s="6">
        <f>SUBTOTAL(3,$Y$2:Y110)</f>
        <v>7</v>
      </c>
      <c r="B110" s="29" t="str">
        <f>p_STU!$A$92</f>
        <v>Grassellini, Sofia</v>
      </c>
      <c r="C110" s="29" t="str">
        <f>p_STU!$A$1</f>
        <v>Stuttgart Reds</v>
      </c>
      <c r="D110" s="30">
        <f>SUM(p_STU!$C$93:$C$100)</f>
        <v>0</v>
      </c>
      <c r="E110" s="162">
        <f>SUM(p_STU!$D$93:$D$100)</f>
        <v>0</v>
      </c>
      <c r="F110" s="67">
        <f>SUM(p_STU!$E$93:$E$100)</f>
        <v>0</v>
      </c>
      <c r="G110" s="30">
        <f>SUM(p_STU!$F$93:$F$100)</f>
        <v>0</v>
      </c>
      <c r="H110" s="30">
        <f>SUM(p_STU!$G$93:$G$100)</f>
        <v>0</v>
      </c>
      <c r="I110" s="30">
        <f>SUM(p_STU!$H$93:$H$100)</f>
        <v>0</v>
      </c>
      <c r="J110" s="30">
        <f>SUM(p_STU!$I$93:$I$100)</f>
        <v>0</v>
      </c>
      <c r="K110" s="67">
        <f>SUM(p_STU!$J$93:$J$100)</f>
        <v>0</v>
      </c>
      <c r="L110" s="67">
        <f>SUM(p_STU!$K$93:$K$100)</f>
        <v>0</v>
      </c>
      <c r="M110" s="30">
        <f>SUM(p_STU!$L$93:$L$100)</f>
        <v>0</v>
      </c>
      <c r="N110" s="30">
        <f>SUM(p_STU!$M$93:$M$100)</f>
        <v>0</v>
      </c>
      <c r="O110" s="30">
        <f>SUM(p_STU!$N$93:$N$100)</f>
        <v>0</v>
      </c>
      <c r="P110" s="30">
        <f>SUM(p_STU!$O$93:$O$100)</f>
        <v>0</v>
      </c>
      <c r="Q110" s="30">
        <f>SUM(p_STU!$P$93:$P$100)</f>
        <v>0</v>
      </c>
      <c r="R110" s="30">
        <f>SUM(p_STU!$Q$93:$Q$100)</f>
        <v>0</v>
      </c>
      <c r="S110" s="30">
        <f>SUM(p_STU!$R$93:$R$100)</f>
        <v>0</v>
      </c>
      <c r="T110" s="30">
        <f>SUM(p_STU!$S$93:$S$100)</f>
        <v>0</v>
      </c>
      <c r="U110" s="30">
        <f>SUM(p_STU!$T$93:$T$100)</f>
        <v>0</v>
      </c>
      <c r="V110" s="67">
        <f>SUM(p_STU!$U$93:$U$100)</f>
        <v>0</v>
      </c>
      <c r="W110" s="67">
        <f>SUM(p_STU!$V$93:$V$100)</f>
        <v>0</v>
      </c>
      <c r="X110" s="67">
        <f>SUM(p_STU!$W$93:$W$100)</f>
        <v>0</v>
      </c>
      <c r="Y110" s="31">
        <f>IF(AND(E110=0,I110=0),0,IF(AND(E110=0,I110&gt;0),99,IF(F110=0,0,(I110*$A$1)/E110)))</f>
        <v>0</v>
      </c>
      <c r="Z110" s="63">
        <f>BATT!$Y$102</f>
        <v>0</v>
      </c>
    </row>
    <row r="111" spans="1:26" ht="12.75" hidden="1" customHeight="1" x14ac:dyDescent="0.2">
      <c r="A111" s="6">
        <f>SUBTOTAL(3,$Y$2:Y111)</f>
        <v>7</v>
      </c>
      <c r="B111" s="29" t="str">
        <f>p_STU!$A$101</f>
        <v>Descamps, Sandrine</v>
      </c>
      <c r="C111" s="29" t="str">
        <f>p_STU!$A$1</f>
        <v>Stuttgart Reds</v>
      </c>
      <c r="D111" s="30">
        <f>SUM(p_STU!$C$102:$C$109)</f>
        <v>0</v>
      </c>
      <c r="E111" s="162">
        <f>SUM(p_STU!$D$102:$D$109)</f>
        <v>0</v>
      </c>
      <c r="F111" s="67">
        <f>SUM(p_STU!$E$102:$E$109)</f>
        <v>0</v>
      </c>
      <c r="G111" s="30">
        <f>SUM(p_STU!$F$102:$F$109)</f>
        <v>0</v>
      </c>
      <c r="H111" s="30">
        <f>SUM(p_STU!$G$102:$G$109)</f>
        <v>0</v>
      </c>
      <c r="I111" s="30">
        <f>SUM(p_STU!$H$102:$H$109)</f>
        <v>0</v>
      </c>
      <c r="J111" s="30">
        <f>SUM(p_STU!$I$102:$I$109)</f>
        <v>0</v>
      </c>
      <c r="K111" s="67">
        <f>SUM(p_STU!$J$102:$J$109)</f>
        <v>0</v>
      </c>
      <c r="L111" s="67">
        <f>SUM(p_STU!$K$102:$K$109)</f>
        <v>0</v>
      </c>
      <c r="M111" s="30">
        <f>SUM(p_STU!$L$102:$L$109)</f>
        <v>0</v>
      </c>
      <c r="N111" s="30">
        <f>SUM(p_STU!$M$102:$M$109)</f>
        <v>0</v>
      </c>
      <c r="O111" s="30">
        <f>SUM(p_STU!$N$102:$N$109)</f>
        <v>0</v>
      </c>
      <c r="P111" s="30">
        <f>SUM(p_STU!$O$102:$O$109)</f>
        <v>0</v>
      </c>
      <c r="Q111" s="30">
        <f>SUM(p_STU!$P$102:$P$109)</f>
        <v>0</v>
      </c>
      <c r="R111" s="30">
        <f>SUM(p_STU!$Q$102:$Q$109)</f>
        <v>0</v>
      </c>
      <c r="S111" s="30">
        <f>SUM(p_STU!$R$102:$R$109)</f>
        <v>0</v>
      </c>
      <c r="T111" s="30">
        <f>SUM(p_STU!$S$102:$S$109)</f>
        <v>0</v>
      </c>
      <c r="U111" s="30">
        <f>SUM(p_STU!$T$102:$T$109)</f>
        <v>0</v>
      </c>
      <c r="V111" s="67">
        <f>SUM(p_STU!$U$102:$U$109)</f>
        <v>0</v>
      </c>
      <c r="W111" s="67">
        <f>SUM(p_STU!$V$102:$V$109)</f>
        <v>0</v>
      </c>
      <c r="X111" s="67">
        <f>SUM(p_STU!$W$102:$W$109)</f>
        <v>0</v>
      </c>
      <c r="Y111" s="31">
        <f>IF(AND(E111=0,I111=0),0,IF(AND(E111=0,I111&gt;0),99,IF(F111=0,0,(I111*$A$1)/E111)))</f>
        <v>0</v>
      </c>
      <c r="Z111" s="63">
        <f>BATT!$Y$103</f>
        <v>0</v>
      </c>
    </row>
    <row r="112" spans="1:26" ht="12.75" hidden="1" customHeight="1" x14ac:dyDescent="0.2">
      <c r="A112" s="6">
        <f>SUBTOTAL(3,$Y$2:Y112)</f>
        <v>7</v>
      </c>
      <c r="B112" s="29" t="str">
        <f>p_STU!$A$110</f>
        <v>Marquez Castillo, Carieen</v>
      </c>
      <c r="C112" s="29" t="str">
        <f>p_STU!$A$1</f>
        <v>Stuttgart Reds</v>
      </c>
      <c r="D112" s="30">
        <f>SUM(p_STU!$C$111:$C$118)</f>
        <v>0</v>
      </c>
      <c r="E112" s="162">
        <f>SUM(p_STU!$D$111:$D$118)</f>
        <v>0</v>
      </c>
      <c r="F112" s="67">
        <f>SUM(p_STU!$E$111:$E$118)</f>
        <v>0</v>
      </c>
      <c r="G112" s="30">
        <f>SUM(p_STU!$F$111:$F$118)</f>
        <v>0</v>
      </c>
      <c r="H112" s="30">
        <f>SUM(p_STU!$G$111:$G$118)</f>
        <v>0</v>
      </c>
      <c r="I112" s="30">
        <f>SUM(p_STU!$H$111:$H$118)</f>
        <v>0</v>
      </c>
      <c r="J112" s="30">
        <f>SUM(p_STU!$I$111:$I$118)</f>
        <v>0</v>
      </c>
      <c r="K112" s="67">
        <f>SUM(p_STU!$J$111:$J$118)</f>
        <v>0</v>
      </c>
      <c r="L112" s="67">
        <f>SUM(p_STU!$K$111:$K$118)</f>
        <v>0</v>
      </c>
      <c r="M112" s="30">
        <f>SUM(p_STU!$L$111:$L$118)</f>
        <v>0</v>
      </c>
      <c r="N112" s="30">
        <f>SUM(p_STU!$M$111:$M$118)</f>
        <v>0</v>
      </c>
      <c r="O112" s="30">
        <f>SUM(p_STU!$N$111:$N$118)</f>
        <v>0</v>
      </c>
      <c r="P112" s="30">
        <f>SUM(p_STU!$O$111:$O$118)</f>
        <v>0</v>
      </c>
      <c r="Q112" s="30">
        <f>SUM(p_STU!$P$111:$P$118)</f>
        <v>0</v>
      </c>
      <c r="R112" s="30">
        <f>SUM(p_STU!$Q$111:$Q$118)</f>
        <v>0</v>
      </c>
      <c r="S112" s="30">
        <f>SUM(p_STU!$R$111:$R$118)</f>
        <v>0</v>
      </c>
      <c r="T112" s="30">
        <f>SUM(p_STU!$S$111:$S$118)</f>
        <v>0</v>
      </c>
      <c r="U112" s="30">
        <f>SUM(p_STU!$T$111:$T$118)</f>
        <v>0</v>
      </c>
      <c r="V112" s="67">
        <f>SUM(p_STU!$U$111:$U$118)</f>
        <v>0</v>
      </c>
      <c r="W112" s="67">
        <f>SUM(p_STU!$V$111:$V$118)</f>
        <v>0</v>
      </c>
      <c r="X112" s="67">
        <f>SUM(p_STU!$W$111:$W$118)</f>
        <v>0</v>
      </c>
      <c r="Y112" s="31">
        <f>IF(AND(E112=0,I112=0),0,IF(AND(E112=0,I112&gt;0),99,IF(F112=0,0,(I112*$A$1)/E112)))</f>
        <v>0</v>
      </c>
      <c r="Z112" s="63">
        <f>BATT!$Y$104</f>
        <v>0</v>
      </c>
    </row>
    <row r="113" spans="1:26" ht="12.75" hidden="1" customHeight="1" x14ac:dyDescent="0.2">
      <c r="A113" s="6">
        <f>SUBTOTAL(3,$Y$2:Y113)</f>
        <v>7</v>
      </c>
      <c r="B113" s="29" t="str">
        <f>p_STU!$A$119</f>
        <v>Haux, Lilly</v>
      </c>
      <c r="C113" s="29" t="str">
        <f>p_STU!$A$1</f>
        <v>Stuttgart Reds</v>
      </c>
      <c r="D113" s="30">
        <f>SUM(p_STU!$C$120:$C$127)</f>
        <v>0</v>
      </c>
      <c r="E113" s="162">
        <f>SUM(p_STU!$D$120:$D$127)</f>
        <v>0</v>
      </c>
      <c r="F113" s="67">
        <f>SUM(p_STU!$E$120:$E$127)</f>
        <v>0</v>
      </c>
      <c r="G113" s="30">
        <f>SUM(p_STU!$F$120:$F$127)</f>
        <v>0</v>
      </c>
      <c r="H113" s="30">
        <f>SUM(p_STU!$G$120:$G$127)</f>
        <v>0</v>
      </c>
      <c r="I113" s="30">
        <f>SUM(p_STU!$H$120:$H$127)</f>
        <v>0</v>
      </c>
      <c r="J113" s="30">
        <f>SUM(p_STU!$I$120:$I$127)</f>
        <v>0</v>
      </c>
      <c r="K113" s="67">
        <f>SUM(p_STU!$J$120:$J$127)</f>
        <v>0</v>
      </c>
      <c r="L113" s="67">
        <f>SUM(p_STU!$K$120:$K$127)</f>
        <v>0</v>
      </c>
      <c r="M113" s="30">
        <f>SUM(p_STU!$L$120:$L$127)</f>
        <v>0</v>
      </c>
      <c r="N113" s="30">
        <f>SUM(p_STU!$M$120:$M$127)</f>
        <v>0</v>
      </c>
      <c r="O113" s="30">
        <f>SUM(p_STU!$N$120:$N$127)</f>
        <v>0</v>
      </c>
      <c r="P113" s="30">
        <f>SUM(p_STU!$O$120:$O$127)</f>
        <v>0</v>
      </c>
      <c r="Q113" s="30">
        <f>SUM(p_STU!$P$120:$P$127)</f>
        <v>0</v>
      </c>
      <c r="R113" s="30">
        <f>SUM(p_STU!$Q$120:$Q$127)</f>
        <v>0</v>
      </c>
      <c r="S113" s="30">
        <f>SUM(p_STU!$R$120:$R$127)</f>
        <v>0</v>
      </c>
      <c r="T113" s="30">
        <f>SUM(p_STU!$S$120:$S$127)</f>
        <v>0</v>
      </c>
      <c r="U113" s="30">
        <f>SUM(p_STU!$T$120:$T$127)</f>
        <v>0</v>
      </c>
      <c r="V113" s="67">
        <f>SUM(p_STU!$U$120:$U$127)</f>
        <v>0</v>
      </c>
      <c r="W113" s="67">
        <f>SUM(p_STU!$V$120:$V$127)</f>
        <v>0</v>
      </c>
      <c r="X113" s="67">
        <f>SUM(p_STU!$W$120:$W$127)</f>
        <v>0</v>
      </c>
      <c r="Y113" s="31">
        <f>IF(AND(E113=0,I113=0),0,IF(AND(E113=0,I113&gt;0),99,IF(F113=0,0,(I113*$A$1)/E113)))</f>
        <v>0</v>
      </c>
      <c r="Z113" s="63">
        <f>BATT!$Y$105</f>
        <v>0</v>
      </c>
    </row>
    <row r="114" spans="1:26" ht="12.75" hidden="1" customHeight="1" x14ac:dyDescent="0.2">
      <c r="A114" s="6">
        <f>SUBTOTAL(3,$Y$2:Y114)</f>
        <v>7</v>
      </c>
      <c r="B114" s="29" t="str">
        <f>p_STU!$A$128</f>
        <v>Edle von der Planitz, Sara</v>
      </c>
      <c r="C114" s="29" t="str">
        <f>p_STU!$A$1</f>
        <v>Stuttgart Reds</v>
      </c>
      <c r="D114" s="30">
        <f>SUM(p_STU!$C$129:$C$136)</f>
        <v>0</v>
      </c>
      <c r="E114" s="162">
        <f>SUM(p_STU!$D$129:$D$136)</f>
        <v>0</v>
      </c>
      <c r="F114" s="67">
        <f>SUM(p_STU!$E$129:$E$136)</f>
        <v>0</v>
      </c>
      <c r="G114" s="30">
        <f>SUM(p_STU!$F$129:$F$136)</f>
        <v>0</v>
      </c>
      <c r="H114" s="30">
        <f>SUM(p_STU!$G$129:$G$136)</f>
        <v>0</v>
      </c>
      <c r="I114" s="30">
        <f>SUM(p_STU!$H$129:$H$136)</f>
        <v>0</v>
      </c>
      <c r="J114" s="30">
        <f>SUM(p_STU!$I$129:$I$136)</f>
        <v>0</v>
      </c>
      <c r="K114" s="67">
        <f>SUM(p_STU!$J$129:$J$136)</f>
        <v>0</v>
      </c>
      <c r="L114" s="67">
        <f>SUM(p_STU!$K$129:$K$136)</f>
        <v>0</v>
      </c>
      <c r="M114" s="30">
        <f>SUM(p_STU!$L$129:$L$136)</f>
        <v>0</v>
      </c>
      <c r="N114" s="30">
        <f>SUM(p_STU!$M$129:$M$136)</f>
        <v>0</v>
      </c>
      <c r="O114" s="30">
        <f>SUM(p_STU!$N$129:$N$136)</f>
        <v>0</v>
      </c>
      <c r="P114" s="30">
        <f>SUM(p_STU!$O$129:$O$136)</f>
        <v>0</v>
      </c>
      <c r="Q114" s="30">
        <f>SUM(p_STU!$P$129:$P$136)</f>
        <v>0</v>
      </c>
      <c r="R114" s="30">
        <f>SUM(p_STU!$Q$129:$Q$136)</f>
        <v>0</v>
      </c>
      <c r="S114" s="30">
        <f>SUM(p_STU!$R$129:$R$136)</f>
        <v>0</v>
      </c>
      <c r="T114" s="30">
        <f>SUM(p_STU!$S$129:$S$136)</f>
        <v>0</v>
      </c>
      <c r="U114" s="30">
        <f>SUM(p_STU!$T$129:$T$136)</f>
        <v>0</v>
      </c>
      <c r="V114" s="67">
        <f>SUM(p_STU!$U$129:$U$136)</f>
        <v>0</v>
      </c>
      <c r="W114" s="67">
        <f>SUM(p_STU!$V$129:$V$136)</f>
        <v>0</v>
      </c>
      <c r="X114" s="67">
        <f>SUM(p_STU!$W$129:$W$136)</f>
        <v>0</v>
      </c>
      <c r="Y114" s="31">
        <f>IF(AND(E114=0,I114=0),0,IF(AND(E114=0,I114&gt;0),99,IF(F114=0,0,(I114*$A$1)/E114)))</f>
        <v>0</v>
      </c>
      <c r="Z114" s="63">
        <f>BATT!$Y$106</f>
        <v>0</v>
      </c>
    </row>
    <row r="115" spans="1:26" ht="12.75" hidden="1" customHeight="1" x14ac:dyDescent="0.2">
      <c r="A115" s="6">
        <f>SUBTOTAL(3,$Y$2:Y115)</f>
        <v>7</v>
      </c>
      <c r="B115" s="29" t="str">
        <f>p_STU!$A$137</f>
        <v>Spieler 4-16</v>
      </c>
      <c r="C115" s="29" t="str">
        <f>p_STU!$A$1</f>
        <v>Stuttgart Reds</v>
      </c>
      <c r="D115" s="30">
        <f>SUM(p_STU!$C$138:$C$145)</f>
        <v>0</v>
      </c>
      <c r="E115" s="162">
        <f>SUM(p_STU!$D$138:$D$145)</f>
        <v>0</v>
      </c>
      <c r="F115" s="67">
        <f>SUM(p_STU!$E$138:$E$145)</f>
        <v>0</v>
      </c>
      <c r="G115" s="30">
        <f>SUM(p_STU!$F$138:$F$145)</f>
        <v>0</v>
      </c>
      <c r="H115" s="30">
        <f>SUM(p_STU!$G$138:$G$145)</f>
        <v>0</v>
      </c>
      <c r="I115" s="30">
        <f>SUM(p_STU!$H$138:$H$145)</f>
        <v>0</v>
      </c>
      <c r="J115" s="30">
        <f>SUM(p_STU!$I$138:$I$145)</f>
        <v>0</v>
      </c>
      <c r="K115" s="67">
        <f>SUM(p_STU!$J$138:$J$145)</f>
        <v>0</v>
      </c>
      <c r="L115" s="67">
        <f>SUM(p_STU!$K$138:$K$145)</f>
        <v>0</v>
      </c>
      <c r="M115" s="30">
        <f>SUM(p_STU!$L$138:$L$145)</f>
        <v>0</v>
      </c>
      <c r="N115" s="30">
        <f>SUM(p_STU!$M$138:$M$145)</f>
        <v>0</v>
      </c>
      <c r="O115" s="30">
        <f>SUM(p_STU!$N$138:$N$145)</f>
        <v>0</v>
      </c>
      <c r="P115" s="30">
        <f>SUM(p_STU!$O$138:$O$145)</f>
        <v>0</v>
      </c>
      <c r="Q115" s="30">
        <f>SUM(p_STU!$P$138:$P$145)</f>
        <v>0</v>
      </c>
      <c r="R115" s="30">
        <f>SUM(p_STU!$Q$138:$Q$145)</f>
        <v>0</v>
      </c>
      <c r="S115" s="30">
        <f>SUM(p_STU!$R$138:$R$145)</f>
        <v>0</v>
      </c>
      <c r="T115" s="30">
        <f>SUM(p_STU!$S$138:$S$145)</f>
        <v>0</v>
      </c>
      <c r="U115" s="30">
        <f>SUM(p_STU!$T$138:$T$145)</f>
        <v>0</v>
      </c>
      <c r="V115" s="67">
        <f>SUM(p_STU!$U$138:$U$145)</f>
        <v>0</v>
      </c>
      <c r="W115" s="67">
        <f>SUM(p_STU!$V$138:$V$145)</f>
        <v>0</v>
      </c>
      <c r="X115" s="67">
        <f>SUM(p_STU!$W$138:$W$145)</f>
        <v>0</v>
      </c>
      <c r="Y115" s="31">
        <f>IF(AND(E115=0,I115=0),0,IF(AND(E115=0,I115&gt;0),99,IF(F115=0,0,(I115*$A$1)/E115)))</f>
        <v>0</v>
      </c>
      <c r="Z115" s="63">
        <f>BATT!$Y$107</f>
        <v>0</v>
      </c>
    </row>
    <row r="116" spans="1:26" ht="12.75" hidden="1" customHeight="1" x14ac:dyDescent="0.2">
      <c r="A116" s="6">
        <f>SUBTOTAL(3,$Y$2:Y116)</f>
        <v>7</v>
      </c>
      <c r="B116" s="29" t="str">
        <f>p_STU!$A$146</f>
        <v>Spieler 4-17</v>
      </c>
      <c r="C116" s="29" t="str">
        <f>p_STU!$A$1</f>
        <v>Stuttgart Reds</v>
      </c>
      <c r="D116" s="30">
        <f>SUM(p_STU!$C$147:$C$154)</f>
        <v>0</v>
      </c>
      <c r="E116" s="162">
        <f>SUM(p_STU!$D$147:$D$154)</f>
        <v>0</v>
      </c>
      <c r="F116" s="67">
        <f>SUM(p_STU!$E$147:$E$154)</f>
        <v>0</v>
      </c>
      <c r="G116" s="30">
        <f>SUM(p_STU!$F$147:$F$154)</f>
        <v>0</v>
      </c>
      <c r="H116" s="30">
        <f>SUM(p_STU!$G$147:$G$154)</f>
        <v>0</v>
      </c>
      <c r="I116" s="30">
        <f>SUM(p_STU!$H$147:$H$154)</f>
        <v>0</v>
      </c>
      <c r="J116" s="30">
        <f>SUM(p_STU!$I$147:$I$154)</f>
        <v>0</v>
      </c>
      <c r="K116" s="67">
        <f>SUM(p_STU!$J$147:$J$154)</f>
        <v>0</v>
      </c>
      <c r="L116" s="67">
        <f>SUM(p_STU!$K$147:$K$154)</f>
        <v>0</v>
      </c>
      <c r="M116" s="30">
        <f>SUM(p_STU!$L$147:$L$154)</f>
        <v>0</v>
      </c>
      <c r="N116" s="30">
        <f>SUM(p_STU!$M$147:$M$154)</f>
        <v>0</v>
      </c>
      <c r="O116" s="30">
        <f>SUM(p_STU!$N$147:$N$154)</f>
        <v>0</v>
      </c>
      <c r="P116" s="30">
        <f>SUM(p_STU!$O$147:$O$154)</f>
        <v>0</v>
      </c>
      <c r="Q116" s="30">
        <f>SUM(p_STU!$P$147:$P$154)</f>
        <v>0</v>
      </c>
      <c r="R116" s="30">
        <f>SUM(p_STU!$Q$147:$Q$154)</f>
        <v>0</v>
      </c>
      <c r="S116" s="30">
        <f>SUM(p_STU!$R$147:$R$154)</f>
        <v>0</v>
      </c>
      <c r="T116" s="30">
        <f>SUM(p_STU!$S$147:$S$154)</f>
        <v>0</v>
      </c>
      <c r="U116" s="30">
        <f>SUM(p_STU!$T$147:$T$154)</f>
        <v>0</v>
      </c>
      <c r="V116" s="67">
        <f>SUM(p_STU!$U$147:$U$154)</f>
        <v>0</v>
      </c>
      <c r="W116" s="67">
        <f>SUM(p_STU!$V$147:$V$154)</f>
        <v>0</v>
      </c>
      <c r="X116" s="67">
        <f>SUM(p_STU!$W$147:$W$154)</f>
        <v>0</v>
      </c>
      <c r="Y116" s="31">
        <f>IF(AND(E116=0,I116=0),0,IF(AND(E116=0,I116&gt;0),99,IF(F116=0,0,(I116*$A$1)/E116)))</f>
        <v>0</v>
      </c>
      <c r="Z116" s="63">
        <f>BATT!$Y$108</f>
        <v>0</v>
      </c>
    </row>
    <row r="117" spans="1:26" ht="12.75" hidden="1" customHeight="1" x14ac:dyDescent="0.2">
      <c r="A117" s="6">
        <f>SUBTOTAL(3,$Y$2:Y117)</f>
        <v>7</v>
      </c>
      <c r="B117" s="29" t="str">
        <f>p_STU!$A$155</f>
        <v>Spieler 4-18</v>
      </c>
      <c r="C117" s="29" t="str">
        <f>p_STU!$A$1</f>
        <v>Stuttgart Reds</v>
      </c>
      <c r="D117" s="30">
        <f>SUM(p_STU!$C$156:$C$163)</f>
        <v>0</v>
      </c>
      <c r="E117" s="162">
        <f>SUM(p_STU!$D$156:$D$163)</f>
        <v>0</v>
      </c>
      <c r="F117" s="67">
        <f>SUM(p_STU!$E$156:$E$163)</f>
        <v>0</v>
      </c>
      <c r="G117" s="30">
        <f>SUM(p_STU!$F$156:$F$163)</f>
        <v>0</v>
      </c>
      <c r="H117" s="30">
        <f>SUM(p_STU!$G$156:$G$163)</f>
        <v>0</v>
      </c>
      <c r="I117" s="30">
        <f>SUM(p_STU!$H$156:$H$163)</f>
        <v>0</v>
      </c>
      <c r="J117" s="30">
        <f>SUM(p_STU!$I$156:$I$163)</f>
        <v>0</v>
      </c>
      <c r="K117" s="67">
        <f>SUM(p_STU!$J$156:$J$163)</f>
        <v>0</v>
      </c>
      <c r="L117" s="67">
        <f>SUM(p_STU!$K$156:$K$163)</f>
        <v>0</v>
      </c>
      <c r="M117" s="30">
        <f>SUM(p_STU!$L$156:$L$163)</f>
        <v>0</v>
      </c>
      <c r="N117" s="30">
        <f>SUM(p_STU!$M$156:$M$163)</f>
        <v>0</v>
      </c>
      <c r="O117" s="30">
        <f>SUM(p_STU!$N$156:$N$163)</f>
        <v>0</v>
      </c>
      <c r="P117" s="30">
        <f>SUM(p_STU!$O$156:$O$163)</f>
        <v>0</v>
      </c>
      <c r="Q117" s="30">
        <f>SUM(p_STU!$P$156:$P$163)</f>
        <v>0</v>
      </c>
      <c r="R117" s="30">
        <f>SUM(p_STU!$Q$156:$Q$163)</f>
        <v>0</v>
      </c>
      <c r="S117" s="30">
        <f>SUM(p_STU!$R$156:$R$163)</f>
        <v>0</v>
      </c>
      <c r="T117" s="30">
        <f>SUM(p_STU!$S$156:$S$163)</f>
        <v>0</v>
      </c>
      <c r="U117" s="30">
        <f>SUM(p_STU!$T$156:$T$163)</f>
        <v>0</v>
      </c>
      <c r="V117" s="67">
        <f>SUM(p_STU!$U$156:$U$163)</f>
        <v>0</v>
      </c>
      <c r="W117" s="67">
        <f>SUM(p_STU!$V$156:$V$163)</f>
        <v>0</v>
      </c>
      <c r="X117" s="67">
        <f>SUM(p_STU!$W$156:$W$163)</f>
        <v>0</v>
      </c>
      <c r="Y117" s="31">
        <f>IF(AND(E117=0,I117=0),0,IF(AND(E117=0,I117&gt;0),99,IF(F117=0,0,(I117*$A$1)/E117)))</f>
        <v>0</v>
      </c>
      <c r="Z117" s="63">
        <f>BATT!$Y$109</f>
        <v>0</v>
      </c>
    </row>
    <row r="118" spans="1:26" ht="12.75" hidden="1" customHeight="1" x14ac:dyDescent="0.2">
      <c r="A118" s="6">
        <f>SUBTOTAL(3,$Y$2:Y118)</f>
        <v>7</v>
      </c>
      <c r="B118" s="29" t="str">
        <f>p_STU!$A$164</f>
        <v>Spieler 4-19</v>
      </c>
      <c r="C118" s="29" t="str">
        <f>p_STU!$A$1</f>
        <v>Stuttgart Reds</v>
      </c>
      <c r="D118" s="30">
        <f>SUM(p_STU!$C$165:$C$172)</f>
        <v>0</v>
      </c>
      <c r="E118" s="162">
        <f>SUM(p_STU!$D$165:$D$172)</f>
        <v>0</v>
      </c>
      <c r="F118" s="67">
        <f>SUM(p_STU!$E$165:$E$172)</f>
        <v>0</v>
      </c>
      <c r="G118" s="30">
        <f>SUM(p_STU!$F$165:$F$172)</f>
        <v>0</v>
      </c>
      <c r="H118" s="30">
        <f>SUM(p_STU!$G$165:$G$172)</f>
        <v>0</v>
      </c>
      <c r="I118" s="30">
        <f>SUM(p_STU!$H$165:$H$172)</f>
        <v>0</v>
      </c>
      <c r="J118" s="30">
        <f>SUM(p_STU!$I$165:$I$172)</f>
        <v>0</v>
      </c>
      <c r="K118" s="67">
        <f>SUM(p_STU!$J$165:$J$172)</f>
        <v>0</v>
      </c>
      <c r="L118" s="67">
        <f>SUM(p_STU!$K$165:$K$172)</f>
        <v>0</v>
      </c>
      <c r="M118" s="30">
        <f>SUM(p_STU!$L$165:$L$172)</f>
        <v>0</v>
      </c>
      <c r="N118" s="30">
        <f>SUM(p_STU!$M$165:$M$172)</f>
        <v>0</v>
      </c>
      <c r="O118" s="30">
        <f>SUM(p_STU!$N$165:$N$172)</f>
        <v>0</v>
      </c>
      <c r="P118" s="30">
        <f>SUM(p_STU!$O$165:$O$172)</f>
        <v>0</v>
      </c>
      <c r="Q118" s="30">
        <f>SUM(p_STU!$P$165:$P$172)</f>
        <v>0</v>
      </c>
      <c r="R118" s="30">
        <f>SUM(p_STU!$Q$165:$Q$172)</f>
        <v>0</v>
      </c>
      <c r="S118" s="30">
        <f>SUM(p_STU!$R$165:$R$172)</f>
        <v>0</v>
      </c>
      <c r="T118" s="30">
        <f>SUM(p_STU!$S$165:$S$172)</f>
        <v>0</v>
      </c>
      <c r="U118" s="30">
        <f>SUM(p_STU!$T$165:$T$172)</f>
        <v>0</v>
      </c>
      <c r="V118" s="67">
        <f>SUM(p_STU!$U$165:$U$172)</f>
        <v>0</v>
      </c>
      <c r="W118" s="67">
        <f>SUM(p_STU!$V$165:$V$172)</f>
        <v>0</v>
      </c>
      <c r="X118" s="67">
        <f>SUM(p_STU!$W$165:$W$172)</f>
        <v>0</v>
      </c>
      <c r="Y118" s="31">
        <f>IF(AND(E118=0,I118=0),0,IF(AND(E118=0,I118&gt;0),99,IF(F118=0,0,(I118*$A$1)/E118)))</f>
        <v>0</v>
      </c>
      <c r="Z118" s="63">
        <f>BATT!$Y$110</f>
        <v>0</v>
      </c>
    </row>
    <row r="119" spans="1:26" ht="12.75" hidden="1" customHeight="1" x14ac:dyDescent="0.2">
      <c r="A119" s="6">
        <f>SUBTOTAL(3,$Y$2:Y119)</f>
        <v>7</v>
      </c>
      <c r="B119" s="29" t="str">
        <f>p_STU!$A$173</f>
        <v>Spieler 4-20</v>
      </c>
      <c r="C119" s="29" t="str">
        <f>p_STU!$A$1</f>
        <v>Stuttgart Reds</v>
      </c>
      <c r="D119" s="30">
        <f>SUM(p_STU!$C$174:$C$181)</f>
        <v>0</v>
      </c>
      <c r="E119" s="162">
        <f>SUM(p_STU!$D$174:$D$181)</f>
        <v>0</v>
      </c>
      <c r="F119" s="67">
        <f>SUM(p_STU!$E$174:$E$181)</f>
        <v>0</v>
      </c>
      <c r="G119" s="30">
        <f>SUM(p_STU!$F$174:$F$181)</f>
        <v>0</v>
      </c>
      <c r="H119" s="30">
        <f>SUM(p_STU!$G$174:$G$181)</f>
        <v>0</v>
      </c>
      <c r="I119" s="30">
        <f>SUM(p_STU!$H$174:$H$181)</f>
        <v>0</v>
      </c>
      <c r="J119" s="30">
        <f>SUM(p_STU!$I$174:$I$181)</f>
        <v>0</v>
      </c>
      <c r="K119" s="67">
        <f>SUM(p_STU!$J$174:$J$181)</f>
        <v>0</v>
      </c>
      <c r="L119" s="67">
        <f>SUM(p_STU!$K$174:$K$181)</f>
        <v>0</v>
      </c>
      <c r="M119" s="30">
        <f>SUM(p_STU!$L$174:$L$181)</f>
        <v>0</v>
      </c>
      <c r="N119" s="30">
        <f>SUM(p_STU!$M$174:$M$181)</f>
        <v>0</v>
      </c>
      <c r="O119" s="30">
        <f>SUM(p_STU!$N$174:$N$181)</f>
        <v>0</v>
      </c>
      <c r="P119" s="30">
        <f>SUM(p_STU!$O$174:$O$181)</f>
        <v>0</v>
      </c>
      <c r="Q119" s="30">
        <f>SUM(p_STU!$P$174:$P$181)</f>
        <v>0</v>
      </c>
      <c r="R119" s="30">
        <f>SUM(p_STU!$Q$174:$Q$181)</f>
        <v>0</v>
      </c>
      <c r="S119" s="30">
        <f>SUM(p_STU!$R$174:$R$181)</f>
        <v>0</v>
      </c>
      <c r="T119" s="30">
        <f>SUM(p_STU!$S$174:$S$181)</f>
        <v>0</v>
      </c>
      <c r="U119" s="30">
        <f>SUM(p_STU!$T$174:$T$181)</f>
        <v>0</v>
      </c>
      <c r="V119" s="67">
        <f>SUM(p_STU!$U$174:$U$181)</f>
        <v>0</v>
      </c>
      <c r="W119" s="67">
        <f>SUM(p_STU!$V$174:$V$181)</f>
        <v>0</v>
      </c>
      <c r="X119" s="67">
        <f>SUM(p_STU!$W$174:$W$181)</f>
        <v>0</v>
      </c>
      <c r="Y119" s="31">
        <f>IF(AND(E119=0,I119=0),0,IF(AND(E119=0,I119&gt;0),99,IF(F119=0,0,(I119*$A$1)/E119)))</f>
        <v>0</v>
      </c>
      <c r="Z119" s="63">
        <f>BATT!$Y$111</f>
        <v>0</v>
      </c>
    </row>
    <row r="120" spans="1:26" ht="12.75" hidden="1" customHeight="1" x14ac:dyDescent="0.2">
      <c r="A120" s="6">
        <f>SUBTOTAL(3,$Y$2:Y120)</f>
        <v>7</v>
      </c>
      <c r="B120" s="29" t="str">
        <f>p_STU!$A$182</f>
        <v>Spieler 4-21</v>
      </c>
      <c r="C120" s="29" t="str">
        <f>p_STU!$A$1</f>
        <v>Stuttgart Reds</v>
      </c>
      <c r="D120" s="30">
        <f>SUM(p_STU!$C$183:$C$190)</f>
        <v>0</v>
      </c>
      <c r="E120" s="162">
        <f>SUM(p_STU!$D$183:$D$190)</f>
        <v>0</v>
      </c>
      <c r="F120" s="67">
        <f>SUM(p_STU!$E$183:$E$190)</f>
        <v>0</v>
      </c>
      <c r="G120" s="30">
        <f>SUM(p_STU!$F$183:$F$190)</f>
        <v>0</v>
      </c>
      <c r="H120" s="30">
        <f>SUM(p_STU!$G$183:$G$190)</f>
        <v>0</v>
      </c>
      <c r="I120" s="30">
        <f>SUM(p_STU!$H$183:$H$190)</f>
        <v>0</v>
      </c>
      <c r="J120" s="30">
        <f>SUM(p_STU!$I$183:$I$190)</f>
        <v>0</v>
      </c>
      <c r="K120" s="67">
        <f>SUM(p_STU!$J$183:$J$190)</f>
        <v>0</v>
      </c>
      <c r="L120" s="67">
        <f>SUM(p_STU!$K$183:$K$190)</f>
        <v>0</v>
      </c>
      <c r="M120" s="30">
        <f>SUM(p_STU!$L$183:$L$190)</f>
        <v>0</v>
      </c>
      <c r="N120" s="30">
        <f>SUM(p_STU!$M$183:$M$190)</f>
        <v>0</v>
      </c>
      <c r="O120" s="30">
        <f>SUM(p_STU!$N$183:$N$190)</f>
        <v>0</v>
      </c>
      <c r="P120" s="30">
        <f>SUM(p_STU!$O$183:$O$190)</f>
        <v>0</v>
      </c>
      <c r="Q120" s="30">
        <f>SUM(p_STU!$P$183:$P$190)</f>
        <v>0</v>
      </c>
      <c r="R120" s="30">
        <f>SUM(p_STU!$Q$183:$Q$190)</f>
        <v>0</v>
      </c>
      <c r="S120" s="30">
        <f>SUM(p_STU!$R$183:$R$190)</f>
        <v>0</v>
      </c>
      <c r="T120" s="30">
        <f>SUM(p_STU!$S$183:$S$190)</f>
        <v>0</v>
      </c>
      <c r="U120" s="30">
        <f>SUM(p_STU!$T$183:$T$190)</f>
        <v>0</v>
      </c>
      <c r="V120" s="67">
        <f>SUM(p_STU!$U$183:$U$190)</f>
        <v>0</v>
      </c>
      <c r="W120" s="67">
        <f>SUM(p_STU!$V$183:$V$190)</f>
        <v>0</v>
      </c>
      <c r="X120" s="67">
        <f>SUM(p_STU!$W$183:$W$190)</f>
        <v>0</v>
      </c>
      <c r="Y120" s="31">
        <f>IF(AND(E120=0,I120=0),0,IF(AND(E120=0,I120&gt;0),99,IF(F120=0,0,(I120*$A$1)/E120)))</f>
        <v>0</v>
      </c>
      <c r="Z120" s="63">
        <f>BATT!$Y$112</f>
        <v>0</v>
      </c>
    </row>
    <row r="121" spans="1:26" ht="12.75" hidden="1" customHeight="1" x14ac:dyDescent="0.2">
      <c r="A121" s="6">
        <f>SUBTOTAL(3,$Y$2:Y121)</f>
        <v>7</v>
      </c>
      <c r="B121" s="29" t="str">
        <f>p_STU!$A$191</f>
        <v>Spieler 4-22</v>
      </c>
      <c r="C121" s="29" t="str">
        <f>p_STU!$A$1</f>
        <v>Stuttgart Reds</v>
      </c>
      <c r="D121" s="30">
        <f>SUM(p_STU!$C$192:$C$199)</f>
        <v>0</v>
      </c>
      <c r="E121" s="162">
        <f>SUM(p_STU!$D$192:$D$199)</f>
        <v>0</v>
      </c>
      <c r="F121" s="67">
        <f>SUM(p_STU!$E$192:$E$199)</f>
        <v>0</v>
      </c>
      <c r="G121" s="30">
        <f>SUM(p_STU!$F$192:$F$199)</f>
        <v>0</v>
      </c>
      <c r="H121" s="30">
        <f>SUM(p_STU!$G$192:$G$199)</f>
        <v>0</v>
      </c>
      <c r="I121" s="30">
        <f>SUM(p_STU!$H$192:$H$199)</f>
        <v>0</v>
      </c>
      <c r="J121" s="30">
        <f>SUM(p_STU!$I$192:$I$199)</f>
        <v>0</v>
      </c>
      <c r="K121" s="67">
        <f>SUM(p_STU!$J$192:$J$199)</f>
        <v>0</v>
      </c>
      <c r="L121" s="67">
        <f>SUM(p_STU!$K$192:$K$199)</f>
        <v>0</v>
      </c>
      <c r="M121" s="30">
        <f>SUM(p_STU!$L$192:$L$199)</f>
        <v>0</v>
      </c>
      <c r="N121" s="30">
        <f>SUM(p_STU!$M$192:$M$199)</f>
        <v>0</v>
      </c>
      <c r="O121" s="30">
        <f>SUM(p_STU!$N$192:$N$199)</f>
        <v>0</v>
      </c>
      <c r="P121" s="30">
        <f>SUM(p_STU!$O$192:$O$199)</f>
        <v>0</v>
      </c>
      <c r="Q121" s="30">
        <f>SUM(p_STU!$P$192:$P$199)</f>
        <v>0</v>
      </c>
      <c r="R121" s="30">
        <f>SUM(p_STU!$Q$192:$Q$199)</f>
        <v>0</v>
      </c>
      <c r="S121" s="30">
        <f>SUM(p_STU!$R$192:$R$199)</f>
        <v>0</v>
      </c>
      <c r="T121" s="30">
        <f>SUM(p_STU!$S$192:$S$199)</f>
        <v>0</v>
      </c>
      <c r="U121" s="30">
        <f>SUM(p_STU!$T$192:$T$199)</f>
        <v>0</v>
      </c>
      <c r="V121" s="67">
        <f>SUM(p_STU!$U$192:$U$199)</f>
        <v>0</v>
      </c>
      <c r="W121" s="67">
        <f>SUM(p_STU!$V$192:$V$199)</f>
        <v>0</v>
      </c>
      <c r="X121" s="67">
        <f>SUM(p_STU!$W$192:$W$199)</f>
        <v>0</v>
      </c>
      <c r="Y121" s="31">
        <f>IF(AND(E121=0,I121=0),0,IF(AND(E121=0,I121&gt;0),99,IF(F121=0,0,(I121*$A$1)/E121)))</f>
        <v>0</v>
      </c>
      <c r="Z121" s="63">
        <f>BATT!$Y$113</f>
        <v>0</v>
      </c>
    </row>
    <row r="122" spans="1:26" ht="12.75" hidden="1" customHeight="1" x14ac:dyDescent="0.2">
      <c r="A122" s="6">
        <f>SUBTOTAL(3,$Y$2:Y122)</f>
        <v>7</v>
      </c>
      <c r="B122" s="29" t="str">
        <f>p_STU!$A$200</f>
        <v>Spieler 4-23</v>
      </c>
      <c r="C122" s="29" t="str">
        <f>p_STU!$A$1</f>
        <v>Stuttgart Reds</v>
      </c>
      <c r="D122" s="30">
        <f>SUM(p_STU!$C$201:$C$208)</f>
        <v>0</v>
      </c>
      <c r="E122" s="162">
        <f>SUM(p_STU!$D$201:$D$208)</f>
        <v>0</v>
      </c>
      <c r="F122" s="67">
        <f>SUM(p_STU!$E$201:$E$208)</f>
        <v>0</v>
      </c>
      <c r="G122" s="30">
        <f>SUM(p_STU!$F$201:$F$208)</f>
        <v>0</v>
      </c>
      <c r="H122" s="30">
        <f>SUM(p_STU!$G$201:$G$208)</f>
        <v>0</v>
      </c>
      <c r="I122" s="30">
        <f>SUM(p_STU!$H$201:$H$208)</f>
        <v>0</v>
      </c>
      <c r="J122" s="30">
        <f>SUM(p_STU!$I$201:$I$208)</f>
        <v>0</v>
      </c>
      <c r="K122" s="67">
        <f>SUM(p_STU!$J$201:$J$208)</f>
        <v>0</v>
      </c>
      <c r="L122" s="67">
        <f>SUM(p_STU!$K$201:$K$208)</f>
        <v>0</v>
      </c>
      <c r="M122" s="30">
        <f>SUM(p_STU!$L$201:$L$208)</f>
        <v>0</v>
      </c>
      <c r="N122" s="30">
        <f>SUM(p_STU!$M$201:$M$208)</f>
        <v>0</v>
      </c>
      <c r="O122" s="30">
        <f>SUM(p_STU!$N$201:$N$208)</f>
        <v>0</v>
      </c>
      <c r="P122" s="30">
        <f>SUM(p_STU!$O$201:$O$208)</f>
        <v>0</v>
      </c>
      <c r="Q122" s="30">
        <f>SUM(p_STU!$P$201:$P$208)</f>
        <v>0</v>
      </c>
      <c r="R122" s="30">
        <f>SUM(p_STU!$Q$201:$Q$208)</f>
        <v>0</v>
      </c>
      <c r="S122" s="30">
        <f>SUM(p_STU!$R$201:$R$208)</f>
        <v>0</v>
      </c>
      <c r="T122" s="30">
        <f>SUM(p_STU!$S$201:$S$208)</f>
        <v>0</v>
      </c>
      <c r="U122" s="30">
        <f>SUM(p_STU!$T$201:$T$208)</f>
        <v>0</v>
      </c>
      <c r="V122" s="67">
        <f>SUM(p_STU!$U$201:$U$208)</f>
        <v>0</v>
      </c>
      <c r="W122" s="67">
        <f>SUM(p_STU!$V$201:$V$208)</f>
        <v>0</v>
      </c>
      <c r="X122" s="67">
        <f>SUM(p_STU!$W$201:$W$208)</f>
        <v>0</v>
      </c>
      <c r="Y122" s="31">
        <f>IF(AND(E122=0,I122=0),0,IF(AND(E122=0,I122&gt;0),99,IF(F122=0,0,(I122*$A$1)/E122)))</f>
        <v>0</v>
      </c>
      <c r="Z122" s="63">
        <f>BATT!$Y$114</f>
        <v>0</v>
      </c>
    </row>
    <row r="123" spans="1:26" ht="12.75" hidden="1" customHeight="1" x14ac:dyDescent="0.2">
      <c r="A123" s="6">
        <f>SUBTOTAL(3,$Y$2:Y123)</f>
        <v>7</v>
      </c>
      <c r="B123" s="29" t="str">
        <f>p_STU!$A$209</f>
        <v>Spieler 4-24</v>
      </c>
      <c r="C123" s="29" t="str">
        <f>p_STU!$A$1</f>
        <v>Stuttgart Reds</v>
      </c>
      <c r="D123" s="30">
        <f>SUM(p_STU!$C$210:$C$217)</f>
        <v>0</v>
      </c>
      <c r="E123" s="162">
        <f>SUM(p_STU!$D$210:$D$217)</f>
        <v>0</v>
      </c>
      <c r="F123" s="67">
        <f>SUM(p_STU!$E$210:$E$217)</f>
        <v>0</v>
      </c>
      <c r="G123" s="30">
        <f>SUM(p_STU!$F$210:$F$217)</f>
        <v>0</v>
      </c>
      <c r="H123" s="30">
        <f>SUM(p_STU!$G$210:$G$217)</f>
        <v>0</v>
      </c>
      <c r="I123" s="30">
        <f>SUM(p_STU!$H$210:$H$217)</f>
        <v>0</v>
      </c>
      <c r="J123" s="30">
        <f>SUM(p_STU!$I$210:$I$217)</f>
        <v>0</v>
      </c>
      <c r="K123" s="67">
        <f>SUM(p_STU!$J$210:$J$217)</f>
        <v>0</v>
      </c>
      <c r="L123" s="67">
        <f>SUM(p_STU!$K$210:$K$217)</f>
        <v>0</v>
      </c>
      <c r="M123" s="30">
        <f>SUM(p_STU!$L$210:$L$217)</f>
        <v>0</v>
      </c>
      <c r="N123" s="30">
        <f>SUM(p_STU!$M$210:$M$217)</f>
        <v>0</v>
      </c>
      <c r="O123" s="30">
        <f>SUM(p_STU!$N$210:$N$217)</f>
        <v>0</v>
      </c>
      <c r="P123" s="30">
        <f>SUM(p_STU!$O$210:$O$217)</f>
        <v>0</v>
      </c>
      <c r="Q123" s="30">
        <f>SUM(p_STU!$P$210:$P$217)</f>
        <v>0</v>
      </c>
      <c r="R123" s="30">
        <f>SUM(p_STU!$Q$210:$Q$217)</f>
        <v>0</v>
      </c>
      <c r="S123" s="30">
        <f>SUM(p_STU!$R$210:$R$217)</f>
        <v>0</v>
      </c>
      <c r="T123" s="30">
        <f>SUM(p_STU!$S$210:$S$217)</f>
        <v>0</v>
      </c>
      <c r="U123" s="30">
        <f>SUM(p_STU!$T$210:$T$217)</f>
        <v>0</v>
      </c>
      <c r="V123" s="67">
        <f>SUM(p_STU!$U$210:$U$217)</f>
        <v>0</v>
      </c>
      <c r="W123" s="67">
        <f>SUM(p_STU!$V$210:$V$217)</f>
        <v>0</v>
      </c>
      <c r="X123" s="67">
        <f>SUM(p_STU!$W$210:$W$217)</f>
        <v>0</v>
      </c>
      <c r="Y123" s="31">
        <f>IF(AND(E123=0,I123=0),0,IF(AND(E123=0,I123&gt;0),99,IF(F123=0,0,(I123*$A$1)/E123)))</f>
        <v>0</v>
      </c>
      <c r="Z123" s="63">
        <f>BATT!$Y$115</f>
        <v>0</v>
      </c>
    </row>
    <row r="124" spans="1:26" ht="12.75" hidden="1" customHeight="1" x14ac:dyDescent="0.2">
      <c r="A124" s="6">
        <f>SUBTOTAL(3,$Y$2:Y124)</f>
        <v>7</v>
      </c>
      <c r="B124" s="29" t="str">
        <f>p_STU!$A$218</f>
        <v>Spieler 4-25</v>
      </c>
      <c r="C124" s="29" t="str">
        <f>p_STU!$A$1</f>
        <v>Stuttgart Reds</v>
      </c>
      <c r="D124" s="30">
        <f>SUM(p_STU!$C$219:$C$226)</f>
        <v>0</v>
      </c>
      <c r="E124" s="162">
        <f>SUM(p_STU!$D$219:$D$226)</f>
        <v>0</v>
      </c>
      <c r="F124" s="67">
        <f>SUM(p_STU!$E$219:$E$226)</f>
        <v>0</v>
      </c>
      <c r="G124" s="30">
        <f>SUM(p_STU!$F$219:$F$226)</f>
        <v>0</v>
      </c>
      <c r="H124" s="30">
        <f>SUM(p_STU!$G$219:$G$226)</f>
        <v>0</v>
      </c>
      <c r="I124" s="30">
        <f>SUM(p_STU!$H$219:$H$226)</f>
        <v>0</v>
      </c>
      <c r="J124" s="30">
        <f>SUM(p_STU!$I$219:$I$226)</f>
        <v>0</v>
      </c>
      <c r="K124" s="67">
        <f>SUM(p_STU!$J$219:$J$226)</f>
        <v>0</v>
      </c>
      <c r="L124" s="67">
        <f>SUM(p_STU!$K$219:$K$226)</f>
        <v>0</v>
      </c>
      <c r="M124" s="30">
        <f>SUM(p_STU!$L$219:$L$226)</f>
        <v>0</v>
      </c>
      <c r="N124" s="30">
        <f>SUM(p_STU!$M$219:$M$226)</f>
        <v>0</v>
      </c>
      <c r="O124" s="30">
        <f>SUM(p_STU!$N$219:$N$226)</f>
        <v>0</v>
      </c>
      <c r="P124" s="30">
        <f>SUM(p_STU!$O$219:$O$226)</f>
        <v>0</v>
      </c>
      <c r="Q124" s="30">
        <f>SUM(p_STU!$P$219:$P$226)</f>
        <v>0</v>
      </c>
      <c r="R124" s="30">
        <f>SUM(p_STU!$Q$219:$Q$226)</f>
        <v>0</v>
      </c>
      <c r="S124" s="30">
        <f>SUM(p_STU!$R$219:$R$226)</f>
        <v>0</v>
      </c>
      <c r="T124" s="30">
        <f>SUM(p_STU!$S$219:$S$226)</f>
        <v>0</v>
      </c>
      <c r="U124" s="30">
        <f>SUM(p_STU!$T$219:$T$226)</f>
        <v>0</v>
      </c>
      <c r="V124" s="67">
        <f>SUM(p_STU!$U$219:$U$226)</f>
        <v>0</v>
      </c>
      <c r="W124" s="67">
        <f>SUM(p_STU!$V$219:$V$226)</f>
        <v>0</v>
      </c>
      <c r="X124" s="67">
        <f>SUM(p_STU!$W$219:$W$226)</f>
        <v>0</v>
      </c>
      <c r="Y124" s="31">
        <f>IF(AND(E124=0,I124=0),0,IF(AND(E124=0,I124&gt;0),99,IF(F124=0,0,(I124*$A$1)/E124)))</f>
        <v>0</v>
      </c>
      <c r="Z124" s="63">
        <f>BATT!$Y$116</f>
        <v>0</v>
      </c>
    </row>
    <row r="125" spans="1:26" ht="12.75" hidden="1" customHeight="1" x14ac:dyDescent="0.2">
      <c r="A125" s="6">
        <f>SUBTOTAL(3,$Y$2:Y125)</f>
        <v>7</v>
      </c>
      <c r="B125" s="29" t="str">
        <f>p_STU!$A$227</f>
        <v>Spieler 4-26</v>
      </c>
      <c r="C125" s="29" t="str">
        <f>p_STU!$A$1</f>
        <v>Stuttgart Reds</v>
      </c>
      <c r="D125" s="30">
        <f>SUM(p_STU!$C$228:$C$235)</f>
        <v>0</v>
      </c>
      <c r="E125" s="162">
        <f>SUM(p_STU!$D$228:$D$235)</f>
        <v>0</v>
      </c>
      <c r="F125" s="67">
        <f>SUM(p_STU!$E$228:$E$235)</f>
        <v>0</v>
      </c>
      <c r="G125" s="30">
        <f>SUM(p_STU!$F$228:$F$235)</f>
        <v>0</v>
      </c>
      <c r="H125" s="30">
        <f>SUM(p_STU!$G$228:$G$235)</f>
        <v>0</v>
      </c>
      <c r="I125" s="30">
        <f>SUM(p_STU!$H$228:$H$235)</f>
        <v>0</v>
      </c>
      <c r="J125" s="30">
        <f>SUM(p_STU!$I$228:$I$235)</f>
        <v>0</v>
      </c>
      <c r="K125" s="67">
        <f>SUM(p_STU!$J$228:$J$235)</f>
        <v>0</v>
      </c>
      <c r="L125" s="67">
        <f>SUM(p_STU!$K$228:$K$235)</f>
        <v>0</v>
      </c>
      <c r="M125" s="30">
        <f>SUM(p_STU!$L$228:$L$235)</f>
        <v>0</v>
      </c>
      <c r="N125" s="30">
        <f>SUM(p_STU!$M$228:$M$235)</f>
        <v>0</v>
      </c>
      <c r="O125" s="30">
        <f>SUM(p_STU!$N$228:$N$235)</f>
        <v>0</v>
      </c>
      <c r="P125" s="30">
        <f>SUM(p_STU!$O$228:$O$235)</f>
        <v>0</v>
      </c>
      <c r="Q125" s="30">
        <f>SUM(p_STU!$P$228:$P$235)</f>
        <v>0</v>
      </c>
      <c r="R125" s="30">
        <f>SUM(p_STU!$Q$228:$Q$235)</f>
        <v>0</v>
      </c>
      <c r="S125" s="30">
        <f>SUM(p_STU!$R$228:$R$235)</f>
        <v>0</v>
      </c>
      <c r="T125" s="30">
        <f>SUM(p_STU!$S$228:$S$235)</f>
        <v>0</v>
      </c>
      <c r="U125" s="30">
        <f>SUM(p_STU!$T$228:$T$235)</f>
        <v>0</v>
      </c>
      <c r="V125" s="67">
        <f>SUM(p_STU!$U$228:$U$235)</f>
        <v>0</v>
      </c>
      <c r="W125" s="67">
        <f>SUM(p_STU!$V$228:$V$235)</f>
        <v>0</v>
      </c>
      <c r="X125" s="67">
        <f>SUM(p_STU!$W$228:$W$235)</f>
        <v>0</v>
      </c>
      <c r="Y125" s="31">
        <f>IF(AND(E125=0,I125=0),0,IF(AND(E125=0,I125&gt;0),99,IF(F125=0,0,(I125*$A$1)/E125)))</f>
        <v>0</v>
      </c>
      <c r="Z125" s="63">
        <f>BATT!$Y$117</f>
        <v>0</v>
      </c>
    </row>
    <row r="126" spans="1:26" ht="12.75" hidden="1" customHeight="1" x14ac:dyDescent="0.2">
      <c r="A126" s="6">
        <f>SUBTOTAL(3,$Y$2:Y126)</f>
        <v>7</v>
      </c>
      <c r="B126" s="29" t="str">
        <f>p_STU!$A$236</f>
        <v>Spieler 4-27</v>
      </c>
      <c r="C126" s="29" t="str">
        <f>p_STU!$A$1</f>
        <v>Stuttgart Reds</v>
      </c>
      <c r="D126" s="30">
        <f>SUM(p_STU!$C$237:$C$244)</f>
        <v>0</v>
      </c>
      <c r="E126" s="162">
        <f>SUM(p_STU!$D$237:$D$244)</f>
        <v>0</v>
      </c>
      <c r="F126" s="67">
        <f>SUM(p_STU!$E$237:$E$244)</f>
        <v>0</v>
      </c>
      <c r="G126" s="30">
        <f>SUM(p_STU!$F$237:$F$244)</f>
        <v>0</v>
      </c>
      <c r="H126" s="30">
        <f>SUM(p_STU!$G$237:$G$244)</f>
        <v>0</v>
      </c>
      <c r="I126" s="30">
        <f>SUM(p_STU!$H$237:$H$244)</f>
        <v>0</v>
      </c>
      <c r="J126" s="30">
        <f>SUM(p_STU!$I$237:$I$244)</f>
        <v>0</v>
      </c>
      <c r="K126" s="67">
        <f>SUM(p_STU!$J$237:$J$244)</f>
        <v>0</v>
      </c>
      <c r="L126" s="67">
        <f>SUM(p_STU!$K$237:$K$244)</f>
        <v>0</v>
      </c>
      <c r="M126" s="30">
        <f>SUM(p_STU!$L$237:$L$244)</f>
        <v>0</v>
      </c>
      <c r="N126" s="30">
        <f>SUM(p_STU!$M$237:$M$244)</f>
        <v>0</v>
      </c>
      <c r="O126" s="30">
        <f>SUM(p_STU!$N$237:$N$244)</f>
        <v>0</v>
      </c>
      <c r="P126" s="30">
        <f>SUM(p_STU!$O$237:$O$244)</f>
        <v>0</v>
      </c>
      <c r="Q126" s="30">
        <f>SUM(p_STU!$P$237:$P$244)</f>
        <v>0</v>
      </c>
      <c r="R126" s="30">
        <f>SUM(p_STU!$Q$237:$Q$244)</f>
        <v>0</v>
      </c>
      <c r="S126" s="30">
        <f>SUM(p_STU!$R$237:$R$244)</f>
        <v>0</v>
      </c>
      <c r="T126" s="30">
        <f>SUM(p_STU!$S$237:$S$244)</f>
        <v>0</v>
      </c>
      <c r="U126" s="30">
        <f>SUM(p_STU!$T$237:$T$244)</f>
        <v>0</v>
      </c>
      <c r="V126" s="67">
        <f>SUM(p_STU!$U$237:$U$244)</f>
        <v>0</v>
      </c>
      <c r="W126" s="67">
        <f>SUM(p_STU!$V$237:$V$244)</f>
        <v>0</v>
      </c>
      <c r="X126" s="67">
        <f>SUM(p_STU!$W$237:$W$244)</f>
        <v>0</v>
      </c>
      <c r="Y126" s="31">
        <f>IF(AND(E126=0,I126=0),0,IF(AND(E126=0,I126&gt;0),99,IF(F126=0,0,(I126*$A$1)/E126)))</f>
        <v>0</v>
      </c>
      <c r="Z126" s="63">
        <f>BATT!$Y$118</f>
        <v>0</v>
      </c>
    </row>
    <row r="127" spans="1:26" ht="12.75" hidden="1" customHeight="1" x14ac:dyDescent="0.2">
      <c r="A127" s="6">
        <f>SUBTOTAL(3,$Y$2:Y127)</f>
        <v>7</v>
      </c>
      <c r="B127" s="29" t="str">
        <f>p_STU!$A$245</f>
        <v>Spieler 4-28</v>
      </c>
      <c r="C127" s="29" t="str">
        <f>p_STU!$A$1</f>
        <v>Stuttgart Reds</v>
      </c>
      <c r="D127" s="30">
        <f>SUM(p_STU!$C$246:$C$253)</f>
        <v>0</v>
      </c>
      <c r="E127" s="162">
        <f>SUM(p_STU!$D$246:$D$253)</f>
        <v>0</v>
      </c>
      <c r="F127" s="67">
        <f>SUM(p_STU!$E$246:$E$253)</f>
        <v>0</v>
      </c>
      <c r="G127" s="30">
        <f>SUM(p_STU!$F$246:$F$253)</f>
        <v>0</v>
      </c>
      <c r="H127" s="30">
        <f>SUM(p_STU!$G$246:$G$253)</f>
        <v>0</v>
      </c>
      <c r="I127" s="30">
        <f>SUM(p_STU!$H$246:$H$253)</f>
        <v>0</v>
      </c>
      <c r="J127" s="30">
        <f>SUM(p_STU!$I$246:$I$253)</f>
        <v>0</v>
      </c>
      <c r="K127" s="67">
        <f>SUM(p_STU!$J$246:$J$253)</f>
        <v>0</v>
      </c>
      <c r="L127" s="67">
        <f>SUM(p_STU!$K$246:$K$253)</f>
        <v>0</v>
      </c>
      <c r="M127" s="30">
        <f>SUM(p_STU!$L$246:$L$253)</f>
        <v>0</v>
      </c>
      <c r="N127" s="30">
        <f>SUM(p_STU!$M$246:$M$253)</f>
        <v>0</v>
      </c>
      <c r="O127" s="30">
        <f>SUM(p_STU!$N$246:$N$253)</f>
        <v>0</v>
      </c>
      <c r="P127" s="30">
        <f>SUM(p_STU!$O$246:$O$253)</f>
        <v>0</v>
      </c>
      <c r="Q127" s="30">
        <f>SUM(p_STU!$P$246:$P$253)</f>
        <v>0</v>
      </c>
      <c r="R127" s="30">
        <f>SUM(p_STU!$Q$246:$Q$253)</f>
        <v>0</v>
      </c>
      <c r="S127" s="30">
        <f>SUM(p_STU!$R$246:$R$253)</f>
        <v>0</v>
      </c>
      <c r="T127" s="30">
        <f>SUM(p_STU!$S$246:$S$253)</f>
        <v>0</v>
      </c>
      <c r="U127" s="30">
        <f>SUM(p_STU!$T$246:$T$253)</f>
        <v>0</v>
      </c>
      <c r="V127" s="67">
        <f>SUM(p_STU!$U$246:$U$253)</f>
        <v>0</v>
      </c>
      <c r="W127" s="67">
        <f>SUM(p_STU!$V$246:$V$253)</f>
        <v>0</v>
      </c>
      <c r="X127" s="67">
        <f>SUM(p_STU!$W$246:$W$253)</f>
        <v>0</v>
      </c>
      <c r="Y127" s="31">
        <f>IF(AND(E127=0,I127=0),0,IF(AND(E127=0,I127&gt;0),99,IF(F127=0,0,(I127*$A$1)/E127)))</f>
        <v>0</v>
      </c>
      <c r="Z127" s="63">
        <f>BATT!$Y$119</f>
        <v>0</v>
      </c>
    </row>
    <row r="128" spans="1:26" ht="12.75" hidden="1" customHeight="1" x14ac:dyDescent="0.2">
      <c r="A128" s="6">
        <f>SUBTOTAL(3,$Y$2:Y128)</f>
        <v>7</v>
      </c>
      <c r="B128" s="29" t="str">
        <f>p_STU!$A$254</f>
        <v>Spieler 4-29</v>
      </c>
      <c r="C128" s="29" t="str">
        <f>p_STU!$A$1</f>
        <v>Stuttgart Reds</v>
      </c>
      <c r="D128" s="30">
        <f>SUM(p_STU!$C$255:$C$262)</f>
        <v>0</v>
      </c>
      <c r="E128" s="162">
        <f>SUM(p_STU!$D$255:$D$262)</f>
        <v>0</v>
      </c>
      <c r="F128" s="67">
        <f>SUM(p_STU!$E$255:$E$262)</f>
        <v>0</v>
      </c>
      <c r="G128" s="30">
        <f>SUM(p_STU!$F$255:$F$262)</f>
        <v>0</v>
      </c>
      <c r="H128" s="30">
        <f>SUM(p_STU!$G$255:$G$262)</f>
        <v>0</v>
      </c>
      <c r="I128" s="30">
        <f>SUM(p_STU!$H$255:$H$262)</f>
        <v>0</v>
      </c>
      <c r="J128" s="30">
        <f>SUM(p_STU!$I$255:$I$262)</f>
        <v>0</v>
      </c>
      <c r="K128" s="67">
        <f>SUM(p_STU!$J$255:$J$262)</f>
        <v>0</v>
      </c>
      <c r="L128" s="67">
        <f>SUM(p_STU!$K$255:$K$262)</f>
        <v>0</v>
      </c>
      <c r="M128" s="30">
        <f>SUM(p_STU!$L$255:$L$262)</f>
        <v>0</v>
      </c>
      <c r="N128" s="30">
        <f>SUM(p_STU!$M$255:$M$262)</f>
        <v>0</v>
      </c>
      <c r="O128" s="30">
        <f>SUM(p_STU!$N$255:$N$262)</f>
        <v>0</v>
      </c>
      <c r="P128" s="30">
        <f>SUM(p_STU!$O$255:$O$262)</f>
        <v>0</v>
      </c>
      <c r="Q128" s="30">
        <f>SUM(p_STU!$P$255:$P$262)</f>
        <v>0</v>
      </c>
      <c r="R128" s="30">
        <f>SUM(p_STU!$Q$255:$Q$262)</f>
        <v>0</v>
      </c>
      <c r="S128" s="30">
        <f>SUM(p_STU!$R$255:$R$262)</f>
        <v>0</v>
      </c>
      <c r="T128" s="30">
        <f>SUM(p_STU!$S$255:$S$262)</f>
        <v>0</v>
      </c>
      <c r="U128" s="30">
        <f>SUM(p_STU!$T$255:$T$262)</f>
        <v>0</v>
      </c>
      <c r="V128" s="67">
        <f>SUM(p_STU!$U$255:$U$262)</f>
        <v>0</v>
      </c>
      <c r="W128" s="67">
        <f>SUM(p_STU!$V$255:$V$262)</f>
        <v>0</v>
      </c>
      <c r="X128" s="67">
        <f>SUM(p_STU!$W$255:$W$262)</f>
        <v>0</v>
      </c>
      <c r="Y128" s="31">
        <f>IF(AND(E128=0,I128=0),0,IF(AND(E128=0,I128&gt;0),99,IF(F128=0,0,(I128*$A$1)/E128)))</f>
        <v>0</v>
      </c>
      <c r="Z128" s="63">
        <f>BATT!$Y$120</f>
        <v>0</v>
      </c>
    </row>
    <row r="129" spans="1:26" ht="12.75" hidden="1" customHeight="1" x14ac:dyDescent="0.2">
      <c r="A129" s="6">
        <f>SUBTOTAL(3,$Y$2:Y129)</f>
        <v>7</v>
      </c>
      <c r="B129" s="29" t="str">
        <f>p_STU!$A$263</f>
        <v>Spieler 4-30</v>
      </c>
      <c r="C129" s="29" t="str">
        <f>p_STU!$A$1</f>
        <v>Stuttgart Reds</v>
      </c>
      <c r="D129" s="30">
        <f>SUM(p_STU!$C$264:$C$271)</f>
        <v>0</v>
      </c>
      <c r="E129" s="162">
        <f>SUM(p_STU!$D$264:$D$271)</f>
        <v>0</v>
      </c>
      <c r="F129" s="67">
        <f>SUM(p_STU!$E$264:$E$271)</f>
        <v>0</v>
      </c>
      <c r="G129" s="30">
        <f>SUM(p_STU!$F$264:$F$271)</f>
        <v>0</v>
      </c>
      <c r="H129" s="30">
        <f>SUM(p_STU!$G$264:$G$271)</f>
        <v>0</v>
      </c>
      <c r="I129" s="30">
        <f>SUM(p_STU!$H$264:$H$271)</f>
        <v>0</v>
      </c>
      <c r="J129" s="30">
        <f>SUM(p_STU!$I$264:$I$271)</f>
        <v>0</v>
      </c>
      <c r="K129" s="67">
        <f>SUM(p_STU!$J$264:$J$271)</f>
        <v>0</v>
      </c>
      <c r="L129" s="67">
        <f>SUM(p_STU!$K$264:$K$271)</f>
        <v>0</v>
      </c>
      <c r="M129" s="30">
        <f>SUM(p_STU!$L$264:$L$271)</f>
        <v>0</v>
      </c>
      <c r="N129" s="30">
        <f>SUM(p_STU!$M$264:$M$271)</f>
        <v>0</v>
      </c>
      <c r="O129" s="30">
        <f>SUM(p_STU!$N$264:$N$271)</f>
        <v>0</v>
      </c>
      <c r="P129" s="30">
        <f>SUM(p_STU!$O$264:$O$271)</f>
        <v>0</v>
      </c>
      <c r="Q129" s="30">
        <f>SUM(p_STU!$P$264:$P$271)</f>
        <v>0</v>
      </c>
      <c r="R129" s="30">
        <f>SUM(p_STU!$Q$264:$Q$271)</f>
        <v>0</v>
      </c>
      <c r="S129" s="30">
        <f>SUM(p_STU!$R$264:$R$271)</f>
        <v>0</v>
      </c>
      <c r="T129" s="30">
        <f>SUM(p_STU!$S$264:$S$271)</f>
        <v>0</v>
      </c>
      <c r="U129" s="30">
        <f>SUM(p_STU!$T$264:$T$271)</f>
        <v>0</v>
      </c>
      <c r="V129" s="67">
        <f>SUM(p_STU!$U$264:$U$271)</f>
        <v>0</v>
      </c>
      <c r="W129" s="67">
        <f>SUM(p_STU!$V$264:$V$271)</f>
        <v>0</v>
      </c>
      <c r="X129" s="67">
        <f>SUM(p_STU!$W$264:$W$271)</f>
        <v>0</v>
      </c>
      <c r="Y129" s="31">
        <f>IF(AND(E129=0,I129=0),0,IF(AND(E129=0,I129&gt;0),99,IF(F129=0,0,(I129*$A$1)/E129)))</f>
        <v>0</v>
      </c>
      <c r="Z129" s="63">
        <f>BATT!$Y$121</f>
        <v>0</v>
      </c>
    </row>
    <row r="130" spans="1:26" ht="12.75" hidden="1" customHeight="1" x14ac:dyDescent="0.2">
      <c r="A130" s="6">
        <f>SUBTOTAL(3,$Y$2:Y130)</f>
        <v>7</v>
      </c>
      <c r="B130" s="29" t="str">
        <f>p_NRW!$A$2</f>
        <v>Candan, Ayla</v>
      </c>
      <c r="C130" s="29" t="str">
        <f>p_NRW!$A$1</f>
        <v>BSVNRW</v>
      </c>
      <c r="D130" s="30">
        <f>SUM(p_NRW!$C$3:$C$10)</f>
        <v>0</v>
      </c>
      <c r="E130" s="162">
        <f>SUM(p_NRW!$D$3:$D$10)</f>
        <v>0</v>
      </c>
      <c r="F130" s="67">
        <f>SUM(p_NRW!$E$3:$E$10)</f>
        <v>0</v>
      </c>
      <c r="G130" s="30">
        <f>SUM(p_NRW!$F$3:$F$10)</f>
        <v>0</v>
      </c>
      <c r="H130" s="30">
        <f>SUM(p_NRW!$G$3:$G$10)</f>
        <v>0</v>
      </c>
      <c r="I130" s="30">
        <f>SUM(p_NRW!$H$3:$H$10)</f>
        <v>0</v>
      </c>
      <c r="J130" s="30">
        <f>SUM(p_NRW!$I$3:$I$10)</f>
        <v>0</v>
      </c>
      <c r="K130" s="67">
        <f>SUM(p_NRW!$J$3:$J$10)</f>
        <v>0</v>
      </c>
      <c r="L130" s="67">
        <f>SUM(p_NRW!$K$3:$K$10)</f>
        <v>0</v>
      </c>
      <c r="M130" s="30">
        <f>SUM(p_NRW!$L$3:$L$10)</f>
        <v>0</v>
      </c>
      <c r="N130" s="30">
        <f>SUM(p_NRW!$M$3:$M$10)</f>
        <v>0</v>
      </c>
      <c r="O130" s="30">
        <f>SUM(p_NRW!$N$3:$N$10)</f>
        <v>0</v>
      </c>
      <c r="P130" s="30">
        <f>SUM(p_NRW!$O$3:$O$10)</f>
        <v>0</v>
      </c>
      <c r="Q130" s="30">
        <f>SUM(p_NRW!$P$3:$P$10)</f>
        <v>0</v>
      </c>
      <c r="R130" s="30">
        <f>SUM(p_NRW!$Q$3:$Q$10)</f>
        <v>0</v>
      </c>
      <c r="S130" s="30">
        <f>SUM(p_NRW!$R$3:$R$10)</f>
        <v>0</v>
      </c>
      <c r="T130" s="30">
        <f>SUM(p_NRW!$S$3:$S$10)</f>
        <v>0</v>
      </c>
      <c r="U130" s="30">
        <f>SUM(p_NRW!$T$3:$T$10)</f>
        <v>0</v>
      </c>
      <c r="V130" s="67">
        <f>SUM(p_NRW!$U$3:$U$10)</f>
        <v>0</v>
      </c>
      <c r="W130" s="67">
        <f>SUM(p_NRW!$V$3:$V$10)</f>
        <v>0</v>
      </c>
      <c r="X130" s="67">
        <f>SUM(p_NRW!$W$3:$W$10)</f>
        <v>0</v>
      </c>
      <c r="Y130" s="31">
        <f>IF(AND(E130=0,I130=0),0,IF(AND(E130=0,I130&gt;0),99,IF(F130=0,0,(I130*$A$1)/E130)))</f>
        <v>0</v>
      </c>
      <c r="Z130" s="63">
        <f>BATT!$Y$122</f>
        <v>0</v>
      </c>
    </row>
    <row r="131" spans="1:26" ht="12.75" hidden="1" customHeight="1" x14ac:dyDescent="0.2">
      <c r="A131" s="6">
        <f>SUBTOTAL(3,$Y$2:Y131)</f>
        <v>7</v>
      </c>
      <c r="B131" s="29" t="str">
        <f>p_NRW!$A$11</f>
        <v>Carrasquilla Romero, Paola</v>
      </c>
      <c r="C131" s="29" t="str">
        <f>p_NRW!$A$1</f>
        <v>BSVNRW</v>
      </c>
      <c r="D131" s="30">
        <f>SUM(p_NRW!$C$12:$C$19)</f>
        <v>0</v>
      </c>
      <c r="E131" s="162">
        <f>SUM(p_NRW!$D$12:$D$19)</f>
        <v>0</v>
      </c>
      <c r="F131" s="67">
        <f>SUM(p_NRW!$E$12:$E$19)</f>
        <v>0</v>
      </c>
      <c r="G131" s="30">
        <f>SUM(p_NRW!$F$12:$F$19)</f>
        <v>0</v>
      </c>
      <c r="H131" s="30">
        <f>SUM(p_NRW!$G$12:$G$19)</f>
        <v>0</v>
      </c>
      <c r="I131" s="30">
        <f>SUM(p_NRW!$H$12:$H$19)</f>
        <v>0</v>
      </c>
      <c r="J131" s="30">
        <f>SUM(p_NRW!$I$12:$I$19)</f>
        <v>0</v>
      </c>
      <c r="K131" s="67">
        <f>SUM(p_NRW!$J$12:$J$19)</f>
        <v>0</v>
      </c>
      <c r="L131" s="67">
        <f>SUM(p_NRW!$K$12:$K$19)</f>
        <v>0</v>
      </c>
      <c r="M131" s="30">
        <f>SUM(p_NRW!$L$12:$L$19)</f>
        <v>0</v>
      </c>
      <c r="N131" s="30">
        <f>SUM(p_NRW!$M$12:$M$19)</f>
        <v>0</v>
      </c>
      <c r="O131" s="30">
        <f>SUM(p_NRW!$N$12:$N$19)</f>
        <v>0</v>
      </c>
      <c r="P131" s="30">
        <f>SUM(p_NRW!$O$12:$O$19)</f>
        <v>0</v>
      </c>
      <c r="Q131" s="30">
        <f>SUM(p_NRW!$P$12:$P$19)</f>
        <v>0</v>
      </c>
      <c r="R131" s="30">
        <f>SUM(p_NRW!$Q$12:$Q$19)</f>
        <v>0</v>
      </c>
      <c r="S131" s="30">
        <f>SUM(p_NRW!$R$12:$R$19)</f>
        <v>0</v>
      </c>
      <c r="T131" s="30">
        <f>SUM(p_NRW!$S$12:$S$19)</f>
        <v>0</v>
      </c>
      <c r="U131" s="30">
        <f>SUM(p_NRW!$T$12:$T$19)</f>
        <v>0</v>
      </c>
      <c r="V131" s="67">
        <f>SUM(p_NRW!$U$12:$U$19)</f>
        <v>0</v>
      </c>
      <c r="W131" s="67">
        <f>SUM(p_NRW!$V$12:$V$19)</f>
        <v>0</v>
      </c>
      <c r="X131" s="67">
        <f>SUM(p_NRW!$W$12:$W$19)</f>
        <v>0</v>
      </c>
      <c r="Y131" s="31">
        <f>IF(AND(E131=0,I131=0),0,IF(AND(E131=0,I131&gt;0),99,IF(F131=0,0,(I131*$A$1)/E131)))</f>
        <v>0</v>
      </c>
      <c r="Z131" s="63">
        <f>BATT!$Y$123</f>
        <v>0</v>
      </c>
    </row>
    <row r="132" spans="1:26" ht="12.75" hidden="1" customHeight="1" x14ac:dyDescent="0.2">
      <c r="A132" s="6">
        <f>SUBTOTAL(3,$Y$2:Y132)</f>
        <v>7</v>
      </c>
      <c r="B132" s="29" t="str">
        <f>p_NRW!$A$20</f>
        <v>Chen, Xining</v>
      </c>
      <c r="C132" s="29" t="str">
        <f>p_NRW!$A$1</f>
        <v>BSVNRW</v>
      </c>
      <c r="D132" s="30">
        <f>SUM(p_NRW!$C$21:$C$28)</f>
        <v>0</v>
      </c>
      <c r="E132" s="162">
        <f>SUM(p_NRW!$D$21:$D$28)</f>
        <v>0</v>
      </c>
      <c r="F132" s="67">
        <f>SUM(p_NRW!$E$21:$E$28)</f>
        <v>0</v>
      </c>
      <c r="G132" s="30">
        <f>SUM(p_NRW!$F$21:$F$28)</f>
        <v>0</v>
      </c>
      <c r="H132" s="30">
        <f>SUM(p_NRW!$G$21:$G$28)</f>
        <v>0</v>
      </c>
      <c r="I132" s="30">
        <f>SUM(p_NRW!$H$21:$H$28)</f>
        <v>0</v>
      </c>
      <c r="J132" s="30">
        <f>SUM(p_NRW!$I$21:$I$28)</f>
        <v>0</v>
      </c>
      <c r="K132" s="67">
        <f>SUM(p_NRW!$J$21:$J$28)</f>
        <v>0</v>
      </c>
      <c r="L132" s="67">
        <f>SUM(p_NRW!$K$21:$K$28)</f>
        <v>0</v>
      </c>
      <c r="M132" s="30">
        <f>SUM(p_NRW!$L$21:$L$28)</f>
        <v>0</v>
      </c>
      <c r="N132" s="30">
        <f>SUM(p_NRW!$M$21:$M$28)</f>
        <v>0</v>
      </c>
      <c r="O132" s="30">
        <f>SUM(p_NRW!$N$21:$N$28)</f>
        <v>0</v>
      </c>
      <c r="P132" s="30">
        <f>SUM(p_NRW!$O$21:$O$28)</f>
        <v>0</v>
      </c>
      <c r="Q132" s="30">
        <f>SUM(p_NRW!$P$21:$P$28)</f>
        <v>0</v>
      </c>
      <c r="R132" s="30">
        <f>SUM(p_NRW!$Q$21:$Q$28)</f>
        <v>0</v>
      </c>
      <c r="S132" s="30">
        <f>SUM(p_NRW!$R$21:$R$28)</f>
        <v>0</v>
      </c>
      <c r="T132" s="30">
        <f>SUM(p_NRW!$S$21:$S$28)</f>
        <v>0</v>
      </c>
      <c r="U132" s="30">
        <f>SUM(p_NRW!$T$21:$T$28)</f>
        <v>0</v>
      </c>
      <c r="V132" s="67">
        <f>SUM(p_NRW!$U$21:$U$28)</f>
        <v>0</v>
      </c>
      <c r="W132" s="67">
        <f>SUM(p_NRW!$V$21:$V$28)</f>
        <v>0</v>
      </c>
      <c r="X132" s="67">
        <f>SUM(p_NRW!$W$21:$W$28)</f>
        <v>0</v>
      </c>
      <c r="Y132" s="31">
        <f>IF(AND(E132=0,I132=0),0,IF(AND(E132=0,I132&gt;0),99,IF(F132=0,0,(I132*$A$1)/E132)))</f>
        <v>0</v>
      </c>
      <c r="Z132" s="63">
        <f>BATT!$Y$124</f>
        <v>0</v>
      </c>
    </row>
    <row r="133" spans="1:26" ht="12.75" hidden="1" customHeight="1" x14ac:dyDescent="0.2">
      <c r="A133" s="6">
        <f>SUBTOTAL(3,$Y$2:Y133)</f>
        <v>7</v>
      </c>
      <c r="B133" s="29" t="str">
        <f>p_NRW!$A$29</f>
        <v>Dorst, Mareike</v>
      </c>
      <c r="C133" s="29" t="str">
        <f>p_NRW!$A$1</f>
        <v>BSVNRW</v>
      </c>
      <c r="D133" s="30">
        <f>SUM(p_NRW!$C$30:$C$37)</f>
        <v>0</v>
      </c>
      <c r="E133" s="162">
        <f>SUM(p_NRW!$D$30:$D$37)</f>
        <v>0</v>
      </c>
      <c r="F133" s="67">
        <f>SUM(p_NRW!$E$30:$E$37)</f>
        <v>0</v>
      </c>
      <c r="G133" s="30">
        <f>SUM(p_NRW!$F$30:$F$37)</f>
        <v>0</v>
      </c>
      <c r="H133" s="30">
        <f>SUM(p_NRW!$G$30:$G$37)</f>
        <v>0</v>
      </c>
      <c r="I133" s="30">
        <f>SUM(p_NRW!$H$30:$H$37)</f>
        <v>0</v>
      </c>
      <c r="J133" s="30">
        <f>SUM(p_NRW!$I$30:$I$37)</f>
        <v>0</v>
      </c>
      <c r="K133" s="67">
        <f>SUM(p_NRW!$J$30:$J$37)</f>
        <v>0</v>
      </c>
      <c r="L133" s="67">
        <f>SUM(p_NRW!$K$30:$K$37)</f>
        <v>0</v>
      </c>
      <c r="M133" s="30">
        <f>SUM(p_NRW!$L$30:$L$37)</f>
        <v>0</v>
      </c>
      <c r="N133" s="30">
        <f>SUM(p_NRW!$M$30:$M$37)</f>
        <v>0</v>
      </c>
      <c r="O133" s="30">
        <f>SUM(p_NRW!$N$30:$N$37)</f>
        <v>0</v>
      </c>
      <c r="P133" s="30">
        <f>SUM(p_NRW!$O$30:$O$37)</f>
        <v>0</v>
      </c>
      <c r="Q133" s="30">
        <f>SUM(p_NRW!$P$30:$P$37)</f>
        <v>0</v>
      </c>
      <c r="R133" s="30">
        <f>SUM(p_NRW!$Q$30:$Q$37)</f>
        <v>0</v>
      </c>
      <c r="S133" s="30">
        <f>SUM(p_NRW!$R$30:$R$37)</f>
        <v>0</v>
      </c>
      <c r="T133" s="30">
        <f>SUM(p_NRW!$S$30:$S$37)</f>
        <v>0</v>
      </c>
      <c r="U133" s="30">
        <f>SUM(p_NRW!$T$30:$T$37)</f>
        <v>0</v>
      </c>
      <c r="V133" s="67">
        <f>SUM(p_NRW!$U$30:$U$37)</f>
        <v>0</v>
      </c>
      <c r="W133" s="67">
        <f>SUM(p_NRW!$V$30:$V$37)</f>
        <v>0</v>
      </c>
      <c r="X133" s="67">
        <f>SUM(p_NRW!$W$30:$W$37)</f>
        <v>0</v>
      </c>
      <c r="Y133" s="31">
        <f>IF(AND(E133=0,I133=0),0,IF(AND(E133=0,I133&gt;0),99,IF(F133=0,0,(I133*$A$1)/E133)))</f>
        <v>0</v>
      </c>
      <c r="Z133" s="63">
        <f>BATT!$Y$125</f>
        <v>0</v>
      </c>
    </row>
    <row r="134" spans="1:26" ht="12.75" hidden="1" customHeight="1" x14ac:dyDescent="0.2">
      <c r="A134" s="6">
        <f>SUBTOTAL(3,$Y$2:Y134)</f>
        <v>7</v>
      </c>
      <c r="B134" s="29" t="str">
        <f>p_NRW!$A$47</f>
        <v>Glanert, Yuna</v>
      </c>
      <c r="C134" s="29" t="str">
        <f>p_NRW!$A$1</f>
        <v>BSVNRW</v>
      </c>
      <c r="D134" s="30">
        <f>SUM(p_NRW!$C$48:$C$55)</f>
        <v>0</v>
      </c>
      <c r="E134" s="162">
        <f>SUM(p_NRW!$D$48:$D$55)</f>
        <v>0</v>
      </c>
      <c r="F134" s="67">
        <f>SUM(p_NRW!$E$48:$E$55)</f>
        <v>0</v>
      </c>
      <c r="G134" s="30">
        <f>SUM(p_NRW!$F$48:$F$55)</f>
        <v>0</v>
      </c>
      <c r="H134" s="30">
        <f>SUM(p_NRW!$G$48:$G$55)</f>
        <v>0</v>
      </c>
      <c r="I134" s="30">
        <f>SUM(p_NRW!$H$48:$H$55)</f>
        <v>0</v>
      </c>
      <c r="J134" s="30">
        <f>SUM(p_NRW!$I$48:$I$55)</f>
        <v>0</v>
      </c>
      <c r="K134" s="67">
        <f>SUM(p_NRW!$J$48:$J$55)</f>
        <v>0</v>
      </c>
      <c r="L134" s="67">
        <f>SUM(p_NRW!$K$48:$K$55)</f>
        <v>0</v>
      </c>
      <c r="M134" s="30">
        <f>SUM(p_NRW!$L$48:$L$55)</f>
        <v>0</v>
      </c>
      <c r="N134" s="30">
        <f>SUM(p_NRW!$M$48:$M$55)</f>
        <v>0</v>
      </c>
      <c r="O134" s="30">
        <f>SUM(p_NRW!$N$48:$N$55)</f>
        <v>0</v>
      </c>
      <c r="P134" s="30">
        <f>SUM(p_NRW!$O$48:$O$55)</f>
        <v>0</v>
      </c>
      <c r="Q134" s="30">
        <f>SUM(p_NRW!$P$48:$P$55)</f>
        <v>0</v>
      </c>
      <c r="R134" s="30">
        <f>SUM(p_NRW!$Q$48:$Q$55)</f>
        <v>0</v>
      </c>
      <c r="S134" s="30">
        <f>SUM(p_NRW!$R$48:$R$55)</f>
        <v>0</v>
      </c>
      <c r="T134" s="30">
        <f>SUM(p_NRW!$S$48:$S$55)</f>
        <v>0</v>
      </c>
      <c r="U134" s="30">
        <f>SUM(p_NRW!$T$48:$T$55)</f>
        <v>0</v>
      </c>
      <c r="V134" s="67">
        <f>SUM(p_NRW!$U$48:$U$55)</f>
        <v>0</v>
      </c>
      <c r="W134" s="67">
        <f>SUM(p_NRW!$V$48:$V$55)</f>
        <v>0</v>
      </c>
      <c r="X134" s="67">
        <f>SUM(p_NRW!$W$48:$W$55)</f>
        <v>0</v>
      </c>
      <c r="Y134" s="31">
        <f>IF(AND(E134=0,I134=0),0,IF(AND(E134=0,I134&gt;0),99,IF(F134=0,0,(I134*$A$1)/E134)))</f>
        <v>0</v>
      </c>
      <c r="Z134" s="63">
        <f>BATT!$Y$127</f>
        <v>0</v>
      </c>
    </row>
    <row r="135" spans="1:26" ht="12.75" hidden="1" customHeight="1" x14ac:dyDescent="0.2">
      <c r="A135" s="6">
        <f>SUBTOTAL(3,$Y$2:Y135)</f>
        <v>7</v>
      </c>
      <c r="B135" s="29" t="str">
        <f>p_NRW!$A$56</f>
        <v>Grebing, Emma</v>
      </c>
      <c r="C135" s="29" t="str">
        <f>p_NRW!$A$1</f>
        <v>BSVNRW</v>
      </c>
      <c r="D135" s="30">
        <f>SUM(p_NRW!$C$57:$C$64)</f>
        <v>0</v>
      </c>
      <c r="E135" s="162">
        <f>SUM(p_NRW!$D$57:$D$64)</f>
        <v>0</v>
      </c>
      <c r="F135" s="67">
        <f>SUM(p_NRW!$E$57:$E$64)</f>
        <v>0</v>
      </c>
      <c r="G135" s="30">
        <f>SUM(p_NRW!$F$57:$F$64)</f>
        <v>0</v>
      </c>
      <c r="H135" s="30">
        <f>SUM(p_NRW!$G$57:$G$64)</f>
        <v>0</v>
      </c>
      <c r="I135" s="30">
        <f>SUM(p_NRW!$H$57:$H$64)</f>
        <v>0</v>
      </c>
      <c r="J135" s="30">
        <f>SUM(p_NRW!$I$57:$I$64)</f>
        <v>0</v>
      </c>
      <c r="K135" s="67">
        <f>SUM(p_NRW!$J$57:$J$64)</f>
        <v>0</v>
      </c>
      <c r="L135" s="67">
        <f>SUM(p_NRW!$K$57:$K$64)</f>
        <v>0</v>
      </c>
      <c r="M135" s="30">
        <f>SUM(p_NRW!$L$57:$L$64)</f>
        <v>0</v>
      </c>
      <c r="N135" s="30">
        <f>SUM(p_NRW!$M$57:$M$64)</f>
        <v>0</v>
      </c>
      <c r="O135" s="30">
        <f>SUM(p_NRW!$N$57:$N$64)</f>
        <v>0</v>
      </c>
      <c r="P135" s="30">
        <f>SUM(p_NRW!$O$57:$O$64)</f>
        <v>0</v>
      </c>
      <c r="Q135" s="30">
        <f>SUM(p_NRW!$P$57:$P$64)</f>
        <v>0</v>
      </c>
      <c r="R135" s="30">
        <f>SUM(p_NRW!$Q$57:$Q$64)</f>
        <v>0</v>
      </c>
      <c r="S135" s="30">
        <f>SUM(p_NRW!$R$57:$R$64)</f>
        <v>0</v>
      </c>
      <c r="T135" s="30">
        <f>SUM(p_NRW!$S$57:$S$64)</f>
        <v>0</v>
      </c>
      <c r="U135" s="30">
        <f>SUM(p_NRW!$T$57:$T$64)</f>
        <v>0</v>
      </c>
      <c r="V135" s="67">
        <f>SUM(p_NRW!$U$57:$U$64)</f>
        <v>0</v>
      </c>
      <c r="W135" s="67">
        <f>SUM(p_NRW!$V$57:$V$64)</f>
        <v>0</v>
      </c>
      <c r="X135" s="67">
        <f>SUM(p_NRW!$W$57:$W$64)</f>
        <v>0</v>
      </c>
      <c r="Y135" s="31">
        <f>IF(AND(E135=0,I135=0),0,IF(AND(E135=0,I135&gt;0),99,IF(F135=0,0,(I135*$A$1)/E135)))</f>
        <v>0</v>
      </c>
      <c r="Z135" s="63">
        <f>BATT!$Y$128</f>
        <v>0</v>
      </c>
    </row>
    <row r="136" spans="1:26" ht="12.75" hidden="1" customHeight="1" x14ac:dyDescent="0.2">
      <c r="A136" s="6">
        <f>SUBTOTAL(3,$Y$2:Y136)</f>
        <v>7</v>
      </c>
      <c r="B136" s="29" t="str">
        <f>p_NRW!$A$65</f>
        <v>Holz, Juliane</v>
      </c>
      <c r="C136" s="29" t="str">
        <f>p_NRW!$A$1</f>
        <v>BSVNRW</v>
      </c>
      <c r="D136" s="30">
        <f>SUM(p_NRW!$C$66:$C$73)</f>
        <v>0</v>
      </c>
      <c r="E136" s="162">
        <f>SUM(p_NRW!$D$66:$D$73)</f>
        <v>0</v>
      </c>
      <c r="F136" s="67">
        <f>SUM(p_NRW!$E$66:$E$73)</f>
        <v>0</v>
      </c>
      <c r="G136" s="30">
        <f>SUM(p_NRW!$F$66:$F$73)</f>
        <v>0</v>
      </c>
      <c r="H136" s="30">
        <f>SUM(p_NRW!$G$66:$G$73)</f>
        <v>0</v>
      </c>
      <c r="I136" s="30">
        <f>SUM(p_NRW!$H$66:$H$73)</f>
        <v>0</v>
      </c>
      <c r="J136" s="30">
        <f>SUM(p_NRW!$I$66:$I$73)</f>
        <v>0</v>
      </c>
      <c r="K136" s="67">
        <f>SUM(p_NRW!$J$66:$J$73)</f>
        <v>0</v>
      </c>
      <c r="L136" s="67">
        <f>SUM(p_NRW!$K$66:$K$73)</f>
        <v>0</v>
      </c>
      <c r="M136" s="30">
        <f>SUM(p_NRW!$L$66:$L$73)</f>
        <v>0</v>
      </c>
      <c r="N136" s="30">
        <f>SUM(p_NRW!$M$66:$M$73)</f>
        <v>0</v>
      </c>
      <c r="O136" s="30">
        <f>SUM(p_NRW!$N$66:$N$73)</f>
        <v>0</v>
      </c>
      <c r="P136" s="30">
        <f>SUM(p_NRW!$O$66:$O$73)</f>
        <v>0</v>
      </c>
      <c r="Q136" s="30">
        <f>SUM(p_NRW!$P$66:$P$73)</f>
        <v>0</v>
      </c>
      <c r="R136" s="30">
        <f>SUM(p_NRW!$Q$66:$Q$73)</f>
        <v>0</v>
      </c>
      <c r="S136" s="30">
        <f>SUM(p_NRW!$R$66:$R$73)</f>
        <v>0</v>
      </c>
      <c r="T136" s="30">
        <f>SUM(p_NRW!$S$66:$S$73)</f>
        <v>0</v>
      </c>
      <c r="U136" s="30">
        <f>SUM(p_NRW!$T$66:$T$73)</f>
        <v>0</v>
      </c>
      <c r="V136" s="67">
        <f>SUM(p_NRW!$U$66:$U$73)</f>
        <v>0</v>
      </c>
      <c r="W136" s="67">
        <f>SUM(p_NRW!$V$66:$V$73)</f>
        <v>0</v>
      </c>
      <c r="X136" s="67">
        <f>SUM(p_NRW!$W$66:$W$73)</f>
        <v>0</v>
      </c>
      <c r="Y136" s="31">
        <f>IF(AND(E136=0,I136=0),0,IF(AND(E136=0,I136&gt;0),99,IF(F136=0,0,(I136*$A$1)/E136)))</f>
        <v>0</v>
      </c>
      <c r="Z136" s="63">
        <f>BATT!$Y$129</f>
        <v>0</v>
      </c>
    </row>
    <row r="137" spans="1:26" ht="12.75" hidden="1" customHeight="1" x14ac:dyDescent="0.2">
      <c r="A137" s="6">
        <f>SUBTOTAL(3,$Y$2:Y137)</f>
        <v>7</v>
      </c>
      <c r="B137" s="29" t="str">
        <f>p_NRW!$A$74</f>
        <v>Lubnau, Lilly</v>
      </c>
      <c r="C137" s="29" t="str">
        <f>p_NRW!$A$1</f>
        <v>BSVNRW</v>
      </c>
      <c r="D137" s="30">
        <f>SUM(p_NRW!$C$75:$C$82)</f>
        <v>0</v>
      </c>
      <c r="E137" s="162">
        <f>SUM(p_NRW!$D$75:$D$82)</f>
        <v>0</v>
      </c>
      <c r="F137" s="67">
        <f>SUM(p_NRW!$E$75:$E$82)</f>
        <v>0</v>
      </c>
      <c r="G137" s="30">
        <f>SUM(p_NRW!$F$75:$F$82)</f>
        <v>0</v>
      </c>
      <c r="H137" s="30">
        <f>SUM(p_NRW!$G$75:$G$82)</f>
        <v>0</v>
      </c>
      <c r="I137" s="30">
        <f>SUM(p_NRW!$H$75:$H$82)</f>
        <v>0</v>
      </c>
      <c r="J137" s="30">
        <f>SUM(p_NRW!$I$75:$I$82)</f>
        <v>0</v>
      </c>
      <c r="K137" s="67">
        <f>SUM(p_NRW!$J$75:$J$82)</f>
        <v>0</v>
      </c>
      <c r="L137" s="67">
        <f>SUM(p_NRW!$K$75:$K$82)</f>
        <v>0</v>
      </c>
      <c r="M137" s="30">
        <f>SUM(p_NRW!$L$75:$L$82)</f>
        <v>0</v>
      </c>
      <c r="N137" s="30">
        <f>SUM(p_NRW!$M$75:$M$82)</f>
        <v>0</v>
      </c>
      <c r="O137" s="30">
        <f>SUM(p_NRW!$N$75:$N$82)</f>
        <v>0</v>
      </c>
      <c r="P137" s="30">
        <f>SUM(p_NRW!$O$75:$O$82)</f>
        <v>0</v>
      </c>
      <c r="Q137" s="30">
        <f>SUM(p_NRW!$P$75:$P$82)</f>
        <v>0</v>
      </c>
      <c r="R137" s="30">
        <f>SUM(p_NRW!$Q$75:$Q$82)</f>
        <v>0</v>
      </c>
      <c r="S137" s="30">
        <f>SUM(p_NRW!$R$75:$R$82)</f>
        <v>0</v>
      </c>
      <c r="T137" s="30">
        <f>SUM(p_NRW!$S$75:$S$82)</f>
        <v>0</v>
      </c>
      <c r="U137" s="30">
        <f>SUM(p_NRW!$T$75:$T$82)</f>
        <v>0</v>
      </c>
      <c r="V137" s="67">
        <f>SUM(p_NRW!$U$75:$U$82)</f>
        <v>0</v>
      </c>
      <c r="W137" s="67">
        <f>SUM(p_NRW!$V$75:$V$82)</f>
        <v>0</v>
      </c>
      <c r="X137" s="67">
        <f>SUM(p_NRW!$W$75:$W$82)</f>
        <v>0</v>
      </c>
      <c r="Y137" s="31">
        <f>IF(AND(E137=0,I137=0),0,IF(AND(E137=0,I137&gt;0),99,IF(F137=0,0,(I137*$A$1)/E137)))</f>
        <v>0</v>
      </c>
      <c r="Z137" s="63">
        <f>BATT!$Y$130</f>
        <v>0</v>
      </c>
    </row>
    <row r="138" spans="1:26" ht="12.75" hidden="1" customHeight="1" x14ac:dyDescent="0.2">
      <c r="A138" s="6">
        <f>SUBTOTAL(3,$Y$2:Y138)</f>
        <v>7</v>
      </c>
      <c r="B138" s="29" t="str">
        <f>p_NRW!$A$83</f>
        <v>Mai, Stella</v>
      </c>
      <c r="C138" s="29" t="str">
        <f>p_NRW!$A$1</f>
        <v>BSVNRW</v>
      </c>
      <c r="D138" s="30">
        <f>SUM(p_NRW!$C$84:$C$91)</f>
        <v>0</v>
      </c>
      <c r="E138" s="162">
        <f>SUM(p_NRW!$D$84:$D$91)</f>
        <v>0</v>
      </c>
      <c r="F138" s="67">
        <f>SUM(p_NRW!$E$84:$E$91)</f>
        <v>0</v>
      </c>
      <c r="G138" s="30">
        <f>SUM(p_NRW!$F$84:$F$91)</f>
        <v>0</v>
      </c>
      <c r="H138" s="30">
        <f>SUM(p_NRW!$G$84:$G$91)</f>
        <v>0</v>
      </c>
      <c r="I138" s="30">
        <f>SUM(p_NRW!$H$84:$H$91)</f>
        <v>0</v>
      </c>
      <c r="J138" s="30">
        <f>SUM(p_NRW!$I$84:$I$91)</f>
        <v>0</v>
      </c>
      <c r="K138" s="67">
        <f>SUM(p_NRW!$J$84:$J$91)</f>
        <v>0</v>
      </c>
      <c r="L138" s="67">
        <f>SUM(p_NRW!$K$84:$K$91)</f>
        <v>0</v>
      </c>
      <c r="M138" s="30">
        <f>SUM(p_NRW!$L$84:$L$91)</f>
        <v>0</v>
      </c>
      <c r="N138" s="30">
        <f>SUM(p_NRW!$M$84:$M$91)</f>
        <v>0</v>
      </c>
      <c r="O138" s="30">
        <f>SUM(p_NRW!$N$84:$N$91)</f>
        <v>0</v>
      </c>
      <c r="P138" s="30">
        <f>SUM(p_NRW!$O$84:$O$91)</f>
        <v>0</v>
      </c>
      <c r="Q138" s="30">
        <f>SUM(p_NRW!$P$84:$P$91)</f>
        <v>0</v>
      </c>
      <c r="R138" s="30">
        <f>SUM(p_NRW!$Q$84:$Q$91)</f>
        <v>0</v>
      </c>
      <c r="S138" s="30">
        <f>SUM(p_NRW!$R$84:$R$91)</f>
        <v>0</v>
      </c>
      <c r="T138" s="30">
        <f>SUM(p_NRW!$S$84:$S$91)</f>
        <v>0</v>
      </c>
      <c r="U138" s="30">
        <f>SUM(p_NRW!$T$84:$T$91)</f>
        <v>0</v>
      </c>
      <c r="V138" s="67">
        <f>SUM(p_NRW!$U$84:$U$91)</f>
        <v>0</v>
      </c>
      <c r="W138" s="67">
        <f>SUM(p_NRW!$V$84:$V$91)</f>
        <v>0</v>
      </c>
      <c r="X138" s="67">
        <f>SUM(p_NRW!$W$84:$W$91)</f>
        <v>0</v>
      </c>
      <c r="Y138" s="31">
        <f>IF(AND(E138=0,I138=0),0,IF(AND(E138=0,I138&gt;0),99,IF(F138=0,0,(I138*$A$1)/E138)))</f>
        <v>0</v>
      </c>
      <c r="Z138" s="63">
        <f>BATT!$Y$131</f>
        <v>0</v>
      </c>
    </row>
    <row r="139" spans="1:26" ht="12.75" hidden="1" customHeight="1" x14ac:dyDescent="0.2">
      <c r="A139" s="6">
        <f>SUBTOTAL(3,$Y$2:Y139)</f>
        <v>7</v>
      </c>
      <c r="B139" s="29" t="str">
        <f>p_NRW!$A$92</f>
        <v>Novak, Anna</v>
      </c>
      <c r="C139" s="29" t="str">
        <f>p_NRW!$A$1</f>
        <v>BSVNRW</v>
      </c>
      <c r="D139" s="30">
        <f>SUM(p_NRW!$C$93:$C$100)</f>
        <v>0</v>
      </c>
      <c r="E139" s="162">
        <f>SUM(p_NRW!$D$93:$D$100)</f>
        <v>0</v>
      </c>
      <c r="F139" s="67">
        <f>SUM(p_NRW!$E$93:$E$100)</f>
        <v>0</v>
      </c>
      <c r="G139" s="30">
        <f>SUM(p_NRW!$F$93:$F$100)</f>
        <v>0</v>
      </c>
      <c r="H139" s="30">
        <f>SUM(p_NRW!$G$93:$G$100)</f>
        <v>0</v>
      </c>
      <c r="I139" s="30">
        <f>SUM(p_NRW!$H$93:$H$100)</f>
        <v>0</v>
      </c>
      <c r="J139" s="30">
        <f>SUM(p_NRW!$I$93:$I$100)</f>
        <v>0</v>
      </c>
      <c r="K139" s="67">
        <f>SUM(p_NRW!$J$93:$J$100)</f>
        <v>0</v>
      </c>
      <c r="L139" s="67">
        <f>SUM(p_NRW!$K$93:$K$100)</f>
        <v>0</v>
      </c>
      <c r="M139" s="30">
        <f>SUM(p_NRW!$L$93:$L$100)</f>
        <v>0</v>
      </c>
      <c r="N139" s="30">
        <f>SUM(p_NRW!$M$93:$M$100)</f>
        <v>0</v>
      </c>
      <c r="O139" s="30">
        <f>SUM(p_NRW!$N$93:$N$100)</f>
        <v>0</v>
      </c>
      <c r="P139" s="30">
        <f>SUM(p_NRW!$O$93:$O$100)</f>
        <v>0</v>
      </c>
      <c r="Q139" s="30">
        <f>SUM(p_NRW!$P$93:$P$100)</f>
        <v>0</v>
      </c>
      <c r="R139" s="30">
        <f>SUM(p_NRW!$Q$93:$Q$100)</f>
        <v>0</v>
      </c>
      <c r="S139" s="30">
        <f>SUM(p_NRW!$R$93:$R$100)</f>
        <v>0</v>
      </c>
      <c r="T139" s="30">
        <f>SUM(p_NRW!$S$93:$S$100)</f>
        <v>0</v>
      </c>
      <c r="U139" s="30">
        <f>SUM(p_NRW!$T$93:$T$100)</f>
        <v>0</v>
      </c>
      <c r="V139" s="67">
        <f>SUM(p_NRW!$U$93:$U$100)</f>
        <v>0</v>
      </c>
      <c r="W139" s="67">
        <f>SUM(p_NRW!$V$93:$V$100)</f>
        <v>0</v>
      </c>
      <c r="X139" s="67">
        <f>SUM(p_NRW!$W$93:$W$100)</f>
        <v>0</v>
      </c>
      <c r="Y139" s="31">
        <f>IF(AND(E139=0,I139=0),0,IF(AND(E139=0,I139&gt;0),99,IF(F139=0,0,(I139*$A$1)/E139)))</f>
        <v>0</v>
      </c>
      <c r="Z139" s="63">
        <f>BATT!$Y$132</f>
        <v>0</v>
      </c>
    </row>
    <row r="140" spans="1:26" ht="12.75" hidden="1" customHeight="1" x14ac:dyDescent="0.2">
      <c r="A140" s="6">
        <f>SUBTOTAL(3,$Y$2:Y140)</f>
        <v>7</v>
      </c>
      <c r="B140" s="29" t="str">
        <f>p_NRW!$A$110</f>
        <v>Stracke, Olivia</v>
      </c>
      <c r="C140" s="29" t="str">
        <f>p_NRW!$A$1</f>
        <v>BSVNRW</v>
      </c>
      <c r="D140" s="30">
        <f>SUM(p_NRW!$C$111:$C$118)</f>
        <v>0</v>
      </c>
      <c r="E140" s="162">
        <f>SUM(p_NRW!$D$111:$D$118)</f>
        <v>0</v>
      </c>
      <c r="F140" s="67">
        <f>SUM(p_NRW!$E$111:$E$118)</f>
        <v>0</v>
      </c>
      <c r="G140" s="30">
        <f>SUM(p_NRW!$F$111:$F$118)</f>
        <v>0</v>
      </c>
      <c r="H140" s="30">
        <f>SUM(p_NRW!$G$111:$G$118)</f>
        <v>0</v>
      </c>
      <c r="I140" s="30">
        <f>SUM(p_NRW!$H$111:$H$118)</f>
        <v>0</v>
      </c>
      <c r="J140" s="30">
        <f>SUM(p_NRW!$I$111:$I$118)</f>
        <v>0</v>
      </c>
      <c r="K140" s="67">
        <f>SUM(p_NRW!$J$111:$J$118)</f>
        <v>0</v>
      </c>
      <c r="L140" s="67">
        <f>SUM(p_NRW!$K$111:$K$118)</f>
        <v>0</v>
      </c>
      <c r="M140" s="30">
        <f>SUM(p_NRW!$L$111:$L$118)</f>
        <v>0</v>
      </c>
      <c r="N140" s="30">
        <f>SUM(p_NRW!$M$111:$M$118)</f>
        <v>0</v>
      </c>
      <c r="O140" s="30">
        <f>SUM(p_NRW!$N$111:$N$118)</f>
        <v>0</v>
      </c>
      <c r="P140" s="30">
        <f>SUM(p_NRW!$O$111:$O$118)</f>
        <v>0</v>
      </c>
      <c r="Q140" s="30">
        <f>SUM(p_NRW!$P$111:$P$118)</f>
        <v>0</v>
      </c>
      <c r="R140" s="30">
        <f>SUM(p_NRW!$Q$111:$Q$118)</f>
        <v>0</v>
      </c>
      <c r="S140" s="30">
        <f>SUM(p_NRW!$R$111:$R$118)</f>
        <v>0</v>
      </c>
      <c r="T140" s="30">
        <f>SUM(p_NRW!$S$111:$S$118)</f>
        <v>0</v>
      </c>
      <c r="U140" s="30">
        <f>SUM(p_NRW!$T$111:$T$118)</f>
        <v>0</v>
      </c>
      <c r="V140" s="67">
        <f>SUM(p_NRW!$U$111:$U$118)</f>
        <v>0</v>
      </c>
      <c r="W140" s="67">
        <f>SUM(p_NRW!$V$111:$V$118)</f>
        <v>0</v>
      </c>
      <c r="X140" s="67">
        <f>SUM(p_NRW!$W$111:$W$118)</f>
        <v>0</v>
      </c>
      <c r="Y140" s="31">
        <f>IF(AND(E140=0,I140=0),0,IF(AND(E140=0,I140&gt;0),99,IF(F140=0,0,(I140*$A$1)/E140)))</f>
        <v>0</v>
      </c>
      <c r="Z140" s="63">
        <f>BATT!$Y$134</f>
        <v>0</v>
      </c>
    </row>
    <row r="141" spans="1:26" ht="12.75" hidden="1" customHeight="1" x14ac:dyDescent="0.2">
      <c r="A141" s="6">
        <f>SUBTOTAL(3,$Y$2:Y141)</f>
        <v>7</v>
      </c>
      <c r="B141" s="29" t="str">
        <f>p_NRW!$A$119</f>
        <v>Stranz, Clara</v>
      </c>
      <c r="C141" s="29" t="str">
        <f>p_NRW!$A$1</f>
        <v>BSVNRW</v>
      </c>
      <c r="D141" s="30">
        <f>SUM(p_NRW!$C$120:$C$127)</f>
        <v>0</v>
      </c>
      <c r="E141" s="162">
        <f>SUM(p_NRW!$D$120:$D$127)</f>
        <v>0</v>
      </c>
      <c r="F141" s="67">
        <f>SUM(p_NRW!$E$120:$E$127)</f>
        <v>0</v>
      </c>
      <c r="G141" s="30">
        <f>SUM(p_NRW!$F$120:$F$127)</f>
        <v>0</v>
      </c>
      <c r="H141" s="30">
        <f>SUM(p_NRW!$G$120:$G$127)</f>
        <v>0</v>
      </c>
      <c r="I141" s="30">
        <f>SUM(p_NRW!$H$120:$H$127)</f>
        <v>0</v>
      </c>
      <c r="J141" s="30">
        <f>SUM(p_NRW!$I$120:$I$127)</f>
        <v>0</v>
      </c>
      <c r="K141" s="67">
        <f>SUM(p_NRW!$J$120:$J$127)</f>
        <v>0</v>
      </c>
      <c r="L141" s="67">
        <f>SUM(p_NRW!$K$120:$K$127)</f>
        <v>0</v>
      </c>
      <c r="M141" s="30">
        <f>SUM(p_NRW!$L$120:$L$127)</f>
        <v>0</v>
      </c>
      <c r="N141" s="30">
        <f>SUM(p_NRW!$M$120:$M$127)</f>
        <v>0</v>
      </c>
      <c r="O141" s="30">
        <f>SUM(p_NRW!$N$120:$N$127)</f>
        <v>0</v>
      </c>
      <c r="P141" s="30">
        <f>SUM(p_NRW!$O$120:$O$127)</f>
        <v>0</v>
      </c>
      <c r="Q141" s="30">
        <f>SUM(p_NRW!$P$120:$P$127)</f>
        <v>0</v>
      </c>
      <c r="R141" s="30">
        <f>SUM(p_NRW!$Q$120:$Q$127)</f>
        <v>0</v>
      </c>
      <c r="S141" s="30">
        <f>SUM(p_NRW!$R$120:$R$127)</f>
        <v>0</v>
      </c>
      <c r="T141" s="30">
        <f>SUM(p_NRW!$S$120:$S$127)</f>
        <v>0</v>
      </c>
      <c r="U141" s="30">
        <f>SUM(p_NRW!$T$120:$T$127)</f>
        <v>0</v>
      </c>
      <c r="V141" s="67">
        <f>SUM(p_NRW!$U$120:$U$127)</f>
        <v>0</v>
      </c>
      <c r="W141" s="67">
        <f>SUM(p_NRW!$V$120:$V$127)</f>
        <v>0</v>
      </c>
      <c r="X141" s="67">
        <f>SUM(p_NRW!$W$120:$W$127)</f>
        <v>0</v>
      </c>
      <c r="Y141" s="31">
        <f>IF(AND(E141=0,I141=0),0,IF(AND(E141=0,I141&gt;0),99,IF(F141=0,0,(I141*$A$1)/E141)))</f>
        <v>0</v>
      </c>
      <c r="Z141" s="63">
        <f>BATT!$Y$135</f>
        <v>0</v>
      </c>
    </row>
    <row r="142" spans="1:26" ht="12.75" hidden="1" customHeight="1" x14ac:dyDescent="0.2">
      <c r="A142" s="6">
        <f>SUBTOTAL(3,$Y$2:Y142)</f>
        <v>7</v>
      </c>
      <c r="B142" s="29" t="str">
        <f>p_NRW!$A$128</f>
        <v>Spieler 5-15</v>
      </c>
      <c r="C142" s="29" t="str">
        <f>p_NRW!$A$1</f>
        <v>BSVNRW</v>
      </c>
      <c r="D142" s="30">
        <f>SUM(p_NRW!$C$129:$C$136)</f>
        <v>0</v>
      </c>
      <c r="E142" s="162">
        <f>SUM(p_NRW!$D$129:$D$136)</f>
        <v>0</v>
      </c>
      <c r="F142" s="67">
        <f>SUM(p_NRW!$E$129:$E$136)</f>
        <v>0</v>
      </c>
      <c r="G142" s="30">
        <f>SUM(p_NRW!$F$129:$F$136)</f>
        <v>0</v>
      </c>
      <c r="H142" s="30">
        <f>SUM(p_NRW!$G$129:$G$136)</f>
        <v>0</v>
      </c>
      <c r="I142" s="30">
        <f>SUM(p_NRW!$H$129:$H$136)</f>
        <v>0</v>
      </c>
      <c r="J142" s="30">
        <f>SUM(p_NRW!$I$129:$I$136)</f>
        <v>0</v>
      </c>
      <c r="K142" s="67">
        <f>SUM(p_NRW!$J$129:$J$136)</f>
        <v>0</v>
      </c>
      <c r="L142" s="67">
        <f>SUM(p_NRW!$K$129:$K$136)</f>
        <v>0</v>
      </c>
      <c r="M142" s="30">
        <f>SUM(p_NRW!$L$129:$L$136)</f>
        <v>0</v>
      </c>
      <c r="N142" s="30">
        <f>SUM(p_NRW!$M$129:$M$136)</f>
        <v>0</v>
      </c>
      <c r="O142" s="30">
        <f>SUM(p_NRW!$N$129:$N$136)</f>
        <v>0</v>
      </c>
      <c r="P142" s="30">
        <f>SUM(p_NRW!$O$129:$O$136)</f>
        <v>0</v>
      </c>
      <c r="Q142" s="30">
        <f>SUM(p_NRW!$P$129:$P$136)</f>
        <v>0</v>
      </c>
      <c r="R142" s="30">
        <f>SUM(p_NRW!$Q$129:$Q$136)</f>
        <v>0</v>
      </c>
      <c r="S142" s="30">
        <f>SUM(p_NRW!$R$129:$R$136)</f>
        <v>0</v>
      </c>
      <c r="T142" s="30">
        <f>SUM(p_NRW!$S$129:$S$136)</f>
        <v>0</v>
      </c>
      <c r="U142" s="30">
        <f>SUM(p_NRW!$T$129:$T$136)</f>
        <v>0</v>
      </c>
      <c r="V142" s="67">
        <f>SUM(p_NRW!$U$129:$U$136)</f>
        <v>0</v>
      </c>
      <c r="W142" s="67">
        <f>SUM(p_NRW!$V$129:$V$136)</f>
        <v>0</v>
      </c>
      <c r="X142" s="67">
        <f>SUM(p_NRW!$W$129:$W$136)</f>
        <v>0</v>
      </c>
      <c r="Y142" s="31">
        <f>IF(AND(E142=0,I142=0),0,IF(AND(E142=0,I142&gt;0),99,IF(F142=0,0,(I142*$A$1)/E142)))</f>
        <v>0</v>
      </c>
      <c r="Z142" s="63">
        <f>BATT!$Y$136</f>
        <v>0</v>
      </c>
    </row>
    <row r="143" spans="1:26" ht="12.75" hidden="1" customHeight="1" x14ac:dyDescent="0.2">
      <c r="A143" s="6">
        <f>SUBTOTAL(3,$Y$2:Y143)</f>
        <v>7</v>
      </c>
      <c r="B143" s="29" t="str">
        <f>p_NRW!$A$137</f>
        <v>Spieler 5-16</v>
      </c>
      <c r="C143" s="29" t="str">
        <f>p_NRW!$A$1</f>
        <v>BSVNRW</v>
      </c>
      <c r="D143" s="30">
        <f>SUM(p_NRW!$C$138:$C$145)</f>
        <v>0</v>
      </c>
      <c r="E143" s="162">
        <f>SUM(p_NRW!$D$138:$D$145)</f>
        <v>0</v>
      </c>
      <c r="F143" s="67">
        <f>SUM(p_NRW!$E$138:$E$145)</f>
        <v>0</v>
      </c>
      <c r="G143" s="30">
        <f>SUM(p_NRW!$F$138:$F$145)</f>
        <v>0</v>
      </c>
      <c r="H143" s="30">
        <f>SUM(p_NRW!$G$138:$G$145)</f>
        <v>0</v>
      </c>
      <c r="I143" s="30">
        <f>SUM(p_NRW!$H$138:$H$145)</f>
        <v>0</v>
      </c>
      <c r="J143" s="30">
        <f>SUM(p_NRW!$I$138:$I$145)</f>
        <v>0</v>
      </c>
      <c r="K143" s="67">
        <f>SUM(p_NRW!$J$138:$J$145)</f>
        <v>0</v>
      </c>
      <c r="L143" s="67">
        <f>SUM(p_NRW!$K$138:$K$145)</f>
        <v>0</v>
      </c>
      <c r="M143" s="30">
        <f>SUM(p_NRW!$L$138:$L$145)</f>
        <v>0</v>
      </c>
      <c r="N143" s="30">
        <f>SUM(p_NRW!$M$138:$M$145)</f>
        <v>0</v>
      </c>
      <c r="O143" s="30">
        <f>SUM(p_NRW!$N$138:$N$145)</f>
        <v>0</v>
      </c>
      <c r="P143" s="30">
        <f>SUM(p_NRW!$O$138:$O$145)</f>
        <v>0</v>
      </c>
      <c r="Q143" s="30">
        <f>SUM(p_NRW!$P$138:$P$145)</f>
        <v>0</v>
      </c>
      <c r="R143" s="30">
        <f>SUM(p_NRW!$Q$138:$Q$145)</f>
        <v>0</v>
      </c>
      <c r="S143" s="30">
        <f>SUM(p_NRW!$R$138:$R$145)</f>
        <v>0</v>
      </c>
      <c r="T143" s="30">
        <f>SUM(p_NRW!$S$138:$S$145)</f>
        <v>0</v>
      </c>
      <c r="U143" s="30">
        <f>SUM(p_NRW!$T$138:$T$145)</f>
        <v>0</v>
      </c>
      <c r="V143" s="67">
        <f>SUM(p_NRW!$U$138:$U$145)</f>
        <v>0</v>
      </c>
      <c r="W143" s="67">
        <f>SUM(p_NRW!$V$138:$V$145)</f>
        <v>0</v>
      </c>
      <c r="X143" s="67">
        <f>SUM(p_NRW!$W$138:$W$145)</f>
        <v>0</v>
      </c>
      <c r="Y143" s="31">
        <f>IF(AND(E143=0,I143=0),0,IF(AND(E143=0,I143&gt;0),99,IF(F143=0,0,(I143*$A$1)/E143)))</f>
        <v>0</v>
      </c>
      <c r="Z143" s="63">
        <f>BATT!$Y$137</f>
        <v>0</v>
      </c>
    </row>
    <row r="144" spans="1:26" ht="12.75" hidden="1" customHeight="1" x14ac:dyDescent="0.2">
      <c r="A144" s="6">
        <f>SUBTOTAL(3,$Y$2:Y144)</f>
        <v>7</v>
      </c>
      <c r="B144" s="29" t="str">
        <f>p_NRW!$A$146</f>
        <v>Spieler 5-17</v>
      </c>
      <c r="C144" s="29" t="str">
        <f>p_NRW!$A$1</f>
        <v>BSVNRW</v>
      </c>
      <c r="D144" s="30">
        <f>SUM(p_NRW!$C$147:$C$154)</f>
        <v>0</v>
      </c>
      <c r="E144" s="162">
        <f>SUM(p_NRW!$D$147:$D$154)</f>
        <v>0</v>
      </c>
      <c r="F144" s="67">
        <f>SUM(p_NRW!$E$147:$E$154)</f>
        <v>0</v>
      </c>
      <c r="G144" s="30">
        <f>SUM(p_NRW!$F$147:$F$154)</f>
        <v>0</v>
      </c>
      <c r="H144" s="30">
        <f>SUM(p_NRW!$G$147:$G$154)</f>
        <v>0</v>
      </c>
      <c r="I144" s="30">
        <f>SUM(p_NRW!$H$147:$H$154)</f>
        <v>0</v>
      </c>
      <c r="J144" s="30">
        <f>SUM(p_NRW!$I$147:$I$154)</f>
        <v>0</v>
      </c>
      <c r="K144" s="67">
        <f>SUM(p_NRW!$J$147:$J$154)</f>
        <v>0</v>
      </c>
      <c r="L144" s="67">
        <f>SUM(p_NRW!$K$147:$K$154)</f>
        <v>0</v>
      </c>
      <c r="M144" s="30">
        <f>SUM(p_NRW!$L$147:$L$154)</f>
        <v>0</v>
      </c>
      <c r="N144" s="30">
        <f>SUM(p_NRW!$M$147:$M$154)</f>
        <v>0</v>
      </c>
      <c r="O144" s="30">
        <f>SUM(p_NRW!$N$147:$N$154)</f>
        <v>0</v>
      </c>
      <c r="P144" s="30">
        <f>SUM(p_NRW!$O$147:$O$154)</f>
        <v>0</v>
      </c>
      <c r="Q144" s="30">
        <f>SUM(p_NRW!$P$147:$P$154)</f>
        <v>0</v>
      </c>
      <c r="R144" s="30">
        <f>SUM(p_NRW!$Q$147:$Q$154)</f>
        <v>0</v>
      </c>
      <c r="S144" s="30">
        <f>SUM(p_NRW!$R$147:$R$154)</f>
        <v>0</v>
      </c>
      <c r="T144" s="30">
        <f>SUM(p_NRW!$S$147:$S$154)</f>
        <v>0</v>
      </c>
      <c r="U144" s="30">
        <f>SUM(p_NRW!$T$147:$T$154)</f>
        <v>0</v>
      </c>
      <c r="V144" s="67">
        <f>SUM(p_NRW!$U$147:$U$154)</f>
        <v>0</v>
      </c>
      <c r="W144" s="67">
        <f>SUM(p_NRW!$V$147:$V$154)</f>
        <v>0</v>
      </c>
      <c r="X144" s="67">
        <f>SUM(p_NRW!$W$147:$W$154)</f>
        <v>0</v>
      </c>
      <c r="Y144" s="31">
        <f>IF(AND(E144=0,I144=0),0,IF(AND(E144=0,I144&gt;0),99,IF(F144=0,0,(I144*$A$1)/E144)))</f>
        <v>0</v>
      </c>
      <c r="Z144" s="63">
        <f>BATT!$Y$138</f>
        <v>0</v>
      </c>
    </row>
    <row r="145" spans="1:26" ht="12.75" hidden="1" customHeight="1" x14ac:dyDescent="0.2">
      <c r="A145" s="6">
        <f>SUBTOTAL(3,$Y$2:Y145)</f>
        <v>7</v>
      </c>
      <c r="B145" s="29" t="str">
        <f>p_NRW!$A$155</f>
        <v>Spieler 5-18</v>
      </c>
      <c r="C145" s="29" t="str">
        <f>p_NRW!$A$1</f>
        <v>BSVNRW</v>
      </c>
      <c r="D145" s="30">
        <f>SUM(p_NRW!$C$156:$C$163)</f>
        <v>0</v>
      </c>
      <c r="E145" s="162">
        <f>SUM(p_NRW!$D$156:$D$163)</f>
        <v>0</v>
      </c>
      <c r="F145" s="67">
        <f>SUM(p_NRW!$E$156:$E$163)</f>
        <v>0</v>
      </c>
      <c r="G145" s="30">
        <f>SUM(p_NRW!$F$156:$F$163)</f>
        <v>0</v>
      </c>
      <c r="H145" s="30">
        <f>SUM(p_NRW!$G$156:$G$163)</f>
        <v>0</v>
      </c>
      <c r="I145" s="30">
        <f>SUM(p_NRW!$H$156:$H$163)</f>
        <v>0</v>
      </c>
      <c r="J145" s="30">
        <f>SUM(p_NRW!$I$156:$I$163)</f>
        <v>0</v>
      </c>
      <c r="K145" s="67">
        <f>SUM(p_NRW!$J$156:$J$163)</f>
        <v>0</v>
      </c>
      <c r="L145" s="67">
        <f>SUM(p_NRW!$K$156:$K$163)</f>
        <v>0</v>
      </c>
      <c r="M145" s="30">
        <f>SUM(p_NRW!$L$156:$L$163)</f>
        <v>0</v>
      </c>
      <c r="N145" s="30">
        <f>SUM(p_NRW!$M$156:$M$163)</f>
        <v>0</v>
      </c>
      <c r="O145" s="30">
        <f>SUM(p_NRW!$N$156:$N$163)</f>
        <v>0</v>
      </c>
      <c r="P145" s="30">
        <f>SUM(p_NRW!$O$156:$O$163)</f>
        <v>0</v>
      </c>
      <c r="Q145" s="30">
        <f>SUM(p_NRW!$P$156:$P$163)</f>
        <v>0</v>
      </c>
      <c r="R145" s="30">
        <f>SUM(p_NRW!$Q$156:$Q$163)</f>
        <v>0</v>
      </c>
      <c r="S145" s="30">
        <f>SUM(p_NRW!$R$156:$R$163)</f>
        <v>0</v>
      </c>
      <c r="T145" s="30">
        <f>SUM(p_NRW!$S$156:$S$163)</f>
        <v>0</v>
      </c>
      <c r="U145" s="30">
        <f>SUM(p_NRW!$T$156:$T$163)</f>
        <v>0</v>
      </c>
      <c r="V145" s="67">
        <f>SUM(p_NRW!$U$156:$U$163)</f>
        <v>0</v>
      </c>
      <c r="W145" s="67">
        <f>SUM(p_NRW!$V$156:$V$163)</f>
        <v>0</v>
      </c>
      <c r="X145" s="67">
        <f>SUM(p_NRW!$W$156:$W$163)</f>
        <v>0</v>
      </c>
      <c r="Y145" s="31">
        <f>IF(AND(E145=0,I145=0),0,IF(AND(E145=0,I145&gt;0),99,IF(F145=0,0,(I145*$A$1)/E145)))</f>
        <v>0</v>
      </c>
      <c r="Z145" s="63">
        <f>BATT!$Y$139</f>
        <v>0</v>
      </c>
    </row>
    <row r="146" spans="1:26" ht="12.75" hidden="1" customHeight="1" x14ac:dyDescent="0.2">
      <c r="A146" s="6">
        <f>SUBTOTAL(3,$Y$2:Y146)</f>
        <v>7</v>
      </c>
      <c r="B146" s="29" t="str">
        <f>p_NRW!$A$164</f>
        <v>Spieler 5-19</v>
      </c>
      <c r="C146" s="29" t="str">
        <f>p_NRW!$A$1</f>
        <v>BSVNRW</v>
      </c>
      <c r="D146" s="30">
        <f>SUM(p_NRW!$C$165:$C$172)</f>
        <v>0</v>
      </c>
      <c r="E146" s="162">
        <f>SUM(p_NRW!$D$165:$D$172)</f>
        <v>0</v>
      </c>
      <c r="F146" s="67">
        <f>SUM(p_NRW!$E$165:$E$172)</f>
        <v>0</v>
      </c>
      <c r="G146" s="30">
        <f>SUM(p_NRW!$F$165:$F$172)</f>
        <v>0</v>
      </c>
      <c r="H146" s="30">
        <f>SUM(p_NRW!$G$165:$G$172)</f>
        <v>0</v>
      </c>
      <c r="I146" s="30">
        <f>SUM(p_NRW!$H$165:$H$172)</f>
        <v>0</v>
      </c>
      <c r="J146" s="30">
        <f>SUM(p_NRW!$I$165:$I$172)</f>
        <v>0</v>
      </c>
      <c r="K146" s="67">
        <f>SUM(p_NRW!$J$165:$J$172)</f>
        <v>0</v>
      </c>
      <c r="L146" s="67">
        <f>SUM(p_NRW!$K$165:$K$172)</f>
        <v>0</v>
      </c>
      <c r="M146" s="30">
        <f>SUM(p_NRW!$L$165:$L$172)</f>
        <v>0</v>
      </c>
      <c r="N146" s="30">
        <f>SUM(p_NRW!$M$165:$M$172)</f>
        <v>0</v>
      </c>
      <c r="O146" s="30">
        <f>SUM(p_NRW!$N$165:$N$172)</f>
        <v>0</v>
      </c>
      <c r="P146" s="30">
        <f>SUM(p_NRW!$O$165:$O$172)</f>
        <v>0</v>
      </c>
      <c r="Q146" s="30">
        <f>SUM(p_NRW!$P$165:$P$172)</f>
        <v>0</v>
      </c>
      <c r="R146" s="30">
        <f>SUM(p_NRW!$Q$165:$Q$172)</f>
        <v>0</v>
      </c>
      <c r="S146" s="30">
        <f>SUM(p_NRW!$R$165:$R$172)</f>
        <v>0</v>
      </c>
      <c r="T146" s="30">
        <f>SUM(p_NRW!$S$165:$S$172)</f>
        <v>0</v>
      </c>
      <c r="U146" s="30">
        <f>SUM(p_NRW!$T$165:$T$172)</f>
        <v>0</v>
      </c>
      <c r="V146" s="67">
        <f>SUM(p_NRW!$U$165:$U$172)</f>
        <v>0</v>
      </c>
      <c r="W146" s="67">
        <f>SUM(p_NRW!$V$165:$V$172)</f>
        <v>0</v>
      </c>
      <c r="X146" s="67">
        <f>SUM(p_NRW!$W$165:$W$172)</f>
        <v>0</v>
      </c>
      <c r="Y146" s="31">
        <f>IF(AND(E146=0,I146=0),0,IF(AND(E146=0,I146&gt;0),99,IF(F146=0,0,(I146*$A$1)/E146)))</f>
        <v>0</v>
      </c>
      <c r="Z146" s="63">
        <f>BATT!$Y$140</f>
        <v>0</v>
      </c>
    </row>
    <row r="147" spans="1:26" ht="12.75" hidden="1" customHeight="1" x14ac:dyDescent="0.2">
      <c r="A147" s="6">
        <f>SUBTOTAL(3,$Y$2:Y147)</f>
        <v>7</v>
      </c>
      <c r="B147" s="29" t="str">
        <f>p_NRW!$A$173</f>
        <v>Spieler 5-20</v>
      </c>
      <c r="C147" s="29" t="str">
        <f>p_NRW!$A$1</f>
        <v>BSVNRW</v>
      </c>
      <c r="D147" s="30">
        <f>SUM(p_NRW!$C$174:$C$181)</f>
        <v>0</v>
      </c>
      <c r="E147" s="162">
        <f>SUM(p_NRW!$D$174:$D$181)</f>
        <v>0</v>
      </c>
      <c r="F147" s="67">
        <f>SUM(p_NRW!$E$174:$E$181)</f>
        <v>0</v>
      </c>
      <c r="G147" s="30">
        <f>SUM(p_NRW!$F$174:$F$181)</f>
        <v>0</v>
      </c>
      <c r="H147" s="30">
        <f>SUM(p_NRW!$G$174:$G$181)</f>
        <v>0</v>
      </c>
      <c r="I147" s="30">
        <f>SUM(p_NRW!$H$174:$H$181)</f>
        <v>0</v>
      </c>
      <c r="J147" s="30">
        <f>SUM(p_NRW!$I$174:$I$181)</f>
        <v>0</v>
      </c>
      <c r="K147" s="67">
        <f>SUM(p_NRW!$J$174:$J$181)</f>
        <v>0</v>
      </c>
      <c r="L147" s="67">
        <f>SUM(p_NRW!$K$174:$K$181)</f>
        <v>0</v>
      </c>
      <c r="M147" s="30">
        <f>SUM(p_NRW!$L$174:$L$181)</f>
        <v>0</v>
      </c>
      <c r="N147" s="30">
        <f>SUM(p_NRW!$M$174:$M$181)</f>
        <v>0</v>
      </c>
      <c r="O147" s="30">
        <f>SUM(p_NRW!$N$174:$N$181)</f>
        <v>0</v>
      </c>
      <c r="P147" s="30">
        <f>SUM(p_NRW!$O$174:$O$181)</f>
        <v>0</v>
      </c>
      <c r="Q147" s="30">
        <f>SUM(p_NRW!$P$174:$P$181)</f>
        <v>0</v>
      </c>
      <c r="R147" s="30">
        <f>SUM(p_NRW!$Q$174:$Q$181)</f>
        <v>0</v>
      </c>
      <c r="S147" s="30">
        <f>SUM(p_NRW!$R$174:$R$181)</f>
        <v>0</v>
      </c>
      <c r="T147" s="30">
        <f>SUM(p_NRW!$S$174:$S$181)</f>
        <v>0</v>
      </c>
      <c r="U147" s="30">
        <f>SUM(p_NRW!$T$174:$T$181)</f>
        <v>0</v>
      </c>
      <c r="V147" s="67">
        <f>SUM(p_NRW!$U$174:$U$181)</f>
        <v>0</v>
      </c>
      <c r="W147" s="67">
        <f>SUM(p_NRW!$V$174:$V$181)</f>
        <v>0</v>
      </c>
      <c r="X147" s="67">
        <f>SUM(p_NRW!$W$174:$W$181)</f>
        <v>0</v>
      </c>
      <c r="Y147" s="31">
        <f>IF(AND(E147=0,I147=0),0,IF(AND(E147=0,I147&gt;0),99,IF(F147=0,0,(I147*$A$1)/E147)))</f>
        <v>0</v>
      </c>
      <c r="Z147" s="63">
        <f>BATT!$Y$141</f>
        <v>0</v>
      </c>
    </row>
    <row r="148" spans="1:26" ht="12.75" hidden="1" customHeight="1" x14ac:dyDescent="0.2">
      <c r="A148" s="6">
        <f>SUBTOTAL(3,$Y$2:Y148)</f>
        <v>7</v>
      </c>
      <c r="B148" s="29" t="str">
        <f>p_NRW!$A$182</f>
        <v>Spieler 5-21</v>
      </c>
      <c r="C148" s="29" t="str">
        <f>p_NRW!$A$1</f>
        <v>BSVNRW</v>
      </c>
      <c r="D148" s="30">
        <f>SUM(p_NRW!$C$183:$C$190)</f>
        <v>0</v>
      </c>
      <c r="E148" s="162">
        <f>SUM(p_NRW!$D$183:$D$190)</f>
        <v>0</v>
      </c>
      <c r="F148" s="67">
        <f>SUM(p_NRW!$E$183:$E$190)</f>
        <v>0</v>
      </c>
      <c r="G148" s="30">
        <f>SUM(p_NRW!$F$183:$F$190)</f>
        <v>0</v>
      </c>
      <c r="H148" s="30">
        <f>SUM(p_NRW!$G$183:$G$190)</f>
        <v>0</v>
      </c>
      <c r="I148" s="30">
        <f>SUM(p_NRW!$H$183:$H$190)</f>
        <v>0</v>
      </c>
      <c r="J148" s="30">
        <f>SUM(p_NRW!$I$183:$I$190)</f>
        <v>0</v>
      </c>
      <c r="K148" s="67">
        <f>SUM(p_NRW!$J$183:$J$190)</f>
        <v>0</v>
      </c>
      <c r="L148" s="67">
        <f>SUM(p_NRW!$K$183:$K$190)</f>
        <v>0</v>
      </c>
      <c r="M148" s="30">
        <f>SUM(p_NRW!$L$183:$L$190)</f>
        <v>0</v>
      </c>
      <c r="N148" s="30">
        <f>SUM(p_NRW!$M$183:$M$190)</f>
        <v>0</v>
      </c>
      <c r="O148" s="30">
        <f>SUM(p_NRW!$N$183:$N$190)</f>
        <v>0</v>
      </c>
      <c r="P148" s="30">
        <f>SUM(p_NRW!$O$183:$O$190)</f>
        <v>0</v>
      </c>
      <c r="Q148" s="30">
        <f>SUM(p_NRW!$P$183:$P$190)</f>
        <v>0</v>
      </c>
      <c r="R148" s="30">
        <f>SUM(p_NRW!$Q$183:$Q$190)</f>
        <v>0</v>
      </c>
      <c r="S148" s="30">
        <f>SUM(p_NRW!$R$183:$R$190)</f>
        <v>0</v>
      </c>
      <c r="T148" s="30">
        <f>SUM(p_NRW!$S$183:$S$190)</f>
        <v>0</v>
      </c>
      <c r="U148" s="30">
        <f>SUM(p_NRW!$T$183:$T$190)</f>
        <v>0</v>
      </c>
      <c r="V148" s="67">
        <f>SUM(p_NRW!$U$183:$U$190)</f>
        <v>0</v>
      </c>
      <c r="W148" s="67">
        <f>SUM(p_NRW!$V$183:$V$190)</f>
        <v>0</v>
      </c>
      <c r="X148" s="67">
        <f>SUM(p_NRW!$W$183:$W$190)</f>
        <v>0</v>
      </c>
      <c r="Y148" s="31">
        <f>IF(AND(E148=0,I148=0),0,IF(AND(E148=0,I148&gt;0),99,IF(F148=0,0,(I148*$A$1)/E148)))</f>
        <v>0</v>
      </c>
      <c r="Z148" s="63">
        <f>BATT!$Y$142</f>
        <v>0</v>
      </c>
    </row>
    <row r="149" spans="1:26" ht="12.75" hidden="1" customHeight="1" x14ac:dyDescent="0.2">
      <c r="A149" s="6">
        <f>SUBTOTAL(3,$Y$2:Y149)</f>
        <v>7</v>
      </c>
      <c r="B149" s="29" t="str">
        <f>p_NRW!$A$191</f>
        <v>Spieler 5-22</v>
      </c>
      <c r="C149" s="29" t="str">
        <f>p_NRW!$A$1</f>
        <v>BSVNRW</v>
      </c>
      <c r="D149" s="30">
        <f>SUM(p_NRW!$C$192:$C$199)</f>
        <v>0</v>
      </c>
      <c r="E149" s="162">
        <f>SUM(p_NRW!$D$192:$D$199)</f>
        <v>0</v>
      </c>
      <c r="F149" s="67">
        <f>SUM(p_NRW!$E$192:$E$199)</f>
        <v>0</v>
      </c>
      <c r="G149" s="30">
        <f>SUM(p_NRW!$F$192:$F$199)</f>
        <v>0</v>
      </c>
      <c r="H149" s="30">
        <f>SUM(p_NRW!$G$192:$G$199)</f>
        <v>0</v>
      </c>
      <c r="I149" s="30">
        <f>SUM(p_NRW!$H$192:$H$199)</f>
        <v>0</v>
      </c>
      <c r="J149" s="30">
        <f>SUM(p_NRW!$I$192:$I$199)</f>
        <v>0</v>
      </c>
      <c r="K149" s="67">
        <f>SUM(p_NRW!$J$192:$J$199)</f>
        <v>0</v>
      </c>
      <c r="L149" s="67">
        <f>SUM(p_NRW!$K$192:$K$199)</f>
        <v>0</v>
      </c>
      <c r="M149" s="30">
        <f>SUM(p_NRW!$L$192:$L$199)</f>
        <v>0</v>
      </c>
      <c r="N149" s="30">
        <f>SUM(p_NRW!$M$192:$M$199)</f>
        <v>0</v>
      </c>
      <c r="O149" s="30">
        <f>SUM(p_NRW!$N$192:$N$199)</f>
        <v>0</v>
      </c>
      <c r="P149" s="30">
        <f>SUM(p_NRW!$O$192:$O$199)</f>
        <v>0</v>
      </c>
      <c r="Q149" s="30">
        <f>SUM(p_NRW!$P$192:$P$199)</f>
        <v>0</v>
      </c>
      <c r="R149" s="30">
        <f>SUM(p_NRW!$Q$192:$Q$199)</f>
        <v>0</v>
      </c>
      <c r="S149" s="30">
        <f>SUM(p_NRW!$R$192:$R$199)</f>
        <v>0</v>
      </c>
      <c r="T149" s="30">
        <f>SUM(p_NRW!$S$192:$S$199)</f>
        <v>0</v>
      </c>
      <c r="U149" s="30">
        <f>SUM(p_NRW!$T$192:$T$199)</f>
        <v>0</v>
      </c>
      <c r="V149" s="67">
        <f>SUM(p_NRW!$U$192:$U$199)</f>
        <v>0</v>
      </c>
      <c r="W149" s="67">
        <f>SUM(p_NRW!$V$192:$V$199)</f>
        <v>0</v>
      </c>
      <c r="X149" s="67">
        <f>SUM(p_NRW!$W$192:$W$199)</f>
        <v>0</v>
      </c>
      <c r="Y149" s="31">
        <f>IF(AND(E149=0,I149=0),0,IF(AND(E149=0,I149&gt;0),99,IF(F149=0,0,(I149*$A$1)/E149)))</f>
        <v>0</v>
      </c>
      <c r="Z149" s="63">
        <f>BATT!$Y$143</f>
        <v>0</v>
      </c>
    </row>
    <row r="150" spans="1:26" ht="12.75" hidden="1" customHeight="1" x14ac:dyDescent="0.2">
      <c r="A150" s="6">
        <f>SUBTOTAL(3,$Y$2:Y150)</f>
        <v>7</v>
      </c>
      <c r="B150" s="29" t="str">
        <f>p_NRW!$A$200</f>
        <v>Spieler 5-23</v>
      </c>
      <c r="C150" s="29" t="str">
        <f>p_NRW!$A$1</f>
        <v>BSVNRW</v>
      </c>
      <c r="D150" s="30">
        <f>SUM(p_NRW!$C$201:$C$208)</f>
        <v>0</v>
      </c>
      <c r="E150" s="162">
        <f>SUM(p_NRW!$D$201:$D$208)</f>
        <v>0</v>
      </c>
      <c r="F150" s="67">
        <f>SUM(p_NRW!$E$201:$E$208)</f>
        <v>0</v>
      </c>
      <c r="G150" s="30">
        <f>SUM(p_NRW!$F$201:$F$208)</f>
        <v>0</v>
      </c>
      <c r="H150" s="30">
        <f>SUM(p_NRW!$G$201:$G$208)</f>
        <v>0</v>
      </c>
      <c r="I150" s="30">
        <f>SUM(p_NRW!$H$201:$H$208)</f>
        <v>0</v>
      </c>
      <c r="J150" s="30">
        <f>SUM(p_NRW!$I$201:$I$208)</f>
        <v>0</v>
      </c>
      <c r="K150" s="67">
        <f>SUM(p_NRW!$J$201:$J$208)</f>
        <v>0</v>
      </c>
      <c r="L150" s="67">
        <f>SUM(p_NRW!$K$201:$K$208)</f>
        <v>0</v>
      </c>
      <c r="M150" s="30">
        <f>SUM(p_NRW!$L$201:$L$208)</f>
        <v>0</v>
      </c>
      <c r="N150" s="30">
        <f>SUM(p_NRW!$M$201:$M$208)</f>
        <v>0</v>
      </c>
      <c r="O150" s="30">
        <f>SUM(p_NRW!$N$201:$N$208)</f>
        <v>0</v>
      </c>
      <c r="P150" s="30">
        <f>SUM(p_NRW!$O$201:$O$208)</f>
        <v>0</v>
      </c>
      <c r="Q150" s="30">
        <f>SUM(p_NRW!$P$201:$P$208)</f>
        <v>0</v>
      </c>
      <c r="R150" s="30">
        <f>SUM(p_NRW!$Q$201:$Q$208)</f>
        <v>0</v>
      </c>
      <c r="S150" s="30">
        <f>SUM(p_NRW!$R$201:$R$208)</f>
        <v>0</v>
      </c>
      <c r="T150" s="30">
        <f>SUM(p_NRW!$S$201:$S$208)</f>
        <v>0</v>
      </c>
      <c r="U150" s="30">
        <f>SUM(p_NRW!$T$201:$T$208)</f>
        <v>0</v>
      </c>
      <c r="V150" s="67">
        <f>SUM(p_NRW!$U$201:$U$208)</f>
        <v>0</v>
      </c>
      <c r="W150" s="67">
        <f>SUM(p_NRW!$V$201:$V$208)</f>
        <v>0</v>
      </c>
      <c r="X150" s="67">
        <f>SUM(p_NRW!$W$201:$W$208)</f>
        <v>0</v>
      </c>
      <c r="Y150" s="31">
        <f>IF(AND(E150=0,I150=0),0,IF(AND(E150=0,I150&gt;0),99,IF(F150=0,0,(I150*$A$1)/E150)))</f>
        <v>0</v>
      </c>
      <c r="Z150" s="63">
        <f>BATT!$Y$144</f>
        <v>0</v>
      </c>
    </row>
    <row r="151" spans="1:26" ht="12.75" hidden="1" customHeight="1" x14ac:dyDescent="0.2">
      <c r="A151" s="6">
        <f>SUBTOTAL(3,$Y$2:Y151)</f>
        <v>7</v>
      </c>
      <c r="B151" s="29" t="str">
        <f>p_NRW!$A$209</f>
        <v>Spieler 5-24</v>
      </c>
      <c r="C151" s="29" t="str">
        <f>p_NRW!$A$1</f>
        <v>BSVNRW</v>
      </c>
      <c r="D151" s="30">
        <f>SUM(p_NRW!$C$210:$C$217)</f>
        <v>0</v>
      </c>
      <c r="E151" s="162">
        <f>SUM(p_NRW!$D$210:$D$217)</f>
        <v>0</v>
      </c>
      <c r="F151" s="67">
        <f>SUM(p_NRW!$E$210:$E$217)</f>
        <v>0</v>
      </c>
      <c r="G151" s="30">
        <f>SUM(p_NRW!$F$210:$F$217)</f>
        <v>0</v>
      </c>
      <c r="H151" s="30">
        <f>SUM(p_NRW!$G$210:$G$217)</f>
        <v>0</v>
      </c>
      <c r="I151" s="30">
        <f>SUM(p_NRW!$H$210:$H$217)</f>
        <v>0</v>
      </c>
      <c r="J151" s="30">
        <f>SUM(p_NRW!$I$210:$I$217)</f>
        <v>0</v>
      </c>
      <c r="K151" s="67">
        <f>SUM(p_NRW!$J$210:$J$217)</f>
        <v>0</v>
      </c>
      <c r="L151" s="67">
        <f>SUM(p_NRW!$K$210:$K$217)</f>
        <v>0</v>
      </c>
      <c r="M151" s="30">
        <f>SUM(p_NRW!$L$210:$L$217)</f>
        <v>0</v>
      </c>
      <c r="N151" s="30">
        <f>SUM(p_NRW!$M$210:$M$217)</f>
        <v>0</v>
      </c>
      <c r="O151" s="30">
        <f>SUM(p_NRW!$N$210:$N$217)</f>
        <v>0</v>
      </c>
      <c r="P151" s="30">
        <f>SUM(p_NRW!$O$210:$O$217)</f>
        <v>0</v>
      </c>
      <c r="Q151" s="30">
        <f>SUM(p_NRW!$P$210:$P$217)</f>
        <v>0</v>
      </c>
      <c r="R151" s="30">
        <f>SUM(p_NRW!$Q$210:$Q$217)</f>
        <v>0</v>
      </c>
      <c r="S151" s="30">
        <f>SUM(p_NRW!$R$210:$R$217)</f>
        <v>0</v>
      </c>
      <c r="T151" s="30">
        <f>SUM(p_NRW!$S$210:$S$217)</f>
        <v>0</v>
      </c>
      <c r="U151" s="30">
        <f>SUM(p_NRW!$T$210:$T$217)</f>
        <v>0</v>
      </c>
      <c r="V151" s="67">
        <f>SUM(p_NRW!$U$210:$U$217)</f>
        <v>0</v>
      </c>
      <c r="W151" s="67">
        <f>SUM(p_NRW!$V$210:$V$217)</f>
        <v>0</v>
      </c>
      <c r="X151" s="67">
        <f>SUM(p_NRW!$W$210:$W$217)</f>
        <v>0</v>
      </c>
      <c r="Y151" s="31">
        <f>IF(AND(E151=0,I151=0),0,IF(AND(E151=0,I151&gt;0),99,IF(F151=0,0,(I151*$A$1)/E151)))</f>
        <v>0</v>
      </c>
      <c r="Z151" s="63">
        <f>BATT!$Y$145</f>
        <v>0</v>
      </c>
    </row>
    <row r="152" spans="1:26" ht="12.75" hidden="1" customHeight="1" x14ac:dyDescent="0.2">
      <c r="A152" s="6">
        <f>SUBTOTAL(3,$Y$2:Y152)</f>
        <v>7</v>
      </c>
      <c r="B152" s="29" t="str">
        <f>p_NRW!$A$218</f>
        <v>Spieler 5-25</v>
      </c>
      <c r="C152" s="29" t="str">
        <f>p_NRW!$A$1</f>
        <v>BSVNRW</v>
      </c>
      <c r="D152" s="30">
        <f>SUM(p_NRW!$C$219:$C$226)</f>
        <v>0</v>
      </c>
      <c r="E152" s="162">
        <f>SUM(p_NRW!$D$219:$D$226)</f>
        <v>0</v>
      </c>
      <c r="F152" s="67">
        <f>SUM(p_NRW!$E$219:$E$226)</f>
        <v>0</v>
      </c>
      <c r="G152" s="30">
        <f>SUM(p_NRW!$F$219:$F$226)</f>
        <v>0</v>
      </c>
      <c r="H152" s="30">
        <f>SUM(p_NRW!$G$219:$G$226)</f>
        <v>0</v>
      </c>
      <c r="I152" s="30">
        <f>SUM(p_NRW!$H$219:$H$226)</f>
        <v>0</v>
      </c>
      <c r="J152" s="30">
        <f>SUM(p_NRW!$I$219:$I$226)</f>
        <v>0</v>
      </c>
      <c r="K152" s="67">
        <f>SUM(p_NRW!$J$219:$J$226)</f>
        <v>0</v>
      </c>
      <c r="L152" s="67">
        <f>SUM(p_NRW!$K$219:$K$226)</f>
        <v>0</v>
      </c>
      <c r="M152" s="30">
        <f>SUM(p_NRW!$L$219:$L$226)</f>
        <v>0</v>
      </c>
      <c r="N152" s="30">
        <f>SUM(p_NRW!$M$219:$M$226)</f>
        <v>0</v>
      </c>
      <c r="O152" s="30">
        <f>SUM(p_NRW!$N$219:$N$226)</f>
        <v>0</v>
      </c>
      <c r="P152" s="30">
        <f>SUM(p_NRW!$O$219:$O$226)</f>
        <v>0</v>
      </c>
      <c r="Q152" s="30">
        <f>SUM(p_NRW!$P$219:$P$226)</f>
        <v>0</v>
      </c>
      <c r="R152" s="30">
        <f>SUM(p_NRW!$Q$219:$Q$226)</f>
        <v>0</v>
      </c>
      <c r="S152" s="30">
        <f>SUM(p_NRW!$R$219:$R$226)</f>
        <v>0</v>
      </c>
      <c r="T152" s="30">
        <f>SUM(p_NRW!$S$219:$S$226)</f>
        <v>0</v>
      </c>
      <c r="U152" s="30">
        <f>SUM(p_NRW!$T$219:$T$226)</f>
        <v>0</v>
      </c>
      <c r="V152" s="67">
        <f>SUM(p_NRW!$U$219:$U$226)</f>
        <v>0</v>
      </c>
      <c r="W152" s="67">
        <f>SUM(p_NRW!$V$219:$V$226)</f>
        <v>0</v>
      </c>
      <c r="X152" s="67">
        <f>SUM(p_NRW!$W$219:$W$226)</f>
        <v>0</v>
      </c>
      <c r="Y152" s="31">
        <f>IF(AND(E152=0,I152=0),0,IF(AND(E152=0,I152&gt;0),99,IF(F152=0,0,(I152*$A$1)/E152)))</f>
        <v>0</v>
      </c>
      <c r="Z152" s="63">
        <f>BATT!$Y$146</f>
        <v>0</v>
      </c>
    </row>
    <row r="153" spans="1:26" ht="12.75" hidden="1" customHeight="1" x14ac:dyDescent="0.2">
      <c r="A153" s="6">
        <f>SUBTOTAL(3,$Y$2:Y153)</f>
        <v>7</v>
      </c>
      <c r="B153" s="29" t="str">
        <f>p_NRW!$A$227</f>
        <v>Spieler 5-26</v>
      </c>
      <c r="C153" s="29" t="str">
        <f>p_NRW!$A$1</f>
        <v>BSVNRW</v>
      </c>
      <c r="D153" s="30">
        <f>SUM(p_NRW!$C$228:$C$235)</f>
        <v>0</v>
      </c>
      <c r="E153" s="162">
        <f>SUM(p_NRW!$D$228:$D$235)</f>
        <v>0</v>
      </c>
      <c r="F153" s="67">
        <f>SUM(p_NRW!$E$228:$E$235)</f>
        <v>0</v>
      </c>
      <c r="G153" s="30">
        <f>SUM(p_NRW!$F$228:$F$235)</f>
        <v>0</v>
      </c>
      <c r="H153" s="30">
        <f>SUM(p_NRW!$G$228:$G$235)</f>
        <v>0</v>
      </c>
      <c r="I153" s="30">
        <f>SUM(p_NRW!$H$228:$H$235)</f>
        <v>0</v>
      </c>
      <c r="J153" s="30">
        <f>SUM(p_NRW!$I$228:$I$235)</f>
        <v>0</v>
      </c>
      <c r="K153" s="67">
        <f>SUM(p_NRW!$J$228:$J$235)</f>
        <v>0</v>
      </c>
      <c r="L153" s="67">
        <f>SUM(p_NRW!$K$228:$K$235)</f>
        <v>0</v>
      </c>
      <c r="M153" s="30">
        <f>SUM(p_NRW!$L$228:$L$235)</f>
        <v>0</v>
      </c>
      <c r="N153" s="30">
        <f>SUM(p_NRW!$M$228:$M$235)</f>
        <v>0</v>
      </c>
      <c r="O153" s="30">
        <f>SUM(p_NRW!$N$228:$N$235)</f>
        <v>0</v>
      </c>
      <c r="P153" s="30">
        <f>SUM(p_NRW!$O$228:$O$235)</f>
        <v>0</v>
      </c>
      <c r="Q153" s="30">
        <f>SUM(p_NRW!$P$228:$P$235)</f>
        <v>0</v>
      </c>
      <c r="R153" s="30">
        <f>SUM(p_NRW!$Q$228:$Q$235)</f>
        <v>0</v>
      </c>
      <c r="S153" s="30">
        <f>SUM(p_NRW!$R$228:$R$235)</f>
        <v>0</v>
      </c>
      <c r="T153" s="30">
        <f>SUM(p_NRW!$S$228:$S$235)</f>
        <v>0</v>
      </c>
      <c r="U153" s="30">
        <f>SUM(p_NRW!$T$228:$T$235)</f>
        <v>0</v>
      </c>
      <c r="V153" s="67">
        <f>SUM(p_NRW!$U$228:$U$235)</f>
        <v>0</v>
      </c>
      <c r="W153" s="67">
        <f>SUM(p_NRW!$V$228:$V$235)</f>
        <v>0</v>
      </c>
      <c r="X153" s="67">
        <f>SUM(p_NRW!$W$228:$W$235)</f>
        <v>0</v>
      </c>
      <c r="Y153" s="31">
        <f>IF(AND(E153=0,I153=0),0,IF(AND(E153=0,I153&gt;0),99,IF(F153=0,0,(I153*$A$1)/E153)))</f>
        <v>0</v>
      </c>
      <c r="Z153" s="63">
        <f>BATT!$Y$147</f>
        <v>0</v>
      </c>
    </row>
    <row r="154" spans="1:26" ht="12.75" hidden="1" customHeight="1" x14ac:dyDescent="0.2">
      <c r="A154" s="6">
        <f>SUBTOTAL(3,$Y$2:Y154)</f>
        <v>7</v>
      </c>
      <c r="B154" s="29" t="str">
        <f>p_NRW!$A$236</f>
        <v>Spieler 5-27</v>
      </c>
      <c r="C154" s="29" t="str">
        <f>p_NRW!$A$1</f>
        <v>BSVNRW</v>
      </c>
      <c r="D154" s="30">
        <f>SUM(p_NRW!$C$237:$C$244)</f>
        <v>0</v>
      </c>
      <c r="E154" s="162">
        <f>SUM(p_NRW!$D$237:$D$244)</f>
        <v>0</v>
      </c>
      <c r="F154" s="67">
        <f>SUM(p_NRW!$E$237:$E$244)</f>
        <v>0</v>
      </c>
      <c r="G154" s="30">
        <f>SUM(p_NRW!$F$237:$F$244)</f>
        <v>0</v>
      </c>
      <c r="H154" s="30">
        <f>SUM(p_NRW!$G$237:$G$244)</f>
        <v>0</v>
      </c>
      <c r="I154" s="30">
        <f>SUM(p_NRW!$H$237:$H$244)</f>
        <v>0</v>
      </c>
      <c r="J154" s="30">
        <f>SUM(p_NRW!$I$237:$I$244)</f>
        <v>0</v>
      </c>
      <c r="K154" s="67">
        <f>SUM(p_NRW!$J$237:$J$244)</f>
        <v>0</v>
      </c>
      <c r="L154" s="67">
        <f>SUM(p_NRW!$K$237:$K$244)</f>
        <v>0</v>
      </c>
      <c r="M154" s="30">
        <f>SUM(p_NRW!$L$237:$L$244)</f>
        <v>0</v>
      </c>
      <c r="N154" s="30">
        <f>SUM(p_NRW!$M$237:$M$244)</f>
        <v>0</v>
      </c>
      <c r="O154" s="30">
        <f>SUM(p_NRW!$N$237:$N$244)</f>
        <v>0</v>
      </c>
      <c r="P154" s="30">
        <f>SUM(p_NRW!$O$237:$O$244)</f>
        <v>0</v>
      </c>
      <c r="Q154" s="30">
        <f>SUM(p_NRW!$P$237:$P$244)</f>
        <v>0</v>
      </c>
      <c r="R154" s="30">
        <f>SUM(p_NRW!$Q$237:$Q$244)</f>
        <v>0</v>
      </c>
      <c r="S154" s="30">
        <f>SUM(p_NRW!$R$237:$R$244)</f>
        <v>0</v>
      </c>
      <c r="T154" s="30">
        <f>SUM(p_NRW!$S$237:$S$244)</f>
        <v>0</v>
      </c>
      <c r="U154" s="30">
        <f>SUM(p_NRW!$T$237:$T$244)</f>
        <v>0</v>
      </c>
      <c r="V154" s="67">
        <f>SUM(p_NRW!$U$237:$U$244)</f>
        <v>0</v>
      </c>
      <c r="W154" s="67">
        <f>SUM(p_NRW!$V$237:$V$244)</f>
        <v>0</v>
      </c>
      <c r="X154" s="67">
        <f>SUM(p_NRW!$W$237:$W$244)</f>
        <v>0</v>
      </c>
      <c r="Y154" s="31">
        <f>IF(AND(E154=0,I154=0),0,IF(AND(E154=0,I154&gt;0),99,IF(F154=0,0,(I154*$A$1)/E154)))</f>
        <v>0</v>
      </c>
      <c r="Z154" s="63">
        <f>BATT!$Y$148</f>
        <v>0</v>
      </c>
    </row>
    <row r="155" spans="1:26" ht="12.75" hidden="1" customHeight="1" x14ac:dyDescent="0.2">
      <c r="A155" s="6">
        <f>SUBTOTAL(3,$Y$2:Y155)</f>
        <v>7</v>
      </c>
      <c r="B155" s="29" t="str">
        <f>p_NRW!$A$245</f>
        <v>Spieler 5-28</v>
      </c>
      <c r="C155" s="29" t="str">
        <f>p_NRW!$A$1</f>
        <v>BSVNRW</v>
      </c>
      <c r="D155" s="30">
        <f>SUM(p_NRW!$C$246:$C$253)</f>
        <v>0</v>
      </c>
      <c r="E155" s="162">
        <f>SUM(p_NRW!$D$246:$D$253)</f>
        <v>0</v>
      </c>
      <c r="F155" s="67">
        <f>SUM(p_NRW!$E$246:$E$253)</f>
        <v>0</v>
      </c>
      <c r="G155" s="30">
        <f>SUM(p_NRW!$F$246:$F$253)</f>
        <v>0</v>
      </c>
      <c r="H155" s="30">
        <f>SUM(p_NRW!$G$246:$G$253)</f>
        <v>0</v>
      </c>
      <c r="I155" s="30">
        <f>SUM(p_NRW!$H$246:$H$253)</f>
        <v>0</v>
      </c>
      <c r="J155" s="30">
        <f>SUM(p_NRW!$I$246:$I$253)</f>
        <v>0</v>
      </c>
      <c r="K155" s="67">
        <f>SUM(p_NRW!$J$246:$J$253)</f>
        <v>0</v>
      </c>
      <c r="L155" s="67">
        <f>SUM(p_NRW!$K$246:$K$253)</f>
        <v>0</v>
      </c>
      <c r="M155" s="30">
        <f>SUM(p_NRW!$L$246:$L$253)</f>
        <v>0</v>
      </c>
      <c r="N155" s="30">
        <f>SUM(p_NRW!$M$246:$M$253)</f>
        <v>0</v>
      </c>
      <c r="O155" s="30">
        <f>SUM(p_NRW!$N$246:$N$253)</f>
        <v>0</v>
      </c>
      <c r="P155" s="30">
        <f>SUM(p_NRW!$O$246:$O$253)</f>
        <v>0</v>
      </c>
      <c r="Q155" s="30">
        <f>SUM(p_NRW!$P$246:$P$253)</f>
        <v>0</v>
      </c>
      <c r="R155" s="30">
        <f>SUM(p_NRW!$Q$246:$Q$253)</f>
        <v>0</v>
      </c>
      <c r="S155" s="30">
        <f>SUM(p_NRW!$R$246:$R$253)</f>
        <v>0</v>
      </c>
      <c r="T155" s="30">
        <f>SUM(p_NRW!$S$246:$S$253)</f>
        <v>0</v>
      </c>
      <c r="U155" s="30">
        <f>SUM(p_NRW!$T$246:$T$253)</f>
        <v>0</v>
      </c>
      <c r="V155" s="67">
        <f>SUM(p_NRW!$U$246:$U$253)</f>
        <v>0</v>
      </c>
      <c r="W155" s="67">
        <f>SUM(p_NRW!$V$246:$V$253)</f>
        <v>0</v>
      </c>
      <c r="X155" s="67">
        <f>SUM(p_NRW!$W$246:$W$253)</f>
        <v>0</v>
      </c>
      <c r="Y155" s="31">
        <f>IF(AND(E155=0,I155=0),0,IF(AND(E155=0,I155&gt;0),99,IF(F155=0,0,(I155*$A$1)/E155)))</f>
        <v>0</v>
      </c>
      <c r="Z155" s="63">
        <f>BATT!$Y$149</f>
        <v>0</v>
      </c>
    </row>
    <row r="156" spans="1:26" ht="12.75" hidden="1" customHeight="1" x14ac:dyDescent="0.2">
      <c r="A156" s="6">
        <f>SUBTOTAL(3,$Y$2:Y156)</f>
        <v>7</v>
      </c>
      <c r="B156" s="29" t="str">
        <f>p_NRW!$A$254</f>
        <v>Spieler 5-29</v>
      </c>
      <c r="C156" s="29" t="str">
        <f>p_NRW!$A$1</f>
        <v>BSVNRW</v>
      </c>
      <c r="D156" s="30">
        <f>SUM(p_NRW!$C$255:$C$262)</f>
        <v>0</v>
      </c>
      <c r="E156" s="162">
        <f>SUM(p_NRW!$D$255:$D$262)</f>
        <v>0</v>
      </c>
      <c r="F156" s="67">
        <f>SUM(p_NRW!$E$255:$E$262)</f>
        <v>0</v>
      </c>
      <c r="G156" s="30">
        <f>SUM(p_NRW!$F$255:$F$262)</f>
        <v>0</v>
      </c>
      <c r="H156" s="30">
        <f>SUM(p_NRW!$G$255:$G$262)</f>
        <v>0</v>
      </c>
      <c r="I156" s="30">
        <f>SUM(p_NRW!$H$255:$H$262)</f>
        <v>0</v>
      </c>
      <c r="J156" s="30">
        <f>SUM(p_NRW!$I$255:$I$262)</f>
        <v>0</v>
      </c>
      <c r="K156" s="67">
        <f>SUM(p_NRW!$J$255:$J$262)</f>
        <v>0</v>
      </c>
      <c r="L156" s="67">
        <f>SUM(p_NRW!$K$255:$K$262)</f>
        <v>0</v>
      </c>
      <c r="M156" s="30">
        <f>SUM(p_NRW!$L$255:$L$262)</f>
        <v>0</v>
      </c>
      <c r="N156" s="30">
        <f>SUM(p_NRW!$M$255:$M$262)</f>
        <v>0</v>
      </c>
      <c r="O156" s="30">
        <f>SUM(p_NRW!$N$255:$N$262)</f>
        <v>0</v>
      </c>
      <c r="P156" s="30">
        <f>SUM(p_NRW!$O$255:$O$262)</f>
        <v>0</v>
      </c>
      <c r="Q156" s="30">
        <f>SUM(p_NRW!$P$255:$P$262)</f>
        <v>0</v>
      </c>
      <c r="R156" s="30">
        <f>SUM(p_NRW!$Q$255:$Q$262)</f>
        <v>0</v>
      </c>
      <c r="S156" s="30">
        <f>SUM(p_NRW!$R$255:$R$262)</f>
        <v>0</v>
      </c>
      <c r="T156" s="30">
        <f>SUM(p_NRW!$S$255:$S$262)</f>
        <v>0</v>
      </c>
      <c r="U156" s="30">
        <f>SUM(p_NRW!$T$255:$T$262)</f>
        <v>0</v>
      </c>
      <c r="V156" s="67">
        <f>SUM(p_NRW!$U$255:$U$262)</f>
        <v>0</v>
      </c>
      <c r="W156" s="67">
        <f>SUM(p_NRW!$V$255:$V$262)</f>
        <v>0</v>
      </c>
      <c r="X156" s="67">
        <f>SUM(p_NRW!$W$255:$W$262)</f>
        <v>0</v>
      </c>
      <c r="Y156" s="31">
        <f>IF(AND(E156=0,I156=0),0,IF(AND(E156=0,I156&gt;0),99,IF(F156=0,0,(I156*$A$1)/E156)))</f>
        <v>0</v>
      </c>
      <c r="Z156" s="63">
        <f>BATT!$Y$150</f>
        <v>0</v>
      </c>
    </row>
    <row r="157" spans="1:26" ht="12.75" hidden="1" customHeight="1" x14ac:dyDescent="0.2">
      <c r="A157" s="6">
        <f>SUBTOTAL(3,$Y$2:Y157)</f>
        <v>7</v>
      </c>
      <c r="B157" s="29" t="str">
        <f>p_NRW!$A$263</f>
        <v>Spieler 5-30</v>
      </c>
      <c r="C157" s="29" t="str">
        <f>p_NRW!$A$1</f>
        <v>BSVNRW</v>
      </c>
      <c r="D157" s="30">
        <f>SUM(p_NRW!$C$264:$C$271)</f>
        <v>0</v>
      </c>
      <c r="E157" s="162">
        <f>SUM(p_NRW!$D$264:$D$271)</f>
        <v>0</v>
      </c>
      <c r="F157" s="67">
        <f>SUM(p_NRW!$E$264:$E$271)</f>
        <v>0</v>
      </c>
      <c r="G157" s="30">
        <f>SUM(p_NRW!$F$264:$F$271)</f>
        <v>0</v>
      </c>
      <c r="H157" s="30">
        <f>SUM(p_NRW!$G$264:$G$271)</f>
        <v>0</v>
      </c>
      <c r="I157" s="30">
        <f>SUM(p_NRW!$H$264:$H$271)</f>
        <v>0</v>
      </c>
      <c r="J157" s="30">
        <f>SUM(p_NRW!$I$264:$I$271)</f>
        <v>0</v>
      </c>
      <c r="K157" s="67">
        <f>SUM(p_NRW!$J$264:$J$271)</f>
        <v>0</v>
      </c>
      <c r="L157" s="67">
        <f>SUM(p_NRW!$K$264:$K$271)</f>
        <v>0</v>
      </c>
      <c r="M157" s="30">
        <f>SUM(p_NRW!$L$264:$L$271)</f>
        <v>0</v>
      </c>
      <c r="N157" s="30">
        <f>SUM(p_NRW!$M$264:$M$271)</f>
        <v>0</v>
      </c>
      <c r="O157" s="30">
        <f>SUM(p_NRW!$N$264:$N$271)</f>
        <v>0</v>
      </c>
      <c r="P157" s="30">
        <f>SUM(p_NRW!$O$264:$O$271)</f>
        <v>0</v>
      </c>
      <c r="Q157" s="30">
        <f>SUM(p_NRW!$P$264:$P$271)</f>
        <v>0</v>
      </c>
      <c r="R157" s="30">
        <f>SUM(p_NRW!$Q$264:$Q$271)</f>
        <v>0</v>
      </c>
      <c r="S157" s="30">
        <f>SUM(p_NRW!$R$264:$R$271)</f>
        <v>0</v>
      </c>
      <c r="T157" s="30">
        <f>SUM(p_NRW!$S$264:$S$271)</f>
        <v>0</v>
      </c>
      <c r="U157" s="30">
        <f>SUM(p_NRW!$T$264:$T$271)</f>
        <v>0</v>
      </c>
      <c r="V157" s="67">
        <f>SUM(p_NRW!$U$264:$U$271)</f>
        <v>0</v>
      </c>
      <c r="W157" s="67">
        <f>SUM(p_NRW!$V$264:$V$271)</f>
        <v>0</v>
      </c>
      <c r="X157" s="67">
        <f>SUM(p_NRW!$W$264:$W$271)</f>
        <v>0</v>
      </c>
      <c r="Y157" s="31">
        <f>IF(AND(E157=0,I157=0),0,IF(AND(E157=0,I157&gt;0),99,IF(F157=0,0,(I157*$A$1)/E157)))</f>
        <v>0</v>
      </c>
      <c r="Z157" s="63">
        <f>BATT!$Y$151</f>
        <v>0</v>
      </c>
    </row>
    <row r="158" spans="1:26" ht="12.75" hidden="1" customHeight="1" x14ac:dyDescent="0.2">
      <c r="A158" s="6">
        <f>SUBTOTAL(3,$Y$2:Y158)</f>
        <v>7</v>
      </c>
      <c r="B158" s="29" t="str">
        <f>p_KIEL!$A$11</f>
        <v>Gehrmann, Merle</v>
      </c>
      <c r="C158" s="29" t="str">
        <f>p_KIEL!$A$1</f>
        <v>Kiel Seahawks</v>
      </c>
      <c r="D158" s="30">
        <f>SUM(p_KIEL!$C$12:$C$19)</f>
        <v>0</v>
      </c>
      <c r="E158" s="162">
        <f>SUM(p_KIEL!$D$12:$D$19)</f>
        <v>0</v>
      </c>
      <c r="F158" s="67">
        <f>SUM(p_KIEL!$E$12:$E$19)</f>
        <v>0</v>
      </c>
      <c r="G158" s="30">
        <f>SUM(p_KIEL!$F$12:$F$19)</f>
        <v>0</v>
      </c>
      <c r="H158" s="30">
        <f>SUM(p_KIEL!$G$12:$G$19)</f>
        <v>0</v>
      </c>
      <c r="I158" s="30">
        <f>SUM(p_KIEL!$H$12:$H$19)</f>
        <v>0</v>
      </c>
      <c r="J158" s="30">
        <f>SUM(p_KIEL!$I$12:$I$19)</f>
        <v>0</v>
      </c>
      <c r="K158" s="67">
        <f>SUM(p_KIEL!$J$12:$J$19)</f>
        <v>0</v>
      </c>
      <c r="L158" s="67">
        <f>SUM(p_KIEL!$K$12:$K$19)</f>
        <v>0</v>
      </c>
      <c r="M158" s="30">
        <f>SUM(p_KIEL!$L$12:$L$19)</f>
        <v>0</v>
      </c>
      <c r="N158" s="30">
        <f>SUM(p_KIEL!$M$12:$M$19)</f>
        <v>0</v>
      </c>
      <c r="O158" s="30">
        <f>SUM(p_KIEL!$N$12:$N$19)</f>
        <v>0</v>
      </c>
      <c r="P158" s="30">
        <f>SUM(p_KIEL!$O$12:$O$19)</f>
        <v>0</v>
      </c>
      <c r="Q158" s="30">
        <f>SUM(p_KIEL!$P$12:$P$19)</f>
        <v>0</v>
      </c>
      <c r="R158" s="30">
        <f>SUM(p_KIEL!$Q$12:$Q$19)</f>
        <v>0</v>
      </c>
      <c r="S158" s="30">
        <f>SUM(p_KIEL!$R$12:$R$19)</f>
        <v>0</v>
      </c>
      <c r="T158" s="30">
        <f>SUM(p_KIEL!$S$12:$S$19)</f>
        <v>0</v>
      </c>
      <c r="U158" s="30">
        <f>SUM(p_KIEL!$T$12:$T$19)</f>
        <v>0</v>
      </c>
      <c r="V158" s="67">
        <f>SUM(p_KIEL!$U$12:$U$19)</f>
        <v>0</v>
      </c>
      <c r="W158" s="67">
        <f>SUM(p_KIEL!$V$12:$V$19)</f>
        <v>0</v>
      </c>
      <c r="X158" s="67">
        <f>SUM(p_KIEL!$W$12:$W$19)</f>
        <v>0</v>
      </c>
      <c r="Y158" s="31">
        <f>IF(AND(E158=0,I158=0),0,IF(AND(E158=0,I158&gt;0),99,IF(F158=0,0,(I158*$A$1)/E158)))</f>
        <v>0</v>
      </c>
      <c r="Z158" s="63">
        <f>BATT!$Y$123</f>
        <v>0</v>
      </c>
    </row>
    <row r="159" spans="1:26" ht="12.75" hidden="1" customHeight="1" x14ac:dyDescent="0.2">
      <c r="A159" s="6">
        <f>SUBTOTAL(3,$Y$2:Y159)</f>
        <v>7</v>
      </c>
      <c r="B159" s="29" t="str">
        <f>p_KIEL!$A$47</f>
        <v>Ross, Lea Marie</v>
      </c>
      <c r="C159" s="29" t="str">
        <f>p_KIEL!$A$1</f>
        <v>Kiel Seahawks</v>
      </c>
      <c r="D159" s="30">
        <f>SUM(p_KIEL!$C$48:$C$55)</f>
        <v>0</v>
      </c>
      <c r="E159" s="162">
        <f>SUM(p_KIEL!$D$48:$D$55)</f>
        <v>0</v>
      </c>
      <c r="F159" s="67">
        <f>SUM(p_KIEL!$E$48:$E$55)</f>
        <v>0</v>
      </c>
      <c r="G159" s="30">
        <f>SUM(p_KIEL!$F$48:$F$55)</f>
        <v>0</v>
      </c>
      <c r="H159" s="30">
        <f>SUM(p_KIEL!$G$48:$G$55)</f>
        <v>0</v>
      </c>
      <c r="I159" s="30">
        <f>SUM(p_KIEL!$H$48:$H$55)</f>
        <v>0</v>
      </c>
      <c r="J159" s="30">
        <f>SUM(p_KIEL!$I$48:$I$55)</f>
        <v>0</v>
      </c>
      <c r="K159" s="67">
        <f>SUM(p_KIEL!$J$48:$J$55)</f>
        <v>0</v>
      </c>
      <c r="L159" s="67">
        <f>SUM(p_KIEL!$K$48:$K$55)</f>
        <v>0</v>
      </c>
      <c r="M159" s="30">
        <f>SUM(p_KIEL!$L$48:$L$55)</f>
        <v>0</v>
      </c>
      <c r="N159" s="30">
        <f>SUM(p_KIEL!$M$48:$M$55)</f>
        <v>0</v>
      </c>
      <c r="O159" s="30">
        <f>SUM(p_KIEL!$N$48:$N$55)</f>
        <v>0</v>
      </c>
      <c r="P159" s="30">
        <f>SUM(p_KIEL!$O$48:$O$55)</f>
        <v>0</v>
      </c>
      <c r="Q159" s="30">
        <f>SUM(p_KIEL!$P$48:$P$55)</f>
        <v>0</v>
      </c>
      <c r="R159" s="30">
        <f>SUM(p_KIEL!$Q$48:$Q$55)</f>
        <v>0</v>
      </c>
      <c r="S159" s="30">
        <f>SUM(p_KIEL!$R$48:$R$55)</f>
        <v>0</v>
      </c>
      <c r="T159" s="30">
        <f>SUM(p_KIEL!$S$48:$S$55)</f>
        <v>0</v>
      </c>
      <c r="U159" s="30">
        <f>SUM(p_KIEL!$T$48:$T$55)</f>
        <v>0</v>
      </c>
      <c r="V159" s="67">
        <f>SUM(p_KIEL!$U$48:$U$55)</f>
        <v>0</v>
      </c>
      <c r="W159" s="67">
        <f>SUM(p_KIEL!$V$48:$V$55)</f>
        <v>0</v>
      </c>
      <c r="X159" s="67">
        <f>SUM(p_KIEL!$W$48:$W$55)</f>
        <v>0</v>
      </c>
      <c r="Y159" s="31">
        <f>IF(AND(E159=0,I159=0),0,IF(AND(E159=0,I159&gt;0),99,IF(F159=0,0,(I159*$A$1)/E159)))</f>
        <v>0</v>
      </c>
      <c r="Z159" s="63">
        <f>BATT!$Y$127</f>
        <v>0</v>
      </c>
    </row>
    <row r="160" spans="1:26" ht="12.75" hidden="1" customHeight="1" x14ac:dyDescent="0.2">
      <c r="A160" s="6">
        <f>SUBTOTAL(3,$Y$2:Y160)</f>
        <v>7</v>
      </c>
      <c r="B160" s="29" t="str">
        <f>p_KIEL!$A$65</f>
        <v>Hahn, Smilla</v>
      </c>
      <c r="C160" s="29" t="str">
        <f>p_KIEL!$A$1</f>
        <v>Kiel Seahawks</v>
      </c>
      <c r="D160" s="30">
        <f>SUM(p_KIEL!$C$66:$C$73)</f>
        <v>0</v>
      </c>
      <c r="E160" s="162">
        <f>SUM(p_KIEL!$D$66:$D$73)</f>
        <v>0</v>
      </c>
      <c r="F160" s="67">
        <f>SUM(p_KIEL!$E$66:$E$73)</f>
        <v>0</v>
      </c>
      <c r="G160" s="30">
        <f>SUM(p_KIEL!$F$66:$F$73)</f>
        <v>0</v>
      </c>
      <c r="H160" s="30">
        <f>SUM(p_KIEL!$G$66:$G$73)</f>
        <v>0</v>
      </c>
      <c r="I160" s="30">
        <f>SUM(p_KIEL!$H$66:$H$73)</f>
        <v>0</v>
      </c>
      <c r="J160" s="30">
        <f>SUM(p_KIEL!$I$66:$I$73)</f>
        <v>0</v>
      </c>
      <c r="K160" s="67">
        <f>SUM(p_KIEL!$J$66:$J$73)</f>
        <v>0</v>
      </c>
      <c r="L160" s="67">
        <f>SUM(p_KIEL!$K$66:$K$73)</f>
        <v>0</v>
      </c>
      <c r="M160" s="30">
        <f>SUM(p_KIEL!$L$66:$L$73)</f>
        <v>0</v>
      </c>
      <c r="N160" s="30">
        <f>SUM(p_KIEL!$M$66:$M$73)</f>
        <v>0</v>
      </c>
      <c r="O160" s="30">
        <f>SUM(p_KIEL!$N$66:$N$73)</f>
        <v>0</v>
      </c>
      <c r="P160" s="30">
        <f>SUM(p_KIEL!$O$66:$O$73)</f>
        <v>0</v>
      </c>
      <c r="Q160" s="30">
        <f>SUM(p_KIEL!$P$66:$P$73)</f>
        <v>0</v>
      </c>
      <c r="R160" s="30">
        <f>SUM(p_KIEL!$Q$66:$Q$73)</f>
        <v>0</v>
      </c>
      <c r="S160" s="30">
        <f>SUM(p_KIEL!$R$66:$R$73)</f>
        <v>0</v>
      </c>
      <c r="T160" s="30">
        <f>SUM(p_KIEL!$S$66:$S$73)</f>
        <v>0</v>
      </c>
      <c r="U160" s="30">
        <f>SUM(p_KIEL!$T$66:$T$73)</f>
        <v>0</v>
      </c>
      <c r="V160" s="67">
        <f>SUM(p_KIEL!$U$66:$U$73)</f>
        <v>0</v>
      </c>
      <c r="W160" s="67">
        <f>SUM(p_KIEL!$V$66:$V$73)</f>
        <v>0</v>
      </c>
      <c r="X160" s="67">
        <f>SUM(p_KIEL!$W$66:$W$73)</f>
        <v>0</v>
      </c>
      <c r="Y160" s="31">
        <f>IF(AND(E160=0,I160=0),0,IF(AND(E160=0,I160&gt;0),99,IF(F160=0,0,(I160*$A$1)/E160)))</f>
        <v>0</v>
      </c>
      <c r="Z160" s="63">
        <f>BATT!$Y$129</f>
        <v>0</v>
      </c>
    </row>
    <row r="161" spans="1:26" ht="12.75" hidden="1" customHeight="1" x14ac:dyDescent="0.2">
      <c r="A161" s="6">
        <f>SUBTOTAL(3,$Y$2:Y161)</f>
        <v>7</v>
      </c>
      <c r="B161" s="29" t="str">
        <f>p_KIEL!$A$83</f>
        <v>Mandrella, Paulina</v>
      </c>
      <c r="C161" s="29" t="str">
        <f>p_KIEL!$A$1</f>
        <v>Kiel Seahawks</v>
      </c>
      <c r="D161" s="30">
        <f>SUM(p_KIEL!$C$84:$C$91)</f>
        <v>0</v>
      </c>
      <c r="E161" s="162">
        <f>SUM(p_KIEL!$D$84:$D$91)</f>
        <v>0</v>
      </c>
      <c r="F161" s="67">
        <f>SUM(p_KIEL!$E$84:$E$91)</f>
        <v>0</v>
      </c>
      <c r="G161" s="30">
        <f>SUM(p_KIEL!$F$84:$F$91)</f>
        <v>0</v>
      </c>
      <c r="H161" s="30">
        <f>SUM(p_KIEL!$G$84:$G$91)</f>
        <v>0</v>
      </c>
      <c r="I161" s="30">
        <f>SUM(p_KIEL!$H$84:$H$91)</f>
        <v>0</v>
      </c>
      <c r="J161" s="30">
        <f>SUM(p_KIEL!$I$84:$I$91)</f>
        <v>0</v>
      </c>
      <c r="K161" s="67">
        <f>SUM(p_KIEL!$J$84:$J$91)</f>
        <v>0</v>
      </c>
      <c r="L161" s="67">
        <f>SUM(p_KIEL!$K$84:$K$91)</f>
        <v>0</v>
      </c>
      <c r="M161" s="30">
        <f>SUM(p_KIEL!$L$84:$L$91)</f>
        <v>0</v>
      </c>
      <c r="N161" s="30">
        <f>SUM(p_KIEL!$M$84:$M$91)</f>
        <v>0</v>
      </c>
      <c r="O161" s="30">
        <f>SUM(p_KIEL!$N$84:$N$91)</f>
        <v>0</v>
      </c>
      <c r="P161" s="30">
        <f>SUM(p_KIEL!$O$84:$O$91)</f>
        <v>0</v>
      </c>
      <c r="Q161" s="30">
        <f>SUM(p_KIEL!$P$84:$P$91)</f>
        <v>0</v>
      </c>
      <c r="R161" s="30">
        <f>SUM(p_KIEL!$Q$84:$Q$91)</f>
        <v>0</v>
      </c>
      <c r="S161" s="30">
        <f>SUM(p_KIEL!$R$84:$R$91)</f>
        <v>0</v>
      </c>
      <c r="T161" s="30">
        <f>SUM(p_KIEL!$S$84:$S$91)</f>
        <v>0</v>
      </c>
      <c r="U161" s="30">
        <f>SUM(p_KIEL!$T$84:$T$91)</f>
        <v>0</v>
      </c>
      <c r="V161" s="67">
        <f>SUM(p_KIEL!$U$84:$U$91)</f>
        <v>0</v>
      </c>
      <c r="W161" s="67">
        <f>SUM(p_KIEL!$V$84:$V$91)</f>
        <v>0</v>
      </c>
      <c r="X161" s="67">
        <f>SUM(p_KIEL!$W$84:$W$91)</f>
        <v>0</v>
      </c>
      <c r="Y161" s="31">
        <f>IF(AND(E161=0,I161=0),0,IF(AND(E161=0,I161&gt;0),99,IF(F161=0,0,(I161*$A$1)/E161)))</f>
        <v>0</v>
      </c>
      <c r="Z161" s="63">
        <f>BATT!$Y$131</f>
        <v>0</v>
      </c>
    </row>
    <row r="162" spans="1:26" ht="12.75" hidden="1" customHeight="1" x14ac:dyDescent="0.2">
      <c r="A162" s="6">
        <f>SUBTOTAL(3,$Y$2:Y162)</f>
        <v>7</v>
      </c>
      <c r="B162" s="29" t="str">
        <f>p_KIEL!$A$92</f>
        <v>Jarchow, Stella</v>
      </c>
      <c r="C162" s="29" t="str">
        <f>p_KIEL!$A$1</f>
        <v>Kiel Seahawks</v>
      </c>
      <c r="D162" s="30">
        <f>SUM(p_KIEL!$C$93:$C$100)</f>
        <v>0</v>
      </c>
      <c r="E162" s="162">
        <f>SUM(p_KIEL!$D$93:$D$100)</f>
        <v>0</v>
      </c>
      <c r="F162" s="67">
        <f>SUM(p_KIEL!$E$93:$E$100)</f>
        <v>0</v>
      </c>
      <c r="G162" s="30">
        <f>SUM(p_KIEL!$F$93:$F$100)</f>
        <v>0</v>
      </c>
      <c r="H162" s="30">
        <f>SUM(p_KIEL!$G$93:$G$100)</f>
        <v>0</v>
      </c>
      <c r="I162" s="30">
        <f>SUM(p_KIEL!$H$93:$H$100)</f>
        <v>0</v>
      </c>
      <c r="J162" s="30">
        <f>SUM(p_KIEL!$I$93:$I$100)</f>
        <v>0</v>
      </c>
      <c r="K162" s="67">
        <f>SUM(p_KIEL!$J$93:$J$100)</f>
        <v>0</v>
      </c>
      <c r="L162" s="67">
        <f>SUM(p_KIEL!$K$93:$K$100)</f>
        <v>0</v>
      </c>
      <c r="M162" s="30">
        <f>SUM(p_KIEL!$L$93:$L$100)</f>
        <v>0</v>
      </c>
      <c r="N162" s="30">
        <f>SUM(p_KIEL!$M$93:$M$100)</f>
        <v>0</v>
      </c>
      <c r="O162" s="30">
        <f>SUM(p_KIEL!$N$93:$N$100)</f>
        <v>0</v>
      </c>
      <c r="P162" s="30">
        <f>SUM(p_KIEL!$O$93:$O$100)</f>
        <v>0</v>
      </c>
      <c r="Q162" s="30">
        <f>SUM(p_KIEL!$P$93:$P$100)</f>
        <v>0</v>
      </c>
      <c r="R162" s="30">
        <f>SUM(p_KIEL!$Q$93:$Q$100)</f>
        <v>0</v>
      </c>
      <c r="S162" s="30">
        <f>SUM(p_KIEL!$R$93:$R$100)</f>
        <v>0</v>
      </c>
      <c r="T162" s="30">
        <f>SUM(p_KIEL!$S$93:$S$100)</f>
        <v>0</v>
      </c>
      <c r="U162" s="30">
        <f>SUM(p_KIEL!$T$93:$T$100)</f>
        <v>0</v>
      </c>
      <c r="V162" s="67">
        <f>SUM(p_KIEL!$U$93:$U$100)</f>
        <v>0</v>
      </c>
      <c r="W162" s="67">
        <f>SUM(p_KIEL!$V$93:$V$100)</f>
        <v>0</v>
      </c>
      <c r="X162" s="67">
        <f>SUM(p_KIEL!$W$93:$W$100)</f>
        <v>0</v>
      </c>
      <c r="Y162" s="31">
        <f>IF(AND(E162=0,I162=0),0,IF(AND(E162=0,I162&gt;0),99,IF(F162=0,0,(I162*$A$1)/E162)))</f>
        <v>0</v>
      </c>
      <c r="Z162" s="63">
        <f>BATT!$Y$132</f>
        <v>0</v>
      </c>
    </row>
    <row r="163" spans="1:26" ht="12.75" hidden="1" customHeight="1" x14ac:dyDescent="0.2">
      <c r="A163" s="6">
        <f>SUBTOTAL(3,$Y$2:Y163)</f>
        <v>7</v>
      </c>
      <c r="B163" s="29" t="str">
        <f>p_KIEL!$A$101</f>
        <v>Alici, Ela</v>
      </c>
      <c r="C163" s="29" t="str">
        <f>p_KIEL!$A$1</f>
        <v>Kiel Seahawks</v>
      </c>
      <c r="D163" s="30">
        <f>SUM(p_KIEL!$C$102:$C$109)</f>
        <v>0</v>
      </c>
      <c r="E163" s="162">
        <f>SUM(p_KIEL!$D$102:$D$109)</f>
        <v>0</v>
      </c>
      <c r="F163" s="67">
        <f>SUM(p_KIEL!$E$102:$E$109)</f>
        <v>0</v>
      </c>
      <c r="G163" s="30">
        <f>SUM(p_KIEL!$F$102:$F$109)</f>
        <v>0</v>
      </c>
      <c r="H163" s="30">
        <f>SUM(p_KIEL!$G$102:$G$109)</f>
        <v>0</v>
      </c>
      <c r="I163" s="30">
        <f>SUM(p_KIEL!$H$102:$H$109)</f>
        <v>0</v>
      </c>
      <c r="J163" s="30">
        <f>SUM(p_KIEL!$I$102:$I$109)</f>
        <v>0</v>
      </c>
      <c r="K163" s="67">
        <f>SUM(p_KIEL!$J$102:$J$109)</f>
        <v>0</v>
      </c>
      <c r="L163" s="67">
        <f>SUM(p_KIEL!$K$102:$K$109)</f>
        <v>0</v>
      </c>
      <c r="M163" s="30">
        <f>SUM(p_KIEL!$L$102:$L$109)</f>
        <v>0</v>
      </c>
      <c r="N163" s="30">
        <f>SUM(p_KIEL!$M$102:$M$109)</f>
        <v>0</v>
      </c>
      <c r="O163" s="30">
        <f>SUM(p_KIEL!$N$102:$N$109)</f>
        <v>0</v>
      </c>
      <c r="P163" s="30">
        <f>SUM(p_KIEL!$O$102:$O$109)</f>
        <v>0</v>
      </c>
      <c r="Q163" s="30">
        <f>SUM(p_KIEL!$P$102:$P$109)</f>
        <v>0</v>
      </c>
      <c r="R163" s="30">
        <f>SUM(p_KIEL!$Q$102:$Q$109)</f>
        <v>0</v>
      </c>
      <c r="S163" s="30">
        <f>SUM(p_KIEL!$R$102:$R$109)</f>
        <v>0</v>
      </c>
      <c r="T163" s="30">
        <f>SUM(p_KIEL!$S$102:$S$109)</f>
        <v>0</v>
      </c>
      <c r="U163" s="30">
        <f>SUM(p_KIEL!$T$102:$T$109)</f>
        <v>0</v>
      </c>
      <c r="V163" s="67">
        <f>SUM(p_KIEL!$U$102:$U$109)</f>
        <v>0</v>
      </c>
      <c r="W163" s="67">
        <f>SUM(p_KIEL!$V$102:$V$109)</f>
        <v>0</v>
      </c>
      <c r="X163" s="67">
        <f>SUM(p_KIEL!$W$102:$W$109)</f>
        <v>0</v>
      </c>
      <c r="Y163" s="31">
        <f>IF(AND(E163=0,I163=0),0,IF(AND(E163=0,I163&gt;0),99,IF(F163=0,0,(I163*$A$1)/E163)))</f>
        <v>0</v>
      </c>
      <c r="Z163" s="63">
        <f>BATT!$Y$133</f>
        <v>0</v>
      </c>
    </row>
    <row r="164" spans="1:26" ht="12.75" hidden="1" customHeight="1" x14ac:dyDescent="0.2">
      <c r="A164" s="6">
        <f>SUBTOTAL(3,$Y$2:Y164)</f>
        <v>7</v>
      </c>
      <c r="B164" s="29" t="str">
        <f>p_KIEL!$A$110</f>
        <v>Lutvic, Livia</v>
      </c>
      <c r="C164" s="29" t="str">
        <f>p_KIEL!$A$1</f>
        <v>Kiel Seahawks</v>
      </c>
      <c r="D164" s="30">
        <f>SUM(p_KIEL!$C$111:$C$118)</f>
        <v>0</v>
      </c>
      <c r="E164" s="162">
        <f>SUM(p_KIEL!$D$111:$D$118)</f>
        <v>0</v>
      </c>
      <c r="F164" s="67">
        <f>SUM(p_KIEL!$E$111:$E$118)</f>
        <v>0</v>
      </c>
      <c r="G164" s="30">
        <f>SUM(p_KIEL!$F$111:$F$118)</f>
        <v>0</v>
      </c>
      <c r="H164" s="30">
        <f>SUM(p_KIEL!$G$111:$G$118)</f>
        <v>0</v>
      </c>
      <c r="I164" s="30">
        <f>SUM(p_KIEL!$H$111:$H$118)</f>
        <v>0</v>
      </c>
      <c r="J164" s="30">
        <f>SUM(p_KIEL!$I$111:$I$118)</f>
        <v>0</v>
      </c>
      <c r="K164" s="67">
        <f>SUM(p_KIEL!$J$111:$J$118)</f>
        <v>0</v>
      </c>
      <c r="L164" s="67">
        <f>SUM(p_KIEL!$K$111:$K$118)</f>
        <v>0</v>
      </c>
      <c r="M164" s="30">
        <f>SUM(p_KIEL!$L$111:$L$118)</f>
        <v>0</v>
      </c>
      <c r="N164" s="30">
        <f>SUM(p_KIEL!$M$111:$M$118)</f>
        <v>0</v>
      </c>
      <c r="O164" s="30">
        <f>SUM(p_KIEL!$N$111:$N$118)</f>
        <v>0</v>
      </c>
      <c r="P164" s="30">
        <f>SUM(p_KIEL!$O$111:$O$118)</f>
        <v>0</v>
      </c>
      <c r="Q164" s="30">
        <f>SUM(p_KIEL!$P$111:$P$118)</f>
        <v>0</v>
      </c>
      <c r="R164" s="30">
        <f>SUM(p_KIEL!$Q$111:$Q$118)</f>
        <v>0</v>
      </c>
      <c r="S164" s="30">
        <f>SUM(p_KIEL!$R$111:$R$118)</f>
        <v>0</v>
      </c>
      <c r="T164" s="30">
        <f>SUM(p_KIEL!$S$111:$S$118)</f>
        <v>0</v>
      </c>
      <c r="U164" s="30">
        <f>SUM(p_KIEL!$T$111:$T$118)</f>
        <v>0</v>
      </c>
      <c r="V164" s="67">
        <f>SUM(p_KIEL!$U$111:$U$118)</f>
        <v>0</v>
      </c>
      <c r="W164" s="67">
        <f>SUM(p_KIEL!$V$111:$V$118)</f>
        <v>0</v>
      </c>
      <c r="X164" s="67">
        <f>SUM(p_KIEL!$W$111:$W$118)</f>
        <v>0</v>
      </c>
      <c r="Y164" s="31">
        <f>IF(AND(E164=0,I164=0),0,IF(AND(E164=0,I164&gt;0),99,IF(F164=0,0,(I164*$A$1)/E164)))</f>
        <v>0</v>
      </c>
      <c r="Z164" s="63">
        <f>BATT!$Y$134</f>
        <v>0</v>
      </c>
    </row>
    <row r="165" spans="1:26" ht="12.75" hidden="1" customHeight="1" x14ac:dyDescent="0.2">
      <c r="A165" s="6">
        <f>SUBTOTAL(3,$Y$2:Y165)</f>
        <v>7</v>
      </c>
      <c r="B165" s="29" t="str">
        <f>p_KIEL!$A$119</f>
        <v>Einfeldt, Sofie</v>
      </c>
      <c r="C165" s="29" t="str">
        <f>p_KIEL!$A$1</f>
        <v>Kiel Seahawks</v>
      </c>
      <c r="D165" s="30">
        <f>SUM(p_KIEL!$C$120:$C$127)</f>
        <v>0</v>
      </c>
      <c r="E165" s="162">
        <f>SUM(p_KIEL!$D$120:$D$127)</f>
        <v>0</v>
      </c>
      <c r="F165" s="67">
        <f>SUM(p_KIEL!$E$120:$E$127)</f>
        <v>0</v>
      </c>
      <c r="G165" s="30">
        <f>SUM(p_KIEL!$F$120:$F$127)</f>
        <v>0</v>
      </c>
      <c r="H165" s="30">
        <f>SUM(p_KIEL!$G$120:$G$127)</f>
        <v>0</v>
      </c>
      <c r="I165" s="30">
        <f>SUM(p_KIEL!$H$120:$H$127)</f>
        <v>0</v>
      </c>
      <c r="J165" s="30">
        <f>SUM(p_KIEL!$I$120:$I$127)</f>
        <v>0</v>
      </c>
      <c r="K165" s="67">
        <f>SUM(p_KIEL!$J$120:$J$127)</f>
        <v>0</v>
      </c>
      <c r="L165" s="67">
        <f>SUM(p_KIEL!$K$120:$K$127)</f>
        <v>0</v>
      </c>
      <c r="M165" s="30">
        <f>SUM(p_KIEL!$L$120:$L$127)</f>
        <v>0</v>
      </c>
      <c r="N165" s="30">
        <f>SUM(p_KIEL!$M$120:$M$127)</f>
        <v>0</v>
      </c>
      <c r="O165" s="30">
        <f>SUM(p_KIEL!$N$120:$N$127)</f>
        <v>0</v>
      </c>
      <c r="P165" s="30">
        <f>SUM(p_KIEL!$O$120:$O$127)</f>
        <v>0</v>
      </c>
      <c r="Q165" s="30">
        <f>SUM(p_KIEL!$P$120:$P$127)</f>
        <v>0</v>
      </c>
      <c r="R165" s="30">
        <f>SUM(p_KIEL!$Q$120:$Q$127)</f>
        <v>0</v>
      </c>
      <c r="S165" s="30">
        <f>SUM(p_KIEL!$R$120:$R$127)</f>
        <v>0</v>
      </c>
      <c r="T165" s="30">
        <f>SUM(p_KIEL!$S$120:$S$127)</f>
        <v>0</v>
      </c>
      <c r="U165" s="30">
        <f>SUM(p_KIEL!$T$120:$T$127)</f>
        <v>0</v>
      </c>
      <c r="V165" s="67">
        <f>SUM(p_KIEL!$U$120:$U$127)</f>
        <v>0</v>
      </c>
      <c r="W165" s="67">
        <f>SUM(p_KIEL!$V$120:$V$127)</f>
        <v>0</v>
      </c>
      <c r="X165" s="67">
        <f>SUM(p_KIEL!$W$120:$W$127)</f>
        <v>0</v>
      </c>
      <c r="Y165" s="31">
        <f>IF(AND(E165=0,I165=0),0,IF(AND(E165=0,I165&gt;0),99,IF(F165=0,0,(I165*$A$1)/E165)))</f>
        <v>0</v>
      </c>
      <c r="Z165" s="63">
        <f>BATT!$Y$135</f>
        <v>0</v>
      </c>
    </row>
    <row r="166" spans="1:26" ht="12.75" hidden="1" customHeight="1" x14ac:dyDescent="0.2">
      <c r="A166" s="6">
        <f>SUBTOTAL(3,$Y$2:Y166)</f>
        <v>7</v>
      </c>
      <c r="B166" s="29" t="str">
        <f>p_KIEL!$A$128</f>
        <v>Kohnke, Greta</v>
      </c>
      <c r="C166" s="29" t="str">
        <f>p_KIEL!$A$1</f>
        <v>Kiel Seahawks</v>
      </c>
      <c r="D166" s="30">
        <f>SUM(p_KIEL!$C$129:$C$136)</f>
        <v>0</v>
      </c>
      <c r="E166" s="162">
        <f>SUM(p_KIEL!$D$129:$D$136)</f>
        <v>0</v>
      </c>
      <c r="F166" s="67">
        <f>SUM(p_KIEL!$E$129:$E$136)</f>
        <v>0</v>
      </c>
      <c r="G166" s="30">
        <f>SUM(p_KIEL!$F$129:$F$136)</f>
        <v>0</v>
      </c>
      <c r="H166" s="30">
        <f>SUM(p_KIEL!$G$129:$G$136)</f>
        <v>0</v>
      </c>
      <c r="I166" s="30">
        <f>SUM(p_KIEL!$H$129:$H$136)</f>
        <v>0</v>
      </c>
      <c r="J166" s="30">
        <f>SUM(p_KIEL!$I$129:$I$136)</f>
        <v>0</v>
      </c>
      <c r="K166" s="67">
        <f>SUM(p_KIEL!$J$129:$J$136)</f>
        <v>0</v>
      </c>
      <c r="L166" s="67">
        <f>SUM(p_KIEL!$K$129:$K$136)</f>
        <v>0</v>
      </c>
      <c r="M166" s="30">
        <f>SUM(p_KIEL!$L$129:$L$136)</f>
        <v>0</v>
      </c>
      <c r="N166" s="30">
        <f>SUM(p_KIEL!$M$129:$M$136)</f>
        <v>0</v>
      </c>
      <c r="O166" s="30">
        <f>SUM(p_KIEL!$N$129:$N$136)</f>
        <v>0</v>
      </c>
      <c r="P166" s="30">
        <f>SUM(p_KIEL!$O$129:$O$136)</f>
        <v>0</v>
      </c>
      <c r="Q166" s="30">
        <f>SUM(p_KIEL!$P$129:$P$136)</f>
        <v>0</v>
      </c>
      <c r="R166" s="30">
        <f>SUM(p_KIEL!$Q$129:$Q$136)</f>
        <v>0</v>
      </c>
      <c r="S166" s="30">
        <f>SUM(p_KIEL!$R$129:$R$136)</f>
        <v>0</v>
      </c>
      <c r="T166" s="30">
        <f>SUM(p_KIEL!$S$129:$S$136)</f>
        <v>0</v>
      </c>
      <c r="U166" s="30">
        <f>SUM(p_KIEL!$T$129:$T$136)</f>
        <v>0</v>
      </c>
      <c r="V166" s="67">
        <f>SUM(p_KIEL!$U$129:$U$136)</f>
        <v>0</v>
      </c>
      <c r="W166" s="67">
        <f>SUM(p_KIEL!$V$129:$V$136)</f>
        <v>0</v>
      </c>
      <c r="X166" s="67">
        <f>SUM(p_KIEL!$W$129:$W$136)</f>
        <v>0</v>
      </c>
      <c r="Y166" s="31">
        <f>IF(AND(E166=0,I166=0),0,IF(AND(E166=0,I166&gt;0),99,IF(F166=0,0,(I166*$A$1)/E166)))</f>
        <v>0</v>
      </c>
      <c r="Z166" s="63">
        <f>BATT!$Y$136</f>
        <v>0</v>
      </c>
    </row>
    <row r="167" spans="1:26" ht="12.75" hidden="1" customHeight="1" x14ac:dyDescent="0.2">
      <c r="A167" s="6">
        <f>SUBTOTAL(3,$Y$2:Y167)</f>
        <v>7</v>
      </c>
      <c r="B167" s="29" t="str">
        <f>p_KIEL!$A$137</f>
        <v>Einfeldt, Elisa</v>
      </c>
      <c r="C167" s="29" t="str">
        <f>p_KIEL!$A$1</f>
        <v>Kiel Seahawks</v>
      </c>
      <c r="D167" s="30">
        <f>SUM(p_KIEL!$C$138:$C$145)</f>
        <v>0</v>
      </c>
      <c r="E167" s="162">
        <f>SUM(p_KIEL!$D$138:$D$145)</f>
        <v>0</v>
      </c>
      <c r="F167" s="67">
        <f>SUM(p_KIEL!$E$138:$E$145)</f>
        <v>0</v>
      </c>
      <c r="G167" s="30">
        <f>SUM(p_KIEL!$F$138:$F$145)</f>
        <v>0</v>
      </c>
      <c r="H167" s="30">
        <f>SUM(p_KIEL!$G$138:$G$145)</f>
        <v>0</v>
      </c>
      <c r="I167" s="30">
        <f>SUM(p_KIEL!$H$138:$H$145)</f>
        <v>0</v>
      </c>
      <c r="J167" s="30">
        <f>SUM(p_KIEL!$I$138:$I$145)</f>
        <v>0</v>
      </c>
      <c r="K167" s="67">
        <f>SUM(p_KIEL!$J$138:$J$145)</f>
        <v>0</v>
      </c>
      <c r="L167" s="67">
        <f>SUM(p_KIEL!$K$138:$K$145)</f>
        <v>0</v>
      </c>
      <c r="M167" s="30">
        <f>SUM(p_KIEL!$L$138:$L$145)</f>
        <v>0</v>
      </c>
      <c r="N167" s="30">
        <f>SUM(p_KIEL!$M$138:$M$145)</f>
        <v>0</v>
      </c>
      <c r="O167" s="30">
        <f>SUM(p_KIEL!$N$138:$N$145)</f>
        <v>0</v>
      </c>
      <c r="P167" s="30">
        <f>SUM(p_KIEL!$O$138:$O$145)</f>
        <v>0</v>
      </c>
      <c r="Q167" s="30">
        <f>SUM(p_KIEL!$P$138:$P$145)</f>
        <v>0</v>
      </c>
      <c r="R167" s="30">
        <f>SUM(p_KIEL!$Q$138:$Q$145)</f>
        <v>0</v>
      </c>
      <c r="S167" s="30">
        <f>SUM(p_KIEL!$R$138:$R$145)</f>
        <v>0</v>
      </c>
      <c r="T167" s="30">
        <f>SUM(p_KIEL!$S$138:$S$145)</f>
        <v>0</v>
      </c>
      <c r="U167" s="30">
        <f>SUM(p_KIEL!$T$138:$T$145)</f>
        <v>0</v>
      </c>
      <c r="V167" s="67">
        <f>SUM(p_KIEL!$U$138:$U$145)</f>
        <v>0</v>
      </c>
      <c r="W167" s="67">
        <f>SUM(p_KIEL!$V$138:$V$145)</f>
        <v>0</v>
      </c>
      <c r="X167" s="67">
        <f>SUM(p_KIEL!$W$138:$W$145)</f>
        <v>0</v>
      </c>
      <c r="Y167" s="31">
        <f>IF(AND(E167=0,I167=0),0,IF(AND(E167=0,I167&gt;0),99,IF(F167=0,0,(I167*$A$1)/E167)))</f>
        <v>0</v>
      </c>
      <c r="Z167" s="63">
        <f>BATT!$Y$137</f>
        <v>0</v>
      </c>
    </row>
    <row r="168" spans="1:26" ht="12.75" hidden="1" customHeight="1" x14ac:dyDescent="0.2">
      <c r="A168" s="6">
        <f>SUBTOTAL(3,$Y$2:Y168)</f>
        <v>7</v>
      </c>
      <c r="B168" s="29" t="str">
        <f>p_KIEL!$A$146</f>
        <v>Bockelmann, Jasmin</v>
      </c>
      <c r="C168" s="29" t="str">
        <f>p_KIEL!$A$1</f>
        <v>Kiel Seahawks</v>
      </c>
      <c r="D168" s="30">
        <f>SUM(p_KIEL!$C$147:$C$154)</f>
        <v>0</v>
      </c>
      <c r="E168" s="162">
        <f>SUM(p_KIEL!$D$147:$D$154)</f>
        <v>0</v>
      </c>
      <c r="F168" s="67">
        <f>SUM(p_KIEL!$E$147:$E$154)</f>
        <v>0</v>
      </c>
      <c r="G168" s="30">
        <f>SUM(p_KIEL!$F$147:$F$154)</f>
        <v>0</v>
      </c>
      <c r="H168" s="30">
        <f>SUM(p_KIEL!$G$147:$G$154)</f>
        <v>0</v>
      </c>
      <c r="I168" s="30">
        <f>SUM(p_KIEL!$H$147:$H$154)</f>
        <v>0</v>
      </c>
      <c r="J168" s="30">
        <f>SUM(p_KIEL!$I$147:$I$154)</f>
        <v>0</v>
      </c>
      <c r="K168" s="67">
        <f>SUM(p_KIEL!$J$147:$J$154)</f>
        <v>0</v>
      </c>
      <c r="L168" s="67">
        <f>SUM(p_KIEL!$K$147:$K$154)</f>
        <v>0</v>
      </c>
      <c r="M168" s="30">
        <f>SUM(p_KIEL!$L$147:$L$154)</f>
        <v>0</v>
      </c>
      <c r="N168" s="30">
        <f>SUM(p_KIEL!$M$147:$M$154)</f>
        <v>0</v>
      </c>
      <c r="O168" s="30">
        <f>SUM(p_KIEL!$N$147:$N$154)</f>
        <v>0</v>
      </c>
      <c r="P168" s="30">
        <f>SUM(p_KIEL!$O$147:$O$154)</f>
        <v>0</v>
      </c>
      <c r="Q168" s="30">
        <f>SUM(p_KIEL!$P$147:$P$154)</f>
        <v>0</v>
      </c>
      <c r="R168" s="30">
        <f>SUM(p_KIEL!$Q$147:$Q$154)</f>
        <v>0</v>
      </c>
      <c r="S168" s="30">
        <f>SUM(p_KIEL!$R$147:$R$154)</f>
        <v>0</v>
      </c>
      <c r="T168" s="30">
        <f>SUM(p_KIEL!$S$147:$S$154)</f>
        <v>0</v>
      </c>
      <c r="U168" s="30">
        <f>SUM(p_KIEL!$T$147:$T$154)</f>
        <v>0</v>
      </c>
      <c r="V168" s="67">
        <f>SUM(p_KIEL!$U$147:$U$154)</f>
        <v>0</v>
      </c>
      <c r="W168" s="67">
        <f>SUM(p_KIEL!$V$147:$V$154)</f>
        <v>0</v>
      </c>
      <c r="X168" s="67">
        <f>SUM(p_KIEL!$W$147:$W$154)</f>
        <v>0</v>
      </c>
      <c r="Y168" s="31">
        <f>IF(AND(E168=0,I168=0),0,IF(AND(E168=0,I168&gt;0),99,IF(F168=0,0,(I168*$A$1)/E168)))</f>
        <v>0</v>
      </c>
      <c r="Z168" s="63">
        <f>BATT!$Y$138</f>
        <v>0</v>
      </c>
    </row>
    <row r="169" spans="1:26" ht="12.75" hidden="1" customHeight="1" x14ac:dyDescent="0.2">
      <c r="A169" s="6">
        <f>SUBTOTAL(3,$Y$2:Y169)</f>
        <v>7</v>
      </c>
      <c r="B169" s="29" t="str">
        <f>p_KIEL!$A$155</f>
        <v>Spieler 6-18</v>
      </c>
      <c r="C169" s="29" t="str">
        <f>p_KIEL!$A$1</f>
        <v>Kiel Seahawks</v>
      </c>
      <c r="D169" s="30">
        <f>SUM(p_KIEL!$C$156:$C$163)</f>
        <v>0</v>
      </c>
      <c r="E169" s="162">
        <f>SUM(p_KIEL!$D$156:$D$163)</f>
        <v>0</v>
      </c>
      <c r="F169" s="67">
        <f>SUM(p_KIEL!$E$156:$E$163)</f>
        <v>0</v>
      </c>
      <c r="G169" s="30">
        <f>SUM(p_KIEL!$F$156:$F$163)</f>
        <v>0</v>
      </c>
      <c r="H169" s="30">
        <f>SUM(p_KIEL!$G$156:$G$163)</f>
        <v>0</v>
      </c>
      <c r="I169" s="30">
        <f>SUM(p_KIEL!$H$156:$H$163)</f>
        <v>0</v>
      </c>
      <c r="J169" s="30">
        <f>SUM(p_KIEL!$I$156:$I$163)</f>
        <v>0</v>
      </c>
      <c r="K169" s="67">
        <f>SUM(p_KIEL!$J$156:$J$163)</f>
        <v>0</v>
      </c>
      <c r="L169" s="67">
        <f>SUM(p_KIEL!$K$156:$K$163)</f>
        <v>0</v>
      </c>
      <c r="M169" s="30">
        <f>SUM(p_KIEL!$L$156:$L$163)</f>
        <v>0</v>
      </c>
      <c r="N169" s="30">
        <f>SUM(p_KIEL!$M$156:$M$163)</f>
        <v>0</v>
      </c>
      <c r="O169" s="30">
        <f>SUM(p_KIEL!$N$156:$N$163)</f>
        <v>0</v>
      </c>
      <c r="P169" s="30">
        <f>SUM(p_KIEL!$O$156:$O$163)</f>
        <v>0</v>
      </c>
      <c r="Q169" s="30">
        <f>SUM(p_KIEL!$P$156:$P$163)</f>
        <v>0</v>
      </c>
      <c r="R169" s="30">
        <f>SUM(p_KIEL!$Q$156:$Q$163)</f>
        <v>0</v>
      </c>
      <c r="S169" s="30">
        <f>SUM(p_KIEL!$R$156:$R$163)</f>
        <v>0</v>
      </c>
      <c r="T169" s="30">
        <f>SUM(p_KIEL!$S$156:$S$163)</f>
        <v>0</v>
      </c>
      <c r="U169" s="30">
        <f>SUM(p_KIEL!$T$156:$T$163)</f>
        <v>0</v>
      </c>
      <c r="V169" s="67">
        <f>SUM(p_KIEL!$U$156:$U$163)</f>
        <v>0</v>
      </c>
      <c r="W169" s="67">
        <f>SUM(p_KIEL!$V$156:$V$163)</f>
        <v>0</v>
      </c>
      <c r="X169" s="67">
        <f>SUM(p_KIEL!$W$156:$W$163)</f>
        <v>0</v>
      </c>
      <c r="Y169" s="31">
        <f>IF(AND(E169=0,I169=0),0,IF(AND(E169=0,I169&gt;0),99,IF(F169=0,0,(I169*$A$1)/E169)))</f>
        <v>0</v>
      </c>
      <c r="Z169" s="63">
        <f>BATT!$Y$139</f>
        <v>0</v>
      </c>
    </row>
    <row r="170" spans="1:26" ht="12.75" hidden="1" customHeight="1" x14ac:dyDescent="0.2">
      <c r="A170" s="6">
        <f>SUBTOTAL(3,$Y$2:Y170)</f>
        <v>7</v>
      </c>
      <c r="B170" s="29" t="str">
        <f>p_KIEL!$A$164</f>
        <v>Spieler 6-19</v>
      </c>
      <c r="C170" s="29" t="str">
        <f>p_KIEL!$A$1</f>
        <v>Kiel Seahawks</v>
      </c>
      <c r="D170" s="30">
        <f>SUM(p_KIEL!$C$165:$C$172)</f>
        <v>0</v>
      </c>
      <c r="E170" s="162">
        <f>SUM(p_KIEL!$D$165:$D$172)</f>
        <v>0</v>
      </c>
      <c r="F170" s="67">
        <f>SUM(p_KIEL!$E$165:$E$172)</f>
        <v>0</v>
      </c>
      <c r="G170" s="30">
        <f>SUM(p_KIEL!$F$165:$F$172)</f>
        <v>0</v>
      </c>
      <c r="H170" s="30">
        <f>SUM(p_KIEL!$G$165:$G$172)</f>
        <v>0</v>
      </c>
      <c r="I170" s="30">
        <f>SUM(p_KIEL!$H$165:$H$172)</f>
        <v>0</v>
      </c>
      <c r="J170" s="30">
        <f>SUM(p_KIEL!$I$165:$I$172)</f>
        <v>0</v>
      </c>
      <c r="K170" s="67">
        <f>SUM(p_KIEL!$J$165:$J$172)</f>
        <v>0</v>
      </c>
      <c r="L170" s="67">
        <f>SUM(p_KIEL!$K$165:$K$172)</f>
        <v>0</v>
      </c>
      <c r="M170" s="30">
        <f>SUM(p_KIEL!$L$165:$L$172)</f>
        <v>0</v>
      </c>
      <c r="N170" s="30">
        <f>SUM(p_KIEL!$M$165:$M$172)</f>
        <v>0</v>
      </c>
      <c r="O170" s="30">
        <f>SUM(p_KIEL!$N$165:$N$172)</f>
        <v>0</v>
      </c>
      <c r="P170" s="30">
        <f>SUM(p_KIEL!$O$165:$O$172)</f>
        <v>0</v>
      </c>
      <c r="Q170" s="30">
        <f>SUM(p_KIEL!$P$165:$P$172)</f>
        <v>0</v>
      </c>
      <c r="R170" s="30">
        <f>SUM(p_KIEL!$Q$165:$Q$172)</f>
        <v>0</v>
      </c>
      <c r="S170" s="30">
        <f>SUM(p_KIEL!$R$165:$R$172)</f>
        <v>0</v>
      </c>
      <c r="T170" s="30">
        <f>SUM(p_KIEL!$S$165:$S$172)</f>
        <v>0</v>
      </c>
      <c r="U170" s="30">
        <f>SUM(p_KIEL!$T$165:$T$172)</f>
        <v>0</v>
      </c>
      <c r="V170" s="67">
        <f>SUM(p_KIEL!$U$165:$U$172)</f>
        <v>0</v>
      </c>
      <c r="W170" s="67">
        <f>SUM(p_KIEL!$V$165:$V$172)</f>
        <v>0</v>
      </c>
      <c r="X170" s="67">
        <f>SUM(p_KIEL!$W$165:$W$172)</f>
        <v>0</v>
      </c>
      <c r="Y170" s="31">
        <f>IF(AND(E170=0,I170=0),0,IF(AND(E170=0,I170&gt;0),99,IF(F170=0,0,(I170*$A$1)/E170)))</f>
        <v>0</v>
      </c>
      <c r="Z170" s="63">
        <f>BATT!$Y$140</f>
        <v>0</v>
      </c>
    </row>
    <row r="171" spans="1:26" ht="12.75" hidden="1" customHeight="1" x14ac:dyDescent="0.2">
      <c r="A171" s="6">
        <f>SUBTOTAL(3,$Y$2:Y171)</f>
        <v>7</v>
      </c>
      <c r="B171" s="29" t="str">
        <f>p_KIEL!$A$173</f>
        <v>Spieler 6-20</v>
      </c>
      <c r="C171" s="29" t="str">
        <f>p_KIEL!$A$1</f>
        <v>Kiel Seahawks</v>
      </c>
      <c r="D171" s="165">
        <f>SUM(p_KIEL!$C$174:$C$181)</f>
        <v>0</v>
      </c>
      <c r="E171" s="166">
        <f>SUM(p_KIEL!$D$174:$D$181)</f>
        <v>0</v>
      </c>
      <c r="F171" s="167">
        <f>SUM(p_KIEL!$E$174:$E$181)</f>
        <v>0</v>
      </c>
      <c r="G171" s="165">
        <f>SUM(p_KIEL!$F$174:$F$181)</f>
        <v>0</v>
      </c>
      <c r="H171" s="165">
        <f>SUM(p_KIEL!$G$174:$G$181)</f>
        <v>0</v>
      </c>
      <c r="I171" s="165">
        <f>SUM(p_KIEL!$H$174:$H$181)</f>
        <v>0</v>
      </c>
      <c r="J171" s="165">
        <f>SUM(p_KIEL!$I$174:$I$181)</f>
        <v>0</v>
      </c>
      <c r="K171" s="167">
        <f>SUM(p_KIEL!$J$174:$J$181)</f>
        <v>0</v>
      </c>
      <c r="L171" s="167">
        <f>SUM(p_KIEL!$K$174:$K$181)</f>
        <v>0</v>
      </c>
      <c r="M171" s="165">
        <f>SUM(p_KIEL!$L$174:$L$181)</f>
        <v>0</v>
      </c>
      <c r="N171" s="165">
        <f>SUM(p_KIEL!$M$174:$M$181)</f>
        <v>0</v>
      </c>
      <c r="O171" s="165">
        <f>SUM(p_KIEL!$N$174:$N$181)</f>
        <v>0</v>
      </c>
      <c r="P171" s="165">
        <f>SUM(p_KIEL!$O$174:$O$181)</f>
        <v>0</v>
      </c>
      <c r="Q171" s="165">
        <f>SUM(p_KIEL!$P$174:$P$181)</f>
        <v>0</v>
      </c>
      <c r="R171" s="165">
        <f>SUM(p_KIEL!$Q$174:$Q$181)</f>
        <v>0</v>
      </c>
      <c r="S171" s="165">
        <f>SUM(p_KIEL!$R$174:$R$181)</f>
        <v>0</v>
      </c>
      <c r="T171" s="165">
        <f>SUM(p_KIEL!$S$174:$S$181)</f>
        <v>0</v>
      </c>
      <c r="U171" s="165">
        <f>SUM(p_KIEL!$T$174:$T$181)</f>
        <v>0</v>
      </c>
      <c r="V171" s="167">
        <f>SUM(p_KIEL!$U$174:$U$181)</f>
        <v>0</v>
      </c>
      <c r="W171" s="167">
        <f>SUM(p_KIEL!$V$174:$V$181)</f>
        <v>0</v>
      </c>
      <c r="X171" s="167">
        <f>SUM(p_KIEL!$W$174:$W$181)</f>
        <v>0</v>
      </c>
      <c r="Y171" s="168">
        <f>IF(AND(E171=0,I171=0),0,IF(AND(E171=0,I171&gt;0),99,IF(F171=0,0,(I171*$A$1)/E171)))</f>
        <v>0</v>
      </c>
      <c r="Z171" s="163">
        <f>BATT!$Y$141</f>
        <v>0</v>
      </c>
    </row>
    <row r="172" spans="1:26" ht="12.75" hidden="1" customHeight="1" x14ac:dyDescent="0.2">
      <c r="A172" s="6">
        <f>SUBTOTAL(3,$Y$2:Y172)</f>
        <v>7</v>
      </c>
      <c r="B172" s="29" t="str">
        <f>p_KIEL!$A$182</f>
        <v>Spieler 6-21</v>
      </c>
      <c r="C172" s="29" t="str">
        <f>p_KIEL!$A$1</f>
        <v>Kiel Seahawks</v>
      </c>
      <c r="D172" s="165">
        <f>SUM(p_NRW!$C$183:$C$190)</f>
        <v>0</v>
      </c>
      <c r="E172" s="166">
        <f>SUM(p_NRW!$D$183:$D$190)</f>
        <v>0</v>
      </c>
      <c r="F172" s="167">
        <f>SUM(p_NRW!$E$183:$E$190)</f>
        <v>0</v>
      </c>
      <c r="G172" s="165">
        <f>SUM(p_NRW!$F$183:$F$190)</f>
        <v>0</v>
      </c>
      <c r="H172" s="165">
        <f>SUM(p_NRW!$G$183:$G$190)</f>
        <v>0</v>
      </c>
      <c r="I172" s="165">
        <f>SUM(p_NRW!$H$183:$H$190)</f>
        <v>0</v>
      </c>
      <c r="J172" s="165">
        <f>SUM(p_NRW!$I$183:$I$190)</f>
        <v>0</v>
      </c>
      <c r="K172" s="167">
        <f>SUM(p_NRW!$J$183:$J$190)</f>
        <v>0</v>
      </c>
      <c r="L172" s="167">
        <f>SUM(p_NRW!$K$183:$K$190)</f>
        <v>0</v>
      </c>
      <c r="M172" s="165">
        <f>SUM(p_NRW!$L$183:$L$190)</f>
        <v>0</v>
      </c>
      <c r="N172" s="165">
        <f>SUM(p_KIEL!$M$183:$M$190)</f>
        <v>0</v>
      </c>
      <c r="O172" s="165">
        <f>SUM(p_NRW!$N$183:$N$190)</f>
        <v>0</v>
      </c>
      <c r="P172" s="165">
        <f>SUM(p_NRW!$O$183:$O$190)</f>
        <v>0</v>
      </c>
      <c r="Q172" s="165">
        <f>SUM(p_NRW!$P$183:$P$190)</f>
        <v>0</v>
      </c>
      <c r="R172" s="165">
        <f>SUM(p_NRW!$Q$183:$Q$190)</f>
        <v>0</v>
      </c>
      <c r="S172" s="165">
        <f>SUM(p_NRW!$R$183:$R$190)</f>
        <v>0</v>
      </c>
      <c r="T172" s="165">
        <f>SUM(p_NRW!$S$183:$S$190)</f>
        <v>0</v>
      </c>
      <c r="U172" s="165">
        <f>SUM(p_NRW!$T$183:$T$190)</f>
        <v>0</v>
      </c>
      <c r="V172" s="167">
        <f>SUM(p_NRW!$U$183:$U$190)</f>
        <v>0</v>
      </c>
      <c r="W172" s="167">
        <f>SUM(p_NRW!$V$183:$V$190)</f>
        <v>0</v>
      </c>
      <c r="X172" s="167">
        <f>SUM(p_NRW!$W$183:$W$190)</f>
        <v>0</v>
      </c>
      <c r="Y172" s="168">
        <f>IF(AND(E172=0,I172=0),0,IF(AND(E172=0,I172&gt;0),99,IF(F172=0,0,(I172*$A$1)/E172)))</f>
        <v>0</v>
      </c>
      <c r="Z172" s="163">
        <f>BATT!$Y$142</f>
        <v>0</v>
      </c>
    </row>
    <row r="173" spans="1:26" ht="12.75" hidden="1" customHeight="1" x14ac:dyDescent="0.2">
      <c r="A173" s="6">
        <f>SUBTOTAL(3,$Y$2:Y173)</f>
        <v>7</v>
      </c>
      <c r="B173" s="29" t="str">
        <f>p_KIEL!$A$191</f>
        <v>Spieler 6-22</v>
      </c>
      <c r="C173" s="29" t="str">
        <f>p_KIEL!$A$1</f>
        <v>Kiel Seahawks</v>
      </c>
      <c r="D173" s="165">
        <f>SUM(p_NRW!$C$192:$C$199)</f>
        <v>0</v>
      </c>
      <c r="E173" s="166">
        <f>SUM(p_NRW!$D$192:$D$199)</f>
        <v>0</v>
      </c>
      <c r="F173" s="167">
        <f>SUM(p_NRW!$E$192:$E$199)</f>
        <v>0</v>
      </c>
      <c r="G173" s="165">
        <f>SUM(p_NRW!$F$192:$F$199)</f>
        <v>0</v>
      </c>
      <c r="H173" s="165">
        <f>SUM(p_NRW!$G$192:$G$199)</f>
        <v>0</v>
      </c>
      <c r="I173" s="165">
        <f>SUM(p_NRW!$H$192:$H$199)</f>
        <v>0</v>
      </c>
      <c r="J173" s="165">
        <f>SUM(p_NRW!$I$192:$I$199)</f>
        <v>0</v>
      </c>
      <c r="K173" s="167">
        <f>SUM(p_NRW!$J$192:$J$199)</f>
        <v>0</v>
      </c>
      <c r="L173" s="167">
        <f>SUM(p_NRW!$K$192:$K$199)</f>
        <v>0</v>
      </c>
      <c r="M173" s="165">
        <f>SUM(p_NRW!$L$192:$L$199)</f>
        <v>0</v>
      </c>
      <c r="N173" s="165">
        <f>SUM(p_NRW!$M$192:$M$199)</f>
        <v>0</v>
      </c>
      <c r="O173" s="165">
        <f>SUM(p_NRW!$N$192:$N$199)</f>
        <v>0</v>
      </c>
      <c r="P173" s="165">
        <f>SUM(p_NRW!$O$192:$O$199)</f>
        <v>0</v>
      </c>
      <c r="Q173" s="165">
        <f>SUM(p_NRW!$P$192:$P$199)</f>
        <v>0</v>
      </c>
      <c r="R173" s="165">
        <f>SUM(p_NRW!$Q$192:$Q$199)</f>
        <v>0</v>
      </c>
      <c r="S173" s="165">
        <f>SUM(p_NRW!$R$192:$R$199)</f>
        <v>0</v>
      </c>
      <c r="T173" s="165">
        <f>SUM(p_NRW!$S$192:$S$199)</f>
        <v>0</v>
      </c>
      <c r="U173" s="165">
        <f>SUM(p_NRW!$T$192:$T$199)</f>
        <v>0</v>
      </c>
      <c r="V173" s="167">
        <f>SUM(p_NRW!$U$192:$U$199)</f>
        <v>0</v>
      </c>
      <c r="W173" s="167">
        <f>SUM(p_NRW!$V$192:$V$199)</f>
        <v>0</v>
      </c>
      <c r="X173" s="167">
        <f>SUM(p_NRW!$W$192:$W$199)</f>
        <v>0</v>
      </c>
      <c r="Y173" s="168">
        <f>IF(AND(E173=0,I173=0),0,IF(AND(E173=0,I173&gt;0),99,IF(F173=0,0,(I173*$A$1)/E173)))</f>
        <v>0</v>
      </c>
      <c r="Z173" s="163">
        <f>BATT!$Y$143</f>
        <v>0</v>
      </c>
    </row>
    <row r="174" spans="1:26" ht="12.75" hidden="1" customHeight="1" x14ac:dyDescent="0.2">
      <c r="A174" s="6">
        <f>SUBTOTAL(3,$Y$2:Y174)</f>
        <v>7</v>
      </c>
      <c r="B174" s="29" t="str">
        <f>p_KIEL!$A$200</f>
        <v>Spieler 6-23</v>
      </c>
      <c r="C174" s="29" t="str">
        <f>p_KIEL!$A$1</f>
        <v>Kiel Seahawks</v>
      </c>
      <c r="D174" s="165">
        <f>SUM(p_NRW!$C$201:$C$208)</f>
        <v>0</v>
      </c>
      <c r="E174" s="166">
        <f>SUM(p_NRW!$D$201:$D$208)</f>
        <v>0</v>
      </c>
      <c r="F174" s="167">
        <f>SUM(p_NRW!$E$201:$E$208)</f>
        <v>0</v>
      </c>
      <c r="G174" s="165">
        <f>SUM(p_NRW!$F$201:$F$208)</f>
        <v>0</v>
      </c>
      <c r="H174" s="165">
        <f>SUM(p_NRW!$G$201:$G$208)</f>
        <v>0</v>
      </c>
      <c r="I174" s="165">
        <f>SUM(p_NRW!$H$201:$H$208)</f>
        <v>0</v>
      </c>
      <c r="J174" s="165">
        <f>SUM(p_NRW!$I$201:$I$208)</f>
        <v>0</v>
      </c>
      <c r="K174" s="167">
        <f>SUM(p_NRW!$J$201:$J$208)</f>
        <v>0</v>
      </c>
      <c r="L174" s="167">
        <f>SUM(p_NRW!$K$201:$K$208)</f>
        <v>0</v>
      </c>
      <c r="M174" s="165">
        <f>SUM(p_NRW!$L$201:$L$208)</f>
        <v>0</v>
      </c>
      <c r="N174" s="165">
        <f>SUM(p_NRW!$M$201:$M$208)</f>
        <v>0</v>
      </c>
      <c r="O174" s="165">
        <f>SUM(p_NRW!$N$201:$N$208)</f>
        <v>0</v>
      </c>
      <c r="P174" s="165">
        <f>SUM(p_NRW!$O$201:$O$208)</f>
        <v>0</v>
      </c>
      <c r="Q174" s="165">
        <f>SUM(p_NRW!$P$201:$P$208)</f>
        <v>0</v>
      </c>
      <c r="R174" s="165">
        <f>SUM(p_NRW!$Q$201:$Q$208)</f>
        <v>0</v>
      </c>
      <c r="S174" s="165">
        <f>SUM(p_NRW!$R$201:$R$208)</f>
        <v>0</v>
      </c>
      <c r="T174" s="165">
        <f>SUM(p_NRW!$S$201:$S$208)</f>
        <v>0</v>
      </c>
      <c r="U174" s="165">
        <f>SUM(p_NRW!$T$201:$T$208)</f>
        <v>0</v>
      </c>
      <c r="V174" s="167">
        <f>SUM(p_NRW!$U$201:$U$208)</f>
        <v>0</v>
      </c>
      <c r="W174" s="167">
        <f>SUM(p_NRW!$V$201:$V$208)</f>
        <v>0</v>
      </c>
      <c r="X174" s="167">
        <f>SUM(p_NRW!$W$201:$W$208)</f>
        <v>0</v>
      </c>
      <c r="Y174" s="168">
        <f>IF(AND(E174=0,I174=0),0,IF(AND(E174=0,I174&gt;0),99,IF(F174=0,0,(I174*$A$1)/E174)))</f>
        <v>0</v>
      </c>
      <c r="Z174" s="163">
        <f>BATT!$Y$144</f>
        <v>0</v>
      </c>
    </row>
    <row r="175" spans="1:26" ht="12.75" hidden="1" customHeight="1" x14ac:dyDescent="0.2">
      <c r="A175" s="6">
        <f>SUBTOTAL(3,$Y$2:Y175)</f>
        <v>7</v>
      </c>
      <c r="B175" s="29" t="str">
        <f>p_KIEL!$A$209</f>
        <v>Spieler 6-24</v>
      </c>
      <c r="C175" s="29" t="str">
        <f>p_KIEL!$A$1</f>
        <v>Kiel Seahawks</v>
      </c>
      <c r="D175" s="165">
        <f>SUM(p_NRW!$C$210:$C$217)</f>
        <v>0</v>
      </c>
      <c r="E175" s="166">
        <f>SUM(p_NRW!$D$210:$D$217)</f>
        <v>0</v>
      </c>
      <c r="F175" s="167">
        <f>SUM(p_NRW!$E$210:$E$217)</f>
        <v>0</v>
      </c>
      <c r="G175" s="165">
        <f>SUM(p_NRW!$F$210:$F$217)</f>
        <v>0</v>
      </c>
      <c r="H175" s="165">
        <f>SUM(p_NRW!$G$210:$G$217)</f>
        <v>0</v>
      </c>
      <c r="I175" s="165">
        <f>SUM(p_NRW!$H$210:$H$217)</f>
        <v>0</v>
      </c>
      <c r="J175" s="165">
        <f>SUM(p_NRW!$I$210:$I$217)</f>
        <v>0</v>
      </c>
      <c r="K175" s="167">
        <f>SUM(p_NRW!$J$210:$J$217)</f>
        <v>0</v>
      </c>
      <c r="L175" s="167">
        <f>SUM(p_NRW!$K$210:$K$217)</f>
        <v>0</v>
      </c>
      <c r="M175" s="165">
        <f>SUM(p_NRW!$L$210:$L$217)</f>
        <v>0</v>
      </c>
      <c r="N175" s="165">
        <f>SUM(p_NRW!$M$210:$M$217)</f>
        <v>0</v>
      </c>
      <c r="O175" s="165">
        <f>SUM(p_NRW!$N$210:$N$217)</f>
        <v>0</v>
      </c>
      <c r="P175" s="165">
        <f>SUM(p_NRW!$O$210:$O$217)</f>
        <v>0</v>
      </c>
      <c r="Q175" s="165">
        <f>SUM(p_NRW!$P$210:$P$217)</f>
        <v>0</v>
      </c>
      <c r="R175" s="165">
        <f>SUM(p_NRW!$Q$210:$Q$217)</f>
        <v>0</v>
      </c>
      <c r="S175" s="165">
        <f>SUM(p_NRW!$R$210:$R$217)</f>
        <v>0</v>
      </c>
      <c r="T175" s="165">
        <f>SUM(p_NRW!$S$210:$S$217)</f>
        <v>0</v>
      </c>
      <c r="U175" s="165">
        <f>SUM(p_NRW!$T$210:$T$217)</f>
        <v>0</v>
      </c>
      <c r="V175" s="167">
        <f>SUM(p_NRW!$U$210:$U$217)</f>
        <v>0</v>
      </c>
      <c r="W175" s="167">
        <f>SUM(p_NRW!$V$210:$V$217)</f>
        <v>0</v>
      </c>
      <c r="X175" s="167">
        <f>SUM(p_NRW!$W$210:$W$217)</f>
        <v>0</v>
      </c>
      <c r="Y175" s="168">
        <f>IF(AND(E175=0,I175=0),0,IF(AND(E175=0,I175&gt;0),99,IF(F175=0,0,(I175*$A$1)/E175)))</f>
        <v>0</v>
      </c>
      <c r="Z175" s="163">
        <f>BATT!$Y$145</f>
        <v>0</v>
      </c>
    </row>
    <row r="176" spans="1:26" ht="12.75" hidden="1" customHeight="1" x14ac:dyDescent="0.2">
      <c r="A176" s="6">
        <f>SUBTOTAL(3,$Y$2:Y176)</f>
        <v>7</v>
      </c>
      <c r="B176" s="29" t="str">
        <f>p_KIEL!$A$218</f>
        <v>Spieler 6-25</v>
      </c>
      <c r="C176" s="29" t="str">
        <f>p_KIEL!$A$1</f>
        <v>Kiel Seahawks</v>
      </c>
      <c r="D176" s="165">
        <f>SUM(p_NRW!$C$219:$C$226)</f>
        <v>0</v>
      </c>
      <c r="E176" s="166">
        <f>SUM(p_NRW!$D$219:$D$226)</f>
        <v>0</v>
      </c>
      <c r="F176" s="167">
        <f>SUM(p_NRW!$E$219:$E$226)</f>
        <v>0</v>
      </c>
      <c r="G176" s="165">
        <f>SUM(p_NRW!$F$219:$F$226)</f>
        <v>0</v>
      </c>
      <c r="H176" s="165">
        <f>SUM(p_NRW!$G$219:$G$226)</f>
        <v>0</v>
      </c>
      <c r="I176" s="165">
        <f>SUM(p_NRW!$H$219:$H$226)</f>
        <v>0</v>
      </c>
      <c r="J176" s="165">
        <f>SUM(p_NRW!$I$219:$I$226)</f>
        <v>0</v>
      </c>
      <c r="K176" s="167">
        <f>SUM(p_NRW!$J$219:$J$226)</f>
        <v>0</v>
      </c>
      <c r="L176" s="167">
        <f>SUM(p_NRW!$K$219:$K$226)</f>
        <v>0</v>
      </c>
      <c r="M176" s="165">
        <f>SUM(p_NRW!$L$219:$L$226)</f>
        <v>0</v>
      </c>
      <c r="N176" s="165">
        <f>SUM(p_NRW!$M$219:$M$226)</f>
        <v>0</v>
      </c>
      <c r="O176" s="165">
        <f>SUM(p_NRW!$N$219:$N$226)</f>
        <v>0</v>
      </c>
      <c r="P176" s="165">
        <f>SUM(p_NRW!$O$219:$O$226)</f>
        <v>0</v>
      </c>
      <c r="Q176" s="165">
        <f>SUM(p_NRW!$P$219:$P$226)</f>
        <v>0</v>
      </c>
      <c r="R176" s="165">
        <f>SUM(p_NRW!$Q$219:$Q$226)</f>
        <v>0</v>
      </c>
      <c r="S176" s="165">
        <f>SUM(p_NRW!$R$219:$R$226)</f>
        <v>0</v>
      </c>
      <c r="T176" s="165">
        <f>SUM(p_NRW!$S$219:$S$226)</f>
        <v>0</v>
      </c>
      <c r="U176" s="165">
        <f>SUM(p_NRW!$T$219:$T$226)</f>
        <v>0</v>
      </c>
      <c r="V176" s="167">
        <f>SUM(p_NRW!$U$219:$U$226)</f>
        <v>0</v>
      </c>
      <c r="W176" s="167">
        <f>SUM(p_NRW!$V$219:$V$226)</f>
        <v>0</v>
      </c>
      <c r="X176" s="167">
        <f>SUM(p_NRW!$W$219:$W$226)</f>
        <v>0</v>
      </c>
      <c r="Y176" s="168">
        <f>IF(AND(E176=0,I176=0),0,IF(AND(E176=0,I176&gt;0),99,IF(F176=0,0,(I176*$A$1)/E176)))</f>
        <v>0</v>
      </c>
      <c r="Z176" s="163">
        <f>BATT!$Y$146</f>
        <v>0</v>
      </c>
    </row>
    <row r="177" spans="1:26" ht="12.75" hidden="1" customHeight="1" x14ac:dyDescent="0.2">
      <c r="A177" s="6">
        <f>SUBTOTAL(3,$Y$2:Y177)</f>
        <v>7</v>
      </c>
      <c r="B177" s="29" t="str">
        <f>p_KIEL!$A$227</f>
        <v>Spieler 6-26</v>
      </c>
      <c r="C177" s="29" t="str">
        <f>p_KIEL!$A$1</f>
        <v>Kiel Seahawks</v>
      </c>
      <c r="D177" s="165">
        <f>SUM(p_NRW!$C$228:$C$235)</f>
        <v>0</v>
      </c>
      <c r="E177" s="166">
        <f>SUM(p_NRW!$D$228:$D$235)</f>
        <v>0</v>
      </c>
      <c r="F177" s="167">
        <f>SUM(p_NRW!$E$228:$E$235)</f>
        <v>0</v>
      </c>
      <c r="G177" s="165">
        <f>SUM(p_NRW!$F$228:$F$235)</f>
        <v>0</v>
      </c>
      <c r="H177" s="165">
        <f>SUM(p_NRW!$G$228:$G$235)</f>
        <v>0</v>
      </c>
      <c r="I177" s="165">
        <f>SUM(p_NRW!$H$228:$H$235)</f>
        <v>0</v>
      </c>
      <c r="J177" s="165">
        <f>SUM(p_NRW!$I$228:$I$235)</f>
        <v>0</v>
      </c>
      <c r="K177" s="167">
        <f>SUM(p_NRW!$J$228:$J$235)</f>
        <v>0</v>
      </c>
      <c r="L177" s="167">
        <f>SUM(p_NRW!$K$228:$K$235)</f>
        <v>0</v>
      </c>
      <c r="M177" s="165">
        <f>SUM(p_NRW!$L$228:$L$235)</f>
        <v>0</v>
      </c>
      <c r="N177" s="165">
        <f>SUM(p_NRW!$M$228:$M$235)</f>
        <v>0</v>
      </c>
      <c r="O177" s="165">
        <f>SUM(p_NRW!$N$228:$N$235)</f>
        <v>0</v>
      </c>
      <c r="P177" s="165">
        <f>SUM(p_NRW!$O$228:$O$235)</f>
        <v>0</v>
      </c>
      <c r="Q177" s="165">
        <f>SUM(p_NRW!$P$228:$P$235)</f>
        <v>0</v>
      </c>
      <c r="R177" s="165">
        <f>SUM(p_NRW!$Q$228:$Q$235)</f>
        <v>0</v>
      </c>
      <c r="S177" s="165">
        <f>SUM(p_NRW!$R$228:$R$235)</f>
        <v>0</v>
      </c>
      <c r="T177" s="165">
        <f>SUM(p_NRW!$S$228:$S$235)</f>
        <v>0</v>
      </c>
      <c r="U177" s="165">
        <f>SUM(p_NRW!$T$228:$T$235)</f>
        <v>0</v>
      </c>
      <c r="V177" s="167">
        <f>SUM(p_NRW!$U$228:$U$235)</f>
        <v>0</v>
      </c>
      <c r="W177" s="167">
        <f>SUM(p_NRW!$V$228:$V$235)</f>
        <v>0</v>
      </c>
      <c r="X177" s="167">
        <f>SUM(p_NRW!$W$228:$W$235)</f>
        <v>0</v>
      </c>
      <c r="Y177" s="168">
        <f>IF(AND(E177=0,I177=0),0,IF(AND(E177=0,I177&gt;0),99,IF(F177=0,0,(I177*$A$1)/E177)))</f>
        <v>0</v>
      </c>
      <c r="Z177" s="163">
        <f>BATT!$Y$147</f>
        <v>0</v>
      </c>
    </row>
    <row r="178" spans="1:26" ht="12.75" hidden="1" customHeight="1" x14ac:dyDescent="0.2">
      <c r="A178" s="6">
        <f>SUBTOTAL(3,$Y$2:Y178)</f>
        <v>7</v>
      </c>
      <c r="B178" s="29" t="str">
        <f>p_KIEL!$A$236</f>
        <v>Spieler 6-27</v>
      </c>
      <c r="C178" s="29" t="str">
        <f>p_KIEL!$A$1</f>
        <v>Kiel Seahawks</v>
      </c>
      <c r="D178" s="165">
        <f>SUM(p_NRW!$C$237:$C$244)</f>
        <v>0</v>
      </c>
      <c r="E178" s="166">
        <f>SUM(p_NRW!$D$237:$D$244)</f>
        <v>0</v>
      </c>
      <c r="F178" s="167">
        <f>SUM(p_NRW!$E$237:$E$244)</f>
        <v>0</v>
      </c>
      <c r="G178" s="165">
        <f>SUM(p_NRW!$F$237:$F$244)</f>
        <v>0</v>
      </c>
      <c r="H178" s="165">
        <f>SUM(p_NRW!$G$237:$G$244)</f>
        <v>0</v>
      </c>
      <c r="I178" s="165">
        <f>SUM(p_NRW!$H$237:$H$244)</f>
        <v>0</v>
      </c>
      <c r="J178" s="165">
        <f>SUM(p_NRW!$I$237:$I$244)</f>
        <v>0</v>
      </c>
      <c r="K178" s="167">
        <f>SUM(p_NRW!$J$237:$J$244)</f>
        <v>0</v>
      </c>
      <c r="L178" s="167">
        <f>SUM(p_NRW!$K$237:$K$244)</f>
        <v>0</v>
      </c>
      <c r="M178" s="165">
        <f>SUM(p_NRW!$L$237:$L$244)</f>
        <v>0</v>
      </c>
      <c r="N178" s="165">
        <f>SUM(p_NRW!$M$237:$M$244)</f>
        <v>0</v>
      </c>
      <c r="O178" s="165">
        <f>SUM(p_NRW!$N$237:$N$244)</f>
        <v>0</v>
      </c>
      <c r="P178" s="165">
        <f>SUM(p_NRW!$O$237:$O$244)</f>
        <v>0</v>
      </c>
      <c r="Q178" s="165">
        <f>SUM(p_NRW!$P$237:$P$244)</f>
        <v>0</v>
      </c>
      <c r="R178" s="165">
        <f>SUM(p_NRW!$Q$237:$Q$244)</f>
        <v>0</v>
      </c>
      <c r="S178" s="165">
        <f>SUM(p_NRW!$R$237:$R$244)</f>
        <v>0</v>
      </c>
      <c r="T178" s="165">
        <f>SUM(p_NRW!$S$237:$S$244)</f>
        <v>0</v>
      </c>
      <c r="U178" s="165">
        <f>SUM(p_NRW!$T$237:$T$244)</f>
        <v>0</v>
      </c>
      <c r="V178" s="167">
        <f>SUM(p_NRW!$U$237:$U$244)</f>
        <v>0</v>
      </c>
      <c r="W178" s="167">
        <f>SUM(p_NRW!$V$237:$V$244)</f>
        <v>0</v>
      </c>
      <c r="X178" s="167">
        <f>SUM(p_NRW!$W$237:$W$244)</f>
        <v>0</v>
      </c>
      <c r="Y178" s="168">
        <f>IF(AND(E178=0,I178=0),0,IF(AND(E178=0,I178&gt;0),99,IF(F178=0,0,(I178*$A$1)/E178)))</f>
        <v>0</v>
      </c>
      <c r="Z178" s="163">
        <f>BATT!$Y$148</f>
        <v>0</v>
      </c>
    </row>
    <row r="179" spans="1:26" ht="12.75" hidden="1" customHeight="1" x14ac:dyDescent="0.2">
      <c r="A179" s="6">
        <f>SUBTOTAL(3,$Y$2:Y179)</f>
        <v>7</v>
      </c>
      <c r="B179" s="29" t="str">
        <f>p_KIEL!$A$245</f>
        <v>Spieler 6-28</v>
      </c>
      <c r="C179" s="29" t="str">
        <f>p_KIEL!$A$1</f>
        <v>Kiel Seahawks</v>
      </c>
      <c r="D179" s="165">
        <f>SUM(p_NRW!$C$246:$C$253)</f>
        <v>0</v>
      </c>
      <c r="E179" s="166">
        <f>SUM(p_NRW!$D$246:$D$253)</f>
        <v>0</v>
      </c>
      <c r="F179" s="167">
        <f>SUM(p_NRW!$E$246:$E$253)</f>
        <v>0</v>
      </c>
      <c r="G179" s="165">
        <f>SUM(p_NRW!$F$246:$F$253)</f>
        <v>0</v>
      </c>
      <c r="H179" s="165">
        <f>SUM(p_NRW!$G$246:$G$253)</f>
        <v>0</v>
      </c>
      <c r="I179" s="165">
        <f>SUM(p_NRW!$H$246:$H$253)</f>
        <v>0</v>
      </c>
      <c r="J179" s="165">
        <f>SUM(p_NRW!$I$246:$I$253)</f>
        <v>0</v>
      </c>
      <c r="K179" s="167">
        <f>SUM(p_NRW!$J$246:$J$253)</f>
        <v>0</v>
      </c>
      <c r="L179" s="167">
        <f>SUM(p_NRW!$K$246:$K$253)</f>
        <v>0</v>
      </c>
      <c r="M179" s="165">
        <f>SUM(p_NRW!$L$246:$L$253)</f>
        <v>0</v>
      </c>
      <c r="N179" s="165">
        <f>SUM(p_NRW!$M$246:$M$253)</f>
        <v>0</v>
      </c>
      <c r="O179" s="165">
        <f>SUM(p_NRW!$N$246:$N$253)</f>
        <v>0</v>
      </c>
      <c r="P179" s="165">
        <f>SUM(p_NRW!$O$246:$O$253)</f>
        <v>0</v>
      </c>
      <c r="Q179" s="165">
        <f>SUM(p_NRW!$P$246:$P$253)</f>
        <v>0</v>
      </c>
      <c r="R179" s="165">
        <f>SUM(p_NRW!$Q$246:$Q$253)</f>
        <v>0</v>
      </c>
      <c r="S179" s="165">
        <f>SUM(p_NRW!$R$246:$R$253)</f>
        <v>0</v>
      </c>
      <c r="T179" s="165">
        <f>SUM(p_NRW!$S$246:$S$253)</f>
        <v>0</v>
      </c>
      <c r="U179" s="165">
        <f>SUM(p_NRW!$T$246:$T$253)</f>
        <v>0</v>
      </c>
      <c r="V179" s="167">
        <f>SUM(p_NRW!$U$246:$U$253)</f>
        <v>0</v>
      </c>
      <c r="W179" s="167">
        <f>SUM(p_NRW!$V$246:$V$253)</f>
        <v>0</v>
      </c>
      <c r="X179" s="167">
        <f>SUM(p_NRW!$W$246:$W$253)</f>
        <v>0</v>
      </c>
      <c r="Y179" s="168">
        <f>IF(AND(E179=0,I179=0),0,IF(AND(E179=0,I179&gt;0),99,IF(F179=0,0,(I179*$A$1)/E179)))</f>
        <v>0</v>
      </c>
      <c r="Z179" s="163">
        <f>BATT!$Y$149</f>
        <v>0</v>
      </c>
    </row>
    <row r="180" spans="1:26" ht="12.75" hidden="1" customHeight="1" x14ac:dyDescent="0.2">
      <c r="A180" s="6">
        <f>SUBTOTAL(3,$Y$2:Y180)</f>
        <v>7</v>
      </c>
      <c r="B180" s="29" t="str">
        <f>p_KIEL!$A$254</f>
        <v>Spieler 6-29</v>
      </c>
      <c r="C180" s="29" t="str">
        <f>p_KIEL!$A$1</f>
        <v>Kiel Seahawks</v>
      </c>
      <c r="D180" s="165">
        <f>SUM(p_NRW!$C$255:$C$262)</f>
        <v>0</v>
      </c>
      <c r="E180" s="166">
        <f>SUM(p_NRW!$D$255:$D$262)</f>
        <v>0</v>
      </c>
      <c r="F180" s="167">
        <f>SUM(p_NRW!$E$255:$E$262)</f>
        <v>0</v>
      </c>
      <c r="G180" s="165">
        <f>SUM(p_NRW!$F$255:$F$262)</f>
        <v>0</v>
      </c>
      <c r="H180" s="165">
        <f>SUM(p_NRW!$G$255:$G$262)</f>
        <v>0</v>
      </c>
      <c r="I180" s="165">
        <f>SUM(p_NRW!$H$255:$H$262)</f>
        <v>0</v>
      </c>
      <c r="J180" s="165">
        <f>SUM(p_NRW!$I$255:$I$262)</f>
        <v>0</v>
      </c>
      <c r="K180" s="167">
        <f>SUM(p_NRW!$J$255:$J$262)</f>
        <v>0</v>
      </c>
      <c r="L180" s="167">
        <f>SUM(p_NRW!$K$255:$K$262)</f>
        <v>0</v>
      </c>
      <c r="M180" s="165">
        <f>SUM(p_NRW!$L$255:$L$262)</f>
        <v>0</v>
      </c>
      <c r="N180" s="165">
        <f>SUM(p_NRW!$M$255:$M$262)</f>
        <v>0</v>
      </c>
      <c r="O180" s="165">
        <f>SUM(p_NRW!$N$255:$N$262)</f>
        <v>0</v>
      </c>
      <c r="P180" s="165">
        <f>SUM(p_NRW!$O$255:$O$262)</f>
        <v>0</v>
      </c>
      <c r="Q180" s="165">
        <f>SUM(p_NRW!$P$255:$P$262)</f>
        <v>0</v>
      </c>
      <c r="R180" s="165">
        <f>SUM(p_NRW!$Q$255:$Q$262)</f>
        <v>0</v>
      </c>
      <c r="S180" s="165">
        <f>SUM(p_NRW!$R$255:$R$262)</f>
        <v>0</v>
      </c>
      <c r="T180" s="165">
        <f>SUM(p_NRW!$S$255:$S$262)</f>
        <v>0</v>
      </c>
      <c r="U180" s="165">
        <f>SUM(p_NRW!$T$255:$T$262)</f>
        <v>0</v>
      </c>
      <c r="V180" s="167">
        <f>SUM(p_NRW!$U$255:$U$262)</f>
        <v>0</v>
      </c>
      <c r="W180" s="167">
        <f>SUM(p_NRW!$V$255:$V$262)</f>
        <v>0</v>
      </c>
      <c r="X180" s="167">
        <f>SUM(p_NRW!$W$255:$W$262)</f>
        <v>0</v>
      </c>
      <c r="Y180" s="168">
        <f>IF(AND(E180=0,I180=0),0,IF(AND(E180=0,I180&gt;0),99,IF(F180=0,0,(I180*$A$1)/E180)))</f>
        <v>0</v>
      </c>
      <c r="Z180" s="163">
        <f>BATT!$Y$150</f>
        <v>0</v>
      </c>
    </row>
    <row r="181" spans="1:26" ht="12.75" hidden="1" customHeight="1" x14ac:dyDescent="0.2">
      <c r="A181" s="6">
        <f>SUBTOTAL(3,$Y$2:Y181)</f>
        <v>7</v>
      </c>
      <c r="B181" s="29" t="str">
        <f>p_KIEL!$A$263</f>
        <v>Spieler 6-30</v>
      </c>
      <c r="C181" s="29" t="str">
        <f>p_KIEL!$A$1</f>
        <v>Kiel Seahawks</v>
      </c>
      <c r="D181" s="165">
        <f>SUM(p_NRW!$C$264:$C$271)</f>
        <v>0</v>
      </c>
      <c r="E181" s="166">
        <f>SUM(p_NRW!$D$264:$D$271)</f>
        <v>0</v>
      </c>
      <c r="F181" s="167">
        <f>SUM(p_NRW!$E$264:$E$271)</f>
        <v>0</v>
      </c>
      <c r="G181" s="165">
        <f>SUM(p_NRW!$F$264:$F$271)</f>
        <v>0</v>
      </c>
      <c r="H181" s="165">
        <f>SUM(p_NRW!$G$264:$G$271)</f>
        <v>0</v>
      </c>
      <c r="I181" s="165">
        <f>SUM(p_NRW!$H$264:$H$271)</f>
        <v>0</v>
      </c>
      <c r="J181" s="165">
        <f>SUM(p_NRW!$I$264:$I$271)</f>
        <v>0</v>
      </c>
      <c r="K181" s="167">
        <f>SUM(p_NRW!$J$264:$J$271)</f>
        <v>0</v>
      </c>
      <c r="L181" s="167">
        <f>SUM(p_NRW!$K$264:$K$271)</f>
        <v>0</v>
      </c>
      <c r="M181" s="165">
        <f>SUM(p_NRW!$L$264:$L$271)</f>
        <v>0</v>
      </c>
      <c r="N181" s="165">
        <f>SUM(p_NRW!$M$264:$M$271)</f>
        <v>0</v>
      </c>
      <c r="O181" s="165">
        <f>SUM(p_NRW!$N$264:$N$271)</f>
        <v>0</v>
      </c>
      <c r="P181" s="165">
        <f>SUM(p_NRW!$O$264:$O$271)</f>
        <v>0</v>
      </c>
      <c r="Q181" s="165">
        <f>SUM(p_NRW!$P$264:$P$271)</f>
        <v>0</v>
      </c>
      <c r="R181" s="165">
        <f>SUM(p_NRW!$Q$264:$Q$271)</f>
        <v>0</v>
      </c>
      <c r="S181" s="165">
        <f>SUM(p_NRW!$R$264:$R$271)</f>
        <v>0</v>
      </c>
      <c r="T181" s="165">
        <f>SUM(p_NRW!$S$264:$S$271)</f>
        <v>0</v>
      </c>
      <c r="U181" s="165">
        <f>SUM(p_NRW!$T$264:$T$271)</f>
        <v>0</v>
      </c>
      <c r="V181" s="167">
        <f>SUM(p_NRW!$U$264:$U$271)</f>
        <v>0</v>
      </c>
      <c r="W181" s="167">
        <f>SUM(p_NRW!$V$264:$V$271)</f>
        <v>0</v>
      </c>
      <c r="X181" s="167">
        <f>SUM(p_NRW!$W$264:$W$271)</f>
        <v>0</v>
      </c>
      <c r="Y181" s="168">
        <f>IF(AND(E181=0,I181=0),0,IF(AND(E181=0,I181&gt;0),99,IF(F181=0,0,(I181*$A$1)/E181)))</f>
        <v>0</v>
      </c>
      <c r="Z181" s="163">
        <f>BATT!$Y$151</f>
        <v>0</v>
      </c>
    </row>
  </sheetData>
  <autoFilter ref="B1:Z181">
    <filterColumn colId="3">
      <filters>
        <filter val="12"/>
        <filter val="13"/>
        <filter val="6 2/3"/>
        <filter val="7"/>
        <filter val="8"/>
      </filters>
    </filterColumn>
    <sortState ref="B2:Z8">
      <sortCondition ref="Y1:Y181"/>
    </sortState>
  </autoFilter>
  <phoneticPr fontId="0" type="noConversion"/>
  <printOptions horizontalCentered="1"/>
  <pageMargins left="0.59055118110236227" right="0.59055118110236227" top="0.78740157480314965" bottom="0.78740157480314965" header="0.39370078740157483" footer="0.39370078740157483"/>
  <pageSetup paperSize="9" scale="87" orientation="landscape" r:id="rId1"/>
  <headerFooter alignWithMargins="0">
    <oddHeader xml:space="preserve">&amp;L&amp;"Arial,Fett"Länderpokal SB Jugend 2021&amp;C&amp;"Arial,Fett"Pitching-Statistik&amp;R&amp;"Arial,Fett"Stand: &amp;D - &amp;T Uhr &amp;"Arial,Standard"  </oddHeader>
    <oddFooter>&amp;L&amp;G&amp;R&amp;G</oddFooter>
  </headerFooter>
  <legacy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2">
    <pageSetUpPr fitToPage="1"/>
  </sheetPr>
  <dimension ref="A1:CD273"/>
  <sheetViews>
    <sheetView showGridLines="0" zoomScaleNormal="100" workbookViewId="0">
      <pane ySplit="1" topLeftCell="A76" activePane="bottomLeft" state="frozen"/>
      <selection sqref="A1:IV65536"/>
      <selection pane="bottomLeft" activeCell="H95" sqref="H95"/>
    </sheetView>
  </sheetViews>
  <sheetFormatPr baseColWidth="10" defaultRowHeight="12.95" customHeight="1" x14ac:dyDescent="0.2"/>
  <cols>
    <col min="1" max="1" width="35.7109375" style="103" customWidth="1"/>
    <col min="2" max="2" width="25.7109375" style="80" customWidth="1"/>
    <col min="3" max="3" width="3.7109375" style="80" customWidth="1"/>
    <col min="4" max="4" width="7.28515625" style="104" customWidth="1"/>
    <col min="5" max="5" width="3.7109375" style="105" customWidth="1"/>
    <col min="6" max="9" width="3.7109375" style="80" customWidth="1"/>
    <col min="10" max="11" width="3.7109375" style="105" customWidth="1"/>
    <col min="12" max="20" width="3.7109375" style="80" customWidth="1"/>
    <col min="21" max="23" width="3.7109375" style="105" customWidth="1"/>
    <col min="24" max="24" width="11.42578125" style="80"/>
    <col min="25" max="82" width="11.42578125" style="35"/>
    <col min="83" max="16384" width="11.42578125" style="80"/>
  </cols>
  <sheetData>
    <row r="1" spans="1:82" s="112" customFormat="1" ht="12.95" customHeight="1" x14ac:dyDescent="0.2">
      <c r="A1" s="107" t="str">
        <f>b_BAWÜ!$A$1</f>
        <v>BWBSV</v>
      </c>
      <c r="B1" s="108" t="s">
        <v>25</v>
      </c>
      <c r="C1" s="109" t="s">
        <v>24</v>
      </c>
      <c r="D1" s="110" t="s">
        <v>19</v>
      </c>
      <c r="E1" s="111" t="s">
        <v>18</v>
      </c>
      <c r="F1" s="109" t="s">
        <v>0</v>
      </c>
      <c r="G1" s="109" t="s">
        <v>2</v>
      </c>
      <c r="H1" s="109" t="s">
        <v>20</v>
      </c>
      <c r="I1" s="109" t="s">
        <v>4</v>
      </c>
      <c r="J1" s="111" t="s">
        <v>5</v>
      </c>
      <c r="K1" s="111" t="s">
        <v>6</v>
      </c>
      <c r="L1" s="109" t="s">
        <v>7</v>
      </c>
      <c r="M1" s="109" t="s">
        <v>8</v>
      </c>
      <c r="N1" s="109" t="s">
        <v>9</v>
      </c>
      <c r="O1" s="109" t="s">
        <v>10</v>
      </c>
      <c r="P1" s="109" t="s">
        <v>13</v>
      </c>
      <c r="Q1" s="109" t="s">
        <v>14</v>
      </c>
      <c r="R1" s="109" t="s">
        <v>152</v>
      </c>
      <c r="S1" s="109" t="s">
        <v>21</v>
      </c>
      <c r="T1" s="109" t="s">
        <v>22</v>
      </c>
      <c r="U1" s="111" t="s">
        <v>28</v>
      </c>
      <c r="V1" s="111" t="s">
        <v>29</v>
      </c>
      <c r="W1" s="111" t="s">
        <v>30</v>
      </c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</row>
    <row r="2" spans="1:82" ht="12.95" customHeight="1" x14ac:dyDescent="0.2">
      <c r="A2" s="93" t="str">
        <f>b_BAWÜ!$A$2</f>
        <v>Aurand, Marlene</v>
      </c>
      <c r="B2" s="77"/>
      <c r="C2" s="84"/>
      <c r="D2" s="94"/>
      <c r="E2" s="9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</row>
    <row r="3" spans="1:82" s="83" customFormat="1" ht="12.95" customHeight="1" x14ac:dyDescent="0.2">
      <c r="A3" s="96" t="str">
        <f t="shared" ref="A3:A10" si="0">$A$2</f>
        <v>Aurand, Marlene</v>
      </c>
      <c r="B3" s="97" t="str">
        <f>b_BAWÜ!$B$3</f>
        <v>BB</v>
      </c>
      <c r="C3" s="115"/>
      <c r="D3" s="125"/>
      <c r="E3" s="126"/>
      <c r="F3" s="116"/>
      <c r="G3" s="116"/>
      <c r="H3" s="116"/>
      <c r="I3" s="98"/>
      <c r="J3" s="127"/>
      <c r="K3" s="127"/>
      <c r="L3" s="98"/>
      <c r="M3" s="117"/>
      <c r="N3" s="117"/>
      <c r="O3" s="117"/>
      <c r="P3" s="117"/>
      <c r="Q3" s="117"/>
      <c r="R3" s="117"/>
      <c r="S3" s="117"/>
      <c r="T3" s="117"/>
      <c r="U3" s="128"/>
      <c r="V3" s="128"/>
      <c r="W3" s="128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</row>
    <row r="4" spans="1:82" s="83" customFormat="1" ht="12.95" customHeight="1" x14ac:dyDescent="0.2">
      <c r="A4" s="96" t="str">
        <f t="shared" si="0"/>
        <v>Aurand, Marlene</v>
      </c>
      <c r="B4" s="97" t="str">
        <f>b_BAWÜ!$B$4</f>
        <v>BAY</v>
      </c>
      <c r="C4" s="115"/>
      <c r="D4" s="125"/>
      <c r="E4" s="126"/>
      <c r="F4" s="116"/>
      <c r="G4" s="116"/>
      <c r="H4" s="116"/>
      <c r="I4" s="98"/>
      <c r="J4" s="127"/>
      <c r="K4" s="127"/>
      <c r="L4" s="98"/>
      <c r="M4" s="117"/>
      <c r="N4" s="117"/>
      <c r="O4" s="117"/>
      <c r="P4" s="117"/>
      <c r="Q4" s="117"/>
      <c r="R4" s="117"/>
      <c r="S4" s="117"/>
      <c r="T4" s="117"/>
      <c r="U4" s="128"/>
      <c r="V4" s="128"/>
      <c r="W4" s="128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</row>
    <row r="5" spans="1:82" s="83" customFormat="1" ht="12.95" customHeight="1" x14ac:dyDescent="0.2">
      <c r="A5" s="96" t="str">
        <f t="shared" si="0"/>
        <v>Aurand, Marlene</v>
      </c>
      <c r="B5" s="97" t="str">
        <f>b_BAWÜ!$B$5</f>
        <v>Kiel</v>
      </c>
      <c r="C5" s="115"/>
      <c r="D5" s="125"/>
      <c r="E5" s="126"/>
      <c r="F5" s="116"/>
      <c r="G5" s="116"/>
      <c r="H5" s="116"/>
      <c r="I5" s="98"/>
      <c r="J5" s="127"/>
      <c r="K5" s="127"/>
      <c r="L5" s="98"/>
      <c r="M5" s="117"/>
      <c r="N5" s="117"/>
      <c r="O5" s="117"/>
      <c r="P5" s="117"/>
      <c r="Q5" s="117"/>
      <c r="R5" s="117"/>
      <c r="S5" s="117"/>
      <c r="T5" s="117"/>
      <c r="U5" s="128"/>
      <c r="V5" s="128"/>
      <c r="W5" s="128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</row>
    <row r="6" spans="1:82" s="83" customFormat="1" ht="12.95" customHeight="1" x14ac:dyDescent="0.2">
      <c r="A6" s="99" t="str">
        <f t="shared" si="0"/>
        <v>Aurand, Marlene</v>
      </c>
      <c r="B6" s="97" t="str">
        <f>b_BAWÜ!$B$6</f>
        <v>NRW</v>
      </c>
      <c r="C6" s="115"/>
      <c r="D6" s="125"/>
      <c r="E6" s="126"/>
      <c r="F6" s="116"/>
      <c r="G6" s="116"/>
      <c r="H6" s="116"/>
      <c r="I6" s="98"/>
      <c r="J6" s="127"/>
      <c r="K6" s="127"/>
      <c r="L6" s="98"/>
      <c r="M6" s="117"/>
      <c r="N6" s="117"/>
      <c r="O6" s="117"/>
      <c r="P6" s="117"/>
      <c r="Q6" s="117"/>
      <c r="R6" s="117"/>
      <c r="S6" s="117"/>
      <c r="T6" s="117"/>
      <c r="U6" s="128"/>
      <c r="V6" s="128"/>
      <c r="W6" s="128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</row>
    <row r="7" spans="1:82" s="83" customFormat="1" ht="12.95" customHeight="1" x14ac:dyDescent="0.2">
      <c r="A7" s="96" t="str">
        <f t="shared" si="0"/>
        <v>Aurand, Marlene</v>
      </c>
      <c r="B7" s="97" t="str">
        <f>b_BAWÜ!$B$7</f>
        <v>BAY</v>
      </c>
      <c r="C7" s="115"/>
      <c r="D7" s="125"/>
      <c r="E7" s="126"/>
      <c r="F7" s="116"/>
      <c r="G7" s="116"/>
      <c r="H7" s="116"/>
      <c r="I7" s="98"/>
      <c r="J7" s="127"/>
      <c r="K7" s="127"/>
      <c r="L7" s="98"/>
      <c r="M7" s="117"/>
      <c r="N7" s="117"/>
      <c r="O7" s="117"/>
      <c r="P7" s="117"/>
      <c r="Q7" s="117"/>
      <c r="R7" s="117"/>
      <c r="S7" s="117"/>
      <c r="T7" s="117"/>
      <c r="U7" s="128"/>
      <c r="V7" s="128"/>
      <c r="W7" s="128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</row>
    <row r="8" spans="1:82" s="83" customFormat="1" ht="12.95" customHeight="1" x14ac:dyDescent="0.2">
      <c r="A8" s="99" t="str">
        <f t="shared" si="0"/>
        <v>Aurand, Marlene</v>
      </c>
      <c r="B8" s="97" t="str">
        <f>b_BAWÜ!$B$8</f>
        <v>Gegner 6</v>
      </c>
      <c r="C8" s="115"/>
      <c r="D8" s="125"/>
      <c r="E8" s="126"/>
      <c r="F8" s="116"/>
      <c r="G8" s="116"/>
      <c r="H8" s="116"/>
      <c r="I8" s="98"/>
      <c r="J8" s="127"/>
      <c r="K8" s="127"/>
      <c r="L8" s="98"/>
      <c r="M8" s="117"/>
      <c r="N8" s="117"/>
      <c r="O8" s="117"/>
      <c r="P8" s="117"/>
      <c r="Q8" s="117"/>
      <c r="R8" s="117"/>
      <c r="S8" s="117"/>
      <c r="T8" s="117"/>
      <c r="U8" s="128"/>
      <c r="V8" s="128"/>
      <c r="W8" s="128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</row>
    <row r="9" spans="1:82" s="83" customFormat="1" ht="12.95" customHeight="1" x14ac:dyDescent="0.2">
      <c r="A9" s="96" t="str">
        <f t="shared" si="0"/>
        <v>Aurand, Marlene</v>
      </c>
      <c r="B9" s="97" t="str">
        <f>b_BAWÜ!$B$9</f>
        <v>Gegner 7</v>
      </c>
      <c r="C9" s="115"/>
      <c r="D9" s="125"/>
      <c r="E9" s="126"/>
      <c r="F9" s="116"/>
      <c r="G9" s="116"/>
      <c r="H9" s="116"/>
      <c r="I9" s="98"/>
      <c r="J9" s="127"/>
      <c r="K9" s="127"/>
      <c r="L9" s="98"/>
      <c r="M9" s="117"/>
      <c r="N9" s="117"/>
      <c r="O9" s="117"/>
      <c r="P9" s="117"/>
      <c r="Q9" s="117"/>
      <c r="R9" s="117"/>
      <c r="S9" s="117"/>
      <c r="T9" s="117"/>
      <c r="U9" s="128"/>
      <c r="V9" s="128"/>
      <c r="W9" s="128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</row>
    <row r="10" spans="1:82" s="83" customFormat="1" ht="12.95" customHeight="1" x14ac:dyDescent="0.2">
      <c r="A10" s="99" t="str">
        <f t="shared" si="0"/>
        <v>Aurand, Marlene</v>
      </c>
      <c r="B10" s="97" t="str">
        <f>b_BAWÜ!$B$10</f>
        <v>Gegner 8</v>
      </c>
      <c r="C10" s="115"/>
      <c r="D10" s="125"/>
      <c r="E10" s="126"/>
      <c r="F10" s="116"/>
      <c r="G10" s="116"/>
      <c r="H10" s="116"/>
      <c r="I10" s="98"/>
      <c r="J10" s="127"/>
      <c r="K10" s="127"/>
      <c r="L10" s="98"/>
      <c r="M10" s="117"/>
      <c r="N10" s="117"/>
      <c r="O10" s="117"/>
      <c r="P10" s="117"/>
      <c r="Q10" s="117"/>
      <c r="R10" s="117"/>
      <c r="S10" s="117"/>
      <c r="T10" s="117"/>
      <c r="U10" s="128"/>
      <c r="V10" s="128"/>
      <c r="W10" s="128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</row>
    <row r="11" spans="1:82" ht="12.95" customHeight="1" x14ac:dyDescent="0.2">
      <c r="A11" s="93" t="str">
        <f>b_BAWÜ!$A$11</f>
        <v>Brauch, Mona Dunja</v>
      </c>
      <c r="B11" s="77"/>
      <c r="C11" s="84"/>
      <c r="D11" s="94"/>
      <c r="E11" s="9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</row>
    <row r="12" spans="1:82" s="83" customFormat="1" ht="12.95" customHeight="1" x14ac:dyDescent="0.2">
      <c r="A12" s="96" t="str">
        <f t="shared" ref="A12:A19" si="1">$A$11</f>
        <v>Brauch, Mona Dunja</v>
      </c>
      <c r="B12" s="97" t="str">
        <f>b_BAWÜ!$B$3</f>
        <v>BB</v>
      </c>
      <c r="C12" s="115"/>
      <c r="D12" s="125"/>
      <c r="E12" s="126"/>
      <c r="F12" s="116"/>
      <c r="G12" s="116"/>
      <c r="H12" s="116"/>
      <c r="I12" s="98"/>
      <c r="J12" s="127"/>
      <c r="K12" s="127"/>
      <c r="L12" s="98"/>
      <c r="M12" s="117"/>
      <c r="N12" s="117"/>
      <c r="O12" s="117"/>
      <c r="P12" s="117"/>
      <c r="Q12" s="117"/>
      <c r="R12" s="117"/>
      <c r="S12" s="117"/>
      <c r="T12" s="117"/>
      <c r="U12" s="128"/>
      <c r="V12" s="128"/>
      <c r="W12" s="128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</row>
    <row r="13" spans="1:82" s="83" customFormat="1" ht="12.95" customHeight="1" x14ac:dyDescent="0.2">
      <c r="A13" s="96" t="str">
        <f t="shared" si="1"/>
        <v>Brauch, Mona Dunja</v>
      </c>
      <c r="B13" s="97" t="str">
        <f>b_BAWÜ!$B$4</f>
        <v>BAY</v>
      </c>
      <c r="C13" s="115"/>
      <c r="D13" s="125"/>
      <c r="E13" s="126"/>
      <c r="F13" s="116"/>
      <c r="G13" s="116"/>
      <c r="H13" s="116"/>
      <c r="I13" s="98"/>
      <c r="J13" s="127"/>
      <c r="K13" s="127"/>
      <c r="L13" s="98"/>
      <c r="M13" s="117"/>
      <c r="N13" s="117"/>
      <c r="O13" s="117"/>
      <c r="P13" s="117"/>
      <c r="Q13" s="117"/>
      <c r="R13" s="117"/>
      <c r="S13" s="117"/>
      <c r="T13" s="117"/>
      <c r="U13" s="128"/>
      <c r="V13" s="128"/>
      <c r="W13" s="128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</row>
    <row r="14" spans="1:82" s="83" customFormat="1" ht="12.95" customHeight="1" x14ac:dyDescent="0.2">
      <c r="A14" s="96" t="str">
        <f t="shared" si="1"/>
        <v>Brauch, Mona Dunja</v>
      </c>
      <c r="B14" s="97" t="str">
        <f>b_BAWÜ!$B$5</f>
        <v>Kiel</v>
      </c>
      <c r="C14" s="115"/>
      <c r="D14" s="125"/>
      <c r="E14" s="126"/>
      <c r="F14" s="116"/>
      <c r="G14" s="116"/>
      <c r="H14" s="116"/>
      <c r="I14" s="98"/>
      <c r="J14" s="127"/>
      <c r="K14" s="127"/>
      <c r="L14" s="98"/>
      <c r="M14" s="117"/>
      <c r="N14" s="117"/>
      <c r="O14" s="117"/>
      <c r="P14" s="117"/>
      <c r="Q14" s="117"/>
      <c r="R14" s="117"/>
      <c r="S14" s="117"/>
      <c r="T14" s="117"/>
      <c r="U14" s="128"/>
      <c r="V14" s="128"/>
      <c r="W14" s="128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</row>
    <row r="15" spans="1:82" s="83" customFormat="1" ht="12.95" customHeight="1" x14ac:dyDescent="0.2">
      <c r="A15" s="96" t="str">
        <f t="shared" si="1"/>
        <v>Brauch, Mona Dunja</v>
      </c>
      <c r="B15" s="97" t="str">
        <f>b_BAWÜ!$B$6</f>
        <v>NRW</v>
      </c>
      <c r="C15" s="115"/>
      <c r="D15" s="125"/>
      <c r="E15" s="126"/>
      <c r="F15" s="116"/>
      <c r="G15" s="116"/>
      <c r="H15" s="116"/>
      <c r="I15" s="98"/>
      <c r="J15" s="127"/>
      <c r="K15" s="127"/>
      <c r="L15" s="98"/>
      <c r="M15" s="117"/>
      <c r="N15" s="117"/>
      <c r="O15" s="117"/>
      <c r="P15" s="117"/>
      <c r="Q15" s="117"/>
      <c r="R15" s="117"/>
      <c r="S15" s="117"/>
      <c r="T15" s="117"/>
      <c r="U15" s="128"/>
      <c r="V15" s="128"/>
      <c r="W15" s="128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</row>
    <row r="16" spans="1:82" s="83" customFormat="1" ht="12.95" customHeight="1" x14ac:dyDescent="0.2">
      <c r="A16" s="96" t="str">
        <f t="shared" si="1"/>
        <v>Brauch, Mona Dunja</v>
      </c>
      <c r="B16" s="97" t="str">
        <f>b_BAWÜ!$B$7</f>
        <v>BAY</v>
      </c>
      <c r="C16" s="115"/>
      <c r="D16" s="125"/>
      <c r="E16" s="126"/>
      <c r="F16" s="116"/>
      <c r="G16" s="116"/>
      <c r="H16" s="116"/>
      <c r="I16" s="98"/>
      <c r="J16" s="127"/>
      <c r="K16" s="127"/>
      <c r="L16" s="98"/>
      <c r="M16" s="117"/>
      <c r="N16" s="117"/>
      <c r="O16" s="117"/>
      <c r="P16" s="117"/>
      <c r="Q16" s="117"/>
      <c r="R16" s="117"/>
      <c r="S16" s="117"/>
      <c r="T16" s="117"/>
      <c r="U16" s="128"/>
      <c r="V16" s="128"/>
      <c r="W16" s="128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</row>
    <row r="17" spans="1:82" s="83" customFormat="1" ht="12.95" customHeight="1" x14ac:dyDescent="0.2">
      <c r="A17" s="96" t="str">
        <f t="shared" si="1"/>
        <v>Brauch, Mona Dunja</v>
      </c>
      <c r="B17" s="97" t="str">
        <f>b_BAWÜ!$B$8</f>
        <v>Gegner 6</v>
      </c>
      <c r="C17" s="115"/>
      <c r="D17" s="125"/>
      <c r="E17" s="126"/>
      <c r="F17" s="116"/>
      <c r="G17" s="116"/>
      <c r="H17" s="116"/>
      <c r="I17" s="98"/>
      <c r="J17" s="127"/>
      <c r="K17" s="127"/>
      <c r="L17" s="98"/>
      <c r="M17" s="117"/>
      <c r="N17" s="117"/>
      <c r="O17" s="117"/>
      <c r="P17" s="117"/>
      <c r="Q17" s="117"/>
      <c r="R17" s="117"/>
      <c r="S17" s="117"/>
      <c r="T17" s="117"/>
      <c r="U17" s="128"/>
      <c r="V17" s="128"/>
      <c r="W17" s="128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</row>
    <row r="18" spans="1:82" s="83" customFormat="1" ht="12.95" customHeight="1" x14ac:dyDescent="0.2">
      <c r="A18" s="96" t="str">
        <f t="shared" si="1"/>
        <v>Brauch, Mona Dunja</v>
      </c>
      <c r="B18" s="97" t="str">
        <f>b_BAWÜ!$B$9</f>
        <v>Gegner 7</v>
      </c>
      <c r="C18" s="115"/>
      <c r="D18" s="125"/>
      <c r="E18" s="126"/>
      <c r="F18" s="116"/>
      <c r="G18" s="116"/>
      <c r="H18" s="116"/>
      <c r="I18" s="98"/>
      <c r="J18" s="127"/>
      <c r="K18" s="127"/>
      <c r="L18" s="98"/>
      <c r="M18" s="117"/>
      <c r="N18" s="117"/>
      <c r="O18" s="117"/>
      <c r="P18" s="117"/>
      <c r="Q18" s="117"/>
      <c r="R18" s="117"/>
      <c r="S18" s="117"/>
      <c r="T18" s="117"/>
      <c r="U18" s="128"/>
      <c r="V18" s="128"/>
      <c r="W18" s="128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</row>
    <row r="19" spans="1:82" s="83" customFormat="1" ht="12.95" customHeight="1" x14ac:dyDescent="0.2">
      <c r="A19" s="96" t="str">
        <f t="shared" si="1"/>
        <v>Brauch, Mona Dunja</v>
      </c>
      <c r="B19" s="97" t="str">
        <f>b_BAWÜ!$B$10</f>
        <v>Gegner 8</v>
      </c>
      <c r="C19" s="115"/>
      <c r="D19" s="125"/>
      <c r="E19" s="126"/>
      <c r="F19" s="116"/>
      <c r="G19" s="116"/>
      <c r="H19" s="116"/>
      <c r="I19" s="98"/>
      <c r="J19" s="127"/>
      <c r="K19" s="127"/>
      <c r="L19" s="98"/>
      <c r="M19" s="117"/>
      <c r="N19" s="117"/>
      <c r="O19" s="117"/>
      <c r="P19" s="117"/>
      <c r="Q19" s="117"/>
      <c r="R19" s="117"/>
      <c r="S19" s="117"/>
      <c r="T19" s="117"/>
      <c r="U19" s="128"/>
      <c r="V19" s="128"/>
      <c r="W19" s="128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</row>
    <row r="20" spans="1:82" ht="12.95" customHeight="1" x14ac:dyDescent="0.2">
      <c r="A20" s="93" t="str">
        <f>b_BAWÜ!$A$20</f>
        <v>Capano, Elena</v>
      </c>
      <c r="B20" s="77"/>
      <c r="C20" s="84"/>
      <c r="D20" s="94"/>
      <c r="E20" s="9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</row>
    <row r="21" spans="1:82" s="83" customFormat="1" ht="12.95" customHeight="1" x14ac:dyDescent="0.2">
      <c r="A21" s="96" t="str">
        <f t="shared" ref="A21:A28" si="2">$A$20</f>
        <v>Capano, Elena</v>
      </c>
      <c r="B21" s="97" t="str">
        <f>b_BAWÜ!$B$3</f>
        <v>BB</v>
      </c>
      <c r="C21" s="115"/>
      <c r="D21" s="125"/>
      <c r="E21" s="126"/>
      <c r="F21" s="116"/>
      <c r="G21" s="116"/>
      <c r="H21" s="116"/>
      <c r="I21" s="98"/>
      <c r="J21" s="127"/>
      <c r="K21" s="127"/>
      <c r="L21" s="98"/>
      <c r="M21" s="117"/>
      <c r="N21" s="117"/>
      <c r="O21" s="117"/>
      <c r="P21" s="117"/>
      <c r="Q21" s="117"/>
      <c r="R21" s="117"/>
      <c r="S21" s="117"/>
      <c r="T21" s="117"/>
      <c r="U21" s="128"/>
      <c r="V21" s="128"/>
      <c r="W21" s="128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</row>
    <row r="22" spans="1:82" s="83" customFormat="1" ht="12.95" customHeight="1" x14ac:dyDescent="0.2">
      <c r="A22" s="96" t="str">
        <f t="shared" si="2"/>
        <v>Capano, Elena</v>
      </c>
      <c r="B22" s="97" t="str">
        <f>b_BAWÜ!$B$4</f>
        <v>BAY</v>
      </c>
      <c r="C22" s="115"/>
      <c r="D22" s="125"/>
      <c r="E22" s="126"/>
      <c r="F22" s="116"/>
      <c r="G22" s="116"/>
      <c r="H22" s="116"/>
      <c r="I22" s="98"/>
      <c r="J22" s="127"/>
      <c r="K22" s="127"/>
      <c r="L22" s="98"/>
      <c r="M22" s="117"/>
      <c r="N22" s="117"/>
      <c r="O22" s="117"/>
      <c r="P22" s="117"/>
      <c r="Q22" s="117"/>
      <c r="R22" s="117"/>
      <c r="S22" s="117"/>
      <c r="T22" s="117"/>
      <c r="U22" s="128"/>
      <c r="V22" s="128"/>
      <c r="W22" s="128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</row>
    <row r="23" spans="1:82" s="83" customFormat="1" ht="12.95" customHeight="1" x14ac:dyDescent="0.2">
      <c r="A23" s="96" t="str">
        <f t="shared" si="2"/>
        <v>Capano, Elena</v>
      </c>
      <c r="B23" s="97" t="str">
        <f>b_BAWÜ!$B$5</f>
        <v>Kiel</v>
      </c>
      <c r="C23" s="115"/>
      <c r="D23" s="125"/>
      <c r="E23" s="126"/>
      <c r="F23" s="116"/>
      <c r="G23" s="116"/>
      <c r="H23" s="116"/>
      <c r="I23" s="98"/>
      <c r="J23" s="127"/>
      <c r="K23" s="127"/>
      <c r="L23" s="98"/>
      <c r="M23" s="117"/>
      <c r="N23" s="117"/>
      <c r="O23" s="117"/>
      <c r="P23" s="117"/>
      <c r="Q23" s="117"/>
      <c r="R23" s="117"/>
      <c r="S23" s="117"/>
      <c r="T23" s="117"/>
      <c r="U23" s="128"/>
      <c r="V23" s="128"/>
      <c r="W23" s="128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</row>
    <row r="24" spans="1:82" s="83" customFormat="1" ht="12.95" customHeight="1" x14ac:dyDescent="0.2">
      <c r="A24" s="96" t="str">
        <f t="shared" si="2"/>
        <v>Capano, Elena</v>
      </c>
      <c r="B24" s="97" t="str">
        <f>b_BAWÜ!$B$6</f>
        <v>NRW</v>
      </c>
      <c r="C24" s="115"/>
      <c r="D24" s="125"/>
      <c r="E24" s="126"/>
      <c r="F24" s="116"/>
      <c r="G24" s="116"/>
      <c r="H24" s="116"/>
      <c r="I24" s="98"/>
      <c r="J24" s="127"/>
      <c r="K24" s="127"/>
      <c r="L24" s="98"/>
      <c r="M24" s="117"/>
      <c r="N24" s="117"/>
      <c r="O24" s="117"/>
      <c r="P24" s="117"/>
      <c r="Q24" s="117"/>
      <c r="R24" s="117"/>
      <c r="S24" s="117"/>
      <c r="T24" s="117"/>
      <c r="U24" s="128"/>
      <c r="V24" s="128"/>
      <c r="W24" s="128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</row>
    <row r="25" spans="1:82" s="83" customFormat="1" ht="12.95" customHeight="1" x14ac:dyDescent="0.2">
      <c r="A25" s="96" t="str">
        <f t="shared" si="2"/>
        <v>Capano, Elena</v>
      </c>
      <c r="B25" s="97" t="str">
        <f>b_BAWÜ!$B$7</f>
        <v>BAY</v>
      </c>
      <c r="C25" s="115"/>
      <c r="D25" s="125"/>
      <c r="E25" s="126"/>
      <c r="F25" s="116"/>
      <c r="G25" s="116"/>
      <c r="H25" s="116"/>
      <c r="I25" s="98"/>
      <c r="J25" s="127"/>
      <c r="K25" s="127"/>
      <c r="L25" s="98"/>
      <c r="M25" s="117"/>
      <c r="N25" s="117"/>
      <c r="O25" s="117"/>
      <c r="P25" s="117"/>
      <c r="Q25" s="117"/>
      <c r="R25" s="117"/>
      <c r="S25" s="117"/>
      <c r="T25" s="117"/>
      <c r="U25" s="128"/>
      <c r="V25" s="128"/>
      <c r="W25" s="128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</row>
    <row r="26" spans="1:82" s="83" customFormat="1" ht="12.95" customHeight="1" x14ac:dyDescent="0.2">
      <c r="A26" s="96" t="str">
        <f t="shared" si="2"/>
        <v>Capano, Elena</v>
      </c>
      <c r="B26" s="97" t="str">
        <f>b_BAWÜ!$B$8</f>
        <v>Gegner 6</v>
      </c>
      <c r="C26" s="115"/>
      <c r="D26" s="125"/>
      <c r="E26" s="126"/>
      <c r="F26" s="116"/>
      <c r="G26" s="116"/>
      <c r="H26" s="116"/>
      <c r="I26" s="98"/>
      <c r="J26" s="127"/>
      <c r="K26" s="127"/>
      <c r="L26" s="98"/>
      <c r="M26" s="117"/>
      <c r="N26" s="117"/>
      <c r="O26" s="117"/>
      <c r="P26" s="117"/>
      <c r="Q26" s="117"/>
      <c r="R26" s="117"/>
      <c r="S26" s="117"/>
      <c r="T26" s="117"/>
      <c r="U26" s="128"/>
      <c r="V26" s="128"/>
      <c r="W26" s="128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</row>
    <row r="27" spans="1:82" s="83" customFormat="1" ht="12.95" customHeight="1" x14ac:dyDescent="0.2">
      <c r="A27" s="96" t="str">
        <f t="shared" si="2"/>
        <v>Capano, Elena</v>
      </c>
      <c r="B27" s="97" t="str">
        <f>b_BAWÜ!$B$9</f>
        <v>Gegner 7</v>
      </c>
      <c r="C27" s="115"/>
      <c r="D27" s="125"/>
      <c r="E27" s="126"/>
      <c r="F27" s="116"/>
      <c r="G27" s="116"/>
      <c r="H27" s="116"/>
      <c r="I27" s="98"/>
      <c r="J27" s="127"/>
      <c r="K27" s="127"/>
      <c r="L27" s="98"/>
      <c r="M27" s="117"/>
      <c r="N27" s="117"/>
      <c r="O27" s="117"/>
      <c r="P27" s="117"/>
      <c r="Q27" s="117"/>
      <c r="R27" s="117"/>
      <c r="S27" s="117"/>
      <c r="T27" s="117"/>
      <c r="U27" s="128"/>
      <c r="V27" s="128"/>
      <c r="W27" s="128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</row>
    <row r="28" spans="1:82" s="83" customFormat="1" ht="12.95" customHeight="1" x14ac:dyDescent="0.2">
      <c r="A28" s="96" t="str">
        <f t="shared" si="2"/>
        <v>Capano, Elena</v>
      </c>
      <c r="B28" s="97" t="str">
        <f>b_BAWÜ!$B$10</f>
        <v>Gegner 8</v>
      </c>
      <c r="C28" s="115"/>
      <c r="D28" s="125"/>
      <c r="E28" s="126"/>
      <c r="F28" s="116"/>
      <c r="G28" s="116"/>
      <c r="H28" s="116"/>
      <c r="I28" s="98"/>
      <c r="J28" s="127"/>
      <c r="K28" s="127"/>
      <c r="L28" s="98"/>
      <c r="M28" s="117"/>
      <c r="N28" s="117"/>
      <c r="O28" s="117"/>
      <c r="P28" s="117"/>
      <c r="Q28" s="117"/>
      <c r="R28" s="117"/>
      <c r="S28" s="117"/>
      <c r="T28" s="117"/>
      <c r="U28" s="128"/>
      <c r="V28" s="128"/>
      <c r="W28" s="128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</row>
    <row r="29" spans="1:82" ht="12.95" customHeight="1" x14ac:dyDescent="0.2">
      <c r="A29" s="93" t="str">
        <f>b_BAWÜ!$A$29</f>
        <v>Gaubatz, Lea</v>
      </c>
      <c r="B29" s="77"/>
      <c r="C29" s="84"/>
      <c r="D29" s="94"/>
      <c r="E29" s="9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</row>
    <row r="30" spans="1:82" s="83" customFormat="1" ht="12.95" customHeight="1" x14ac:dyDescent="0.2">
      <c r="A30" s="96" t="str">
        <f t="shared" ref="A30:A37" si="3">$A$29</f>
        <v>Gaubatz, Lea</v>
      </c>
      <c r="B30" s="97" t="str">
        <f>b_BAWÜ!$B$3</f>
        <v>BB</v>
      </c>
      <c r="C30" s="115">
        <v>1</v>
      </c>
      <c r="D30" s="125">
        <v>4</v>
      </c>
      <c r="E30" s="126">
        <v>18</v>
      </c>
      <c r="F30" s="116">
        <v>17</v>
      </c>
      <c r="G30" s="116">
        <v>3</v>
      </c>
      <c r="H30" s="116">
        <v>3</v>
      </c>
      <c r="I30" s="98">
        <v>7</v>
      </c>
      <c r="J30" s="127"/>
      <c r="K30" s="127"/>
      <c r="L30" s="98"/>
      <c r="M30" s="117">
        <v>3</v>
      </c>
      <c r="N30" s="117"/>
      <c r="O30" s="117">
        <v>1</v>
      </c>
      <c r="P30" s="117"/>
      <c r="Q30" s="117"/>
      <c r="R30" s="117"/>
      <c r="S30" s="117">
        <v>3</v>
      </c>
      <c r="T30" s="117"/>
      <c r="U30" s="128"/>
      <c r="V30" s="128">
        <v>1</v>
      </c>
      <c r="W30" s="128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</row>
    <row r="31" spans="1:82" s="83" customFormat="1" ht="12.95" customHeight="1" x14ac:dyDescent="0.2">
      <c r="A31" s="96" t="str">
        <f t="shared" si="3"/>
        <v>Gaubatz, Lea</v>
      </c>
      <c r="B31" s="97" t="str">
        <f>b_BAWÜ!$B$4</f>
        <v>BAY</v>
      </c>
      <c r="C31" s="115">
        <v>1</v>
      </c>
      <c r="D31" s="125">
        <v>3</v>
      </c>
      <c r="E31" s="126">
        <v>20</v>
      </c>
      <c r="F31" s="116">
        <v>20</v>
      </c>
      <c r="G31" s="116">
        <v>10</v>
      </c>
      <c r="H31" s="116">
        <v>8</v>
      </c>
      <c r="I31" s="98">
        <v>11</v>
      </c>
      <c r="J31" s="127">
        <v>2</v>
      </c>
      <c r="K31" s="127"/>
      <c r="L31" s="98"/>
      <c r="M31" s="117">
        <v>1</v>
      </c>
      <c r="N31" s="117"/>
      <c r="O31" s="117"/>
      <c r="P31" s="117"/>
      <c r="Q31" s="117"/>
      <c r="R31" s="117"/>
      <c r="S31" s="117">
        <v>8</v>
      </c>
      <c r="T31" s="117"/>
      <c r="U31" s="128"/>
      <c r="V31" s="128"/>
      <c r="W31" s="128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</row>
    <row r="32" spans="1:82" s="83" customFormat="1" ht="12.95" customHeight="1" x14ac:dyDescent="0.2">
      <c r="A32" s="96" t="str">
        <f t="shared" si="3"/>
        <v>Gaubatz, Lea</v>
      </c>
      <c r="B32" s="97" t="str">
        <f>b_BAWÜ!$B$5</f>
        <v>Kiel</v>
      </c>
      <c r="C32" s="115"/>
      <c r="D32" s="125"/>
      <c r="E32" s="126"/>
      <c r="F32" s="116"/>
      <c r="G32" s="116"/>
      <c r="H32" s="116"/>
      <c r="I32" s="98"/>
      <c r="J32" s="127"/>
      <c r="K32" s="127"/>
      <c r="L32" s="98"/>
      <c r="M32" s="117"/>
      <c r="N32" s="117"/>
      <c r="O32" s="117"/>
      <c r="P32" s="117"/>
      <c r="Q32" s="117"/>
      <c r="R32" s="117"/>
      <c r="S32" s="117"/>
      <c r="T32" s="117"/>
      <c r="U32" s="128"/>
      <c r="V32" s="128"/>
      <c r="W32" s="128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</row>
    <row r="33" spans="1:82" s="83" customFormat="1" ht="12.95" customHeight="1" x14ac:dyDescent="0.2">
      <c r="A33" s="96" t="str">
        <f t="shared" si="3"/>
        <v>Gaubatz, Lea</v>
      </c>
      <c r="B33" s="97" t="str">
        <f>b_BAWÜ!$B$6</f>
        <v>NRW</v>
      </c>
      <c r="C33" s="115">
        <v>1</v>
      </c>
      <c r="D33" s="125">
        <v>1</v>
      </c>
      <c r="E33" s="126">
        <v>5</v>
      </c>
      <c r="F33" s="116">
        <v>5</v>
      </c>
      <c r="G33" s="116">
        <v>1</v>
      </c>
      <c r="H33" s="116">
        <v>1</v>
      </c>
      <c r="I33" s="98">
        <v>2</v>
      </c>
      <c r="J33" s="127"/>
      <c r="K33" s="127">
        <v>1</v>
      </c>
      <c r="L33" s="98"/>
      <c r="M33" s="117">
        <v>2</v>
      </c>
      <c r="N33" s="117"/>
      <c r="O33" s="117"/>
      <c r="P33" s="117"/>
      <c r="Q33" s="117"/>
      <c r="R33" s="117"/>
      <c r="S33" s="117">
        <v>1</v>
      </c>
      <c r="T33" s="117"/>
      <c r="U33" s="128"/>
      <c r="V33" s="128"/>
      <c r="W33" s="128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</row>
    <row r="34" spans="1:82" s="83" customFormat="1" ht="12.95" customHeight="1" x14ac:dyDescent="0.2">
      <c r="A34" s="96" t="str">
        <f t="shared" si="3"/>
        <v>Gaubatz, Lea</v>
      </c>
      <c r="B34" s="97" t="str">
        <f>b_BAWÜ!$B$7</f>
        <v>BAY</v>
      </c>
      <c r="C34" s="115"/>
      <c r="D34" s="125"/>
      <c r="E34" s="126"/>
      <c r="F34" s="116"/>
      <c r="G34" s="116"/>
      <c r="H34" s="116"/>
      <c r="I34" s="98"/>
      <c r="J34" s="127"/>
      <c r="K34" s="127"/>
      <c r="L34" s="98"/>
      <c r="M34" s="117"/>
      <c r="N34" s="117"/>
      <c r="O34" s="117"/>
      <c r="P34" s="117"/>
      <c r="Q34" s="117"/>
      <c r="R34" s="117"/>
      <c r="S34" s="117"/>
      <c r="T34" s="117"/>
      <c r="U34" s="128"/>
      <c r="V34" s="128"/>
      <c r="W34" s="128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</row>
    <row r="35" spans="1:82" s="83" customFormat="1" ht="12.95" customHeight="1" x14ac:dyDescent="0.2">
      <c r="A35" s="96" t="str">
        <f t="shared" si="3"/>
        <v>Gaubatz, Lea</v>
      </c>
      <c r="B35" s="97" t="str">
        <f>b_BAWÜ!$B$8</f>
        <v>Gegner 6</v>
      </c>
      <c r="C35" s="115"/>
      <c r="D35" s="125"/>
      <c r="E35" s="126"/>
      <c r="F35" s="116"/>
      <c r="G35" s="116"/>
      <c r="H35" s="116"/>
      <c r="I35" s="98"/>
      <c r="J35" s="127"/>
      <c r="K35" s="127"/>
      <c r="L35" s="98"/>
      <c r="M35" s="117"/>
      <c r="N35" s="117"/>
      <c r="O35" s="117"/>
      <c r="P35" s="117"/>
      <c r="Q35" s="117"/>
      <c r="R35" s="117"/>
      <c r="S35" s="117"/>
      <c r="T35" s="117"/>
      <c r="U35" s="128"/>
      <c r="V35" s="128"/>
      <c r="W35" s="128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</row>
    <row r="36" spans="1:82" s="83" customFormat="1" ht="12.95" customHeight="1" x14ac:dyDescent="0.2">
      <c r="A36" s="96" t="str">
        <f t="shared" si="3"/>
        <v>Gaubatz, Lea</v>
      </c>
      <c r="B36" s="97" t="str">
        <f>b_BAWÜ!$B$9</f>
        <v>Gegner 7</v>
      </c>
      <c r="C36" s="115"/>
      <c r="D36" s="125"/>
      <c r="E36" s="126"/>
      <c r="F36" s="116"/>
      <c r="G36" s="116"/>
      <c r="H36" s="116"/>
      <c r="I36" s="98"/>
      <c r="J36" s="127"/>
      <c r="K36" s="127"/>
      <c r="L36" s="98"/>
      <c r="M36" s="117"/>
      <c r="N36" s="117"/>
      <c r="O36" s="117"/>
      <c r="P36" s="117"/>
      <c r="Q36" s="117"/>
      <c r="R36" s="117"/>
      <c r="S36" s="117"/>
      <c r="T36" s="117"/>
      <c r="U36" s="128"/>
      <c r="V36" s="128"/>
      <c r="W36" s="128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</row>
    <row r="37" spans="1:82" s="83" customFormat="1" ht="12.95" customHeight="1" x14ac:dyDescent="0.2">
      <c r="A37" s="96" t="str">
        <f t="shared" si="3"/>
        <v>Gaubatz, Lea</v>
      </c>
      <c r="B37" s="97" t="str">
        <f>b_BAWÜ!$B$10</f>
        <v>Gegner 8</v>
      </c>
      <c r="C37" s="115"/>
      <c r="D37" s="125"/>
      <c r="E37" s="126"/>
      <c r="F37" s="116"/>
      <c r="G37" s="116"/>
      <c r="H37" s="116"/>
      <c r="I37" s="98"/>
      <c r="J37" s="127"/>
      <c r="K37" s="127"/>
      <c r="L37" s="98"/>
      <c r="M37" s="117"/>
      <c r="N37" s="117"/>
      <c r="O37" s="117"/>
      <c r="P37" s="117"/>
      <c r="Q37" s="117"/>
      <c r="R37" s="117"/>
      <c r="S37" s="117"/>
      <c r="T37" s="117"/>
      <c r="U37" s="128"/>
      <c r="V37" s="128"/>
      <c r="W37" s="128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</row>
    <row r="38" spans="1:82" ht="12.95" customHeight="1" x14ac:dyDescent="0.2">
      <c r="A38" s="93" t="str">
        <f>b_BAWÜ!$A$38</f>
        <v>Hiller, Julia      geb. 2010</v>
      </c>
      <c r="B38" s="77"/>
      <c r="C38" s="84"/>
      <c r="D38" s="94"/>
      <c r="E38" s="9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</row>
    <row r="39" spans="1:82" s="83" customFormat="1" ht="12.95" customHeight="1" x14ac:dyDescent="0.2">
      <c r="A39" s="96" t="str">
        <f t="shared" ref="A39:A46" si="4">$A$38</f>
        <v>Hiller, Julia      geb. 2010</v>
      </c>
      <c r="B39" s="97" t="str">
        <f>b_BAWÜ!$B$3</f>
        <v>BB</v>
      </c>
      <c r="C39" s="115"/>
      <c r="D39" s="125"/>
      <c r="E39" s="126"/>
      <c r="F39" s="116"/>
      <c r="G39" s="116"/>
      <c r="H39" s="116"/>
      <c r="I39" s="98"/>
      <c r="J39" s="127"/>
      <c r="K39" s="127"/>
      <c r="L39" s="98"/>
      <c r="M39" s="117"/>
      <c r="N39" s="117"/>
      <c r="O39" s="117"/>
      <c r="P39" s="117"/>
      <c r="Q39" s="117"/>
      <c r="R39" s="117"/>
      <c r="S39" s="117"/>
      <c r="T39" s="117"/>
      <c r="U39" s="128"/>
      <c r="V39" s="128"/>
      <c r="W39" s="128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</row>
    <row r="40" spans="1:82" s="83" customFormat="1" ht="12.95" customHeight="1" x14ac:dyDescent="0.2">
      <c r="A40" s="96" t="str">
        <f t="shared" si="4"/>
        <v>Hiller, Julia      geb. 2010</v>
      </c>
      <c r="B40" s="97" t="str">
        <f>b_BAWÜ!$B$4</f>
        <v>BAY</v>
      </c>
      <c r="C40" s="115"/>
      <c r="D40" s="125"/>
      <c r="E40" s="126"/>
      <c r="F40" s="116"/>
      <c r="G40" s="116"/>
      <c r="H40" s="116"/>
      <c r="I40" s="98"/>
      <c r="J40" s="127"/>
      <c r="K40" s="127"/>
      <c r="L40" s="98"/>
      <c r="M40" s="117"/>
      <c r="N40" s="117"/>
      <c r="O40" s="117"/>
      <c r="P40" s="117"/>
      <c r="Q40" s="117"/>
      <c r="R40" s="117"/>
      <c r="S40" s="117"/>
      <c r="T40" s="117"/>
      <c r="U40" s="128"/>
      <c r="V40" s="128"/>
      <c r="W40" s="128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</row>
    <row r="41" spans="1:82" s="83" customFormat="1" ht="12.95" customHeight="1" x14ac:dyDescent="0.2">
      <c r="A41" s="96" t="str">
        <f t="shared" si="4"/>
        <v>Hiller, Julia      geb. 2010</v>
      </c>
      <c r="B41" s="97" t="str">
        <f>b_BAWÜ!$B$5</f>
        <v>Kiel</v>
      </c>
      <c r="C41" s="115"/>
      <c r="D41" s="125"/>
      <c r="E41" s="126"/>
      <c r="F41" s="116"/>
      <c r="G41" s="116"/>
      <c r="H41" s="116"/>
      <c r="I41" s="98"/>
      <c r="J41" s="127"/>
      <c r="K41" s="127"/>
      <c r="L41" s="98"/>
      <c r="M41" s="117"/>
      <c r="N41" s="117"/>
      <c r="O41" s="117"/>
      <c r="P41" s="117"/>
      <c r="Q41" s="117"/>
      <c r="R41" s="117"/>
      <c r="S41" s="117"/>
      <c r="T41" s="117"/>
      <c r="U41" s="128"/>
      <c r="V41" s="128"/>
      <c r="W41" s="128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</row>
    <row r="42" spans="1:82" s="83" customFormat="1" ht="12.95" customHeight="1" x14ac:dyDescent="0.2">
      <c r="A42" s="96" t="str">
        <f t="shared" si="4"/>
        <v>Hiller, Julia      geb. 2010</v>
      </c>
      <c r="B42" s="97" t="str">
        <f>b_BAWÜ!$B$6</f>
        <v>NRW</v>
      </c>
      <c r="C42" s="115"/>
      <c r="D42" s="125"/>
      <c r="E42" s="126"/>
      <c r="F42" s="116"/>
      <c r="G42" s="116"/>
      <c r="H42" s="116"/>
      <c r="I42" s="98"/>
      <c r="J42" s="127"/>
      <c r="K42" s="127"/>
      <c r="L42" s="98"/>
      <c r="M42" s="117"/>
      <c r="N42" s="117"/>
      <c r="O42" s="117"/>
      <c r="P42" s="117"/>
      <c r="Q42" s="117"/>
      <c r="R42" s="117"/>
      <c r="S42" s="117"/>
      <c r="T42" s="117"/>
      <c r="U42" s="128"/>
      <c r="V42" s="128"/>
      <c r="W42" s="128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</row>
    <row r="43" spans="1:82" s="83" customFormat="1" ht="12.95" customHeight="1" x14ac:dyDescent="0.2">
      <c r="A43" s="96" t="str">
        <f t="shared" si="4"/>
        <v>Hiller, Julia      geb. 2010</v>
      </c>
      <c r="B43" s="97" t="str">
        <f>b_BAWÜ!$B$7</f>
        <v>BAY</v>
      </c>
      <c r="C43" s="115"/>
      <c r="D43" s="125"/>
      <c r="E43" s="126"/>
      <c r="F43" s="116"/>
      <c r="G43" s="116"/>
      <c r="H43" s="116"/>
      <c r="I43" s="98"/>
      <c r="J43" s="127"/>
      <c r="K43" s="127"/>
      <c r="L43" s="98"/>
      <c r="M43" s="117"/>
      <c r="N43" s="117"/>
      <c r="O43" s="117"/>
      <c r="P43" s="117"/>
      <c r="Q43" s="117"/>
      <c r="R43" s="117"/>
      <c r="S43" s="117"/>
      <c r="T43" s="117"/>
      <c r="U43" s="128"/>
      <c r="V43" s="128"/>
      <c r="W43" s="128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</row>
    <row r="44" spans="1:82" s="83" customFormat="1" ht="12.95" customHeight="1" x14ac:dyDescent="0.2">
      <c r="A44" s="96" t="str">
        <f t="shared" si="4"/>
        <v>Hiller, Julia      geb. 2010</v>
      </c>
      <c r="B44" s="97" t="str">
        <f>b_BAWÜ!$B$8</f>
        <v>Gegner 6</v>
      </c>
      <c r="C44" s="115"/>
      <c r="D44" s="125"/>
      <c r="E44" s="126"/>
      <c r="F44" s="116"/>
      <c r="G44" s="116"/>
      <c r="H44" s="116"/>
      <c r="I44" s="98"/>
      <c r="J44" s="127"/>
      <c r="K44" s="127"/>
      <c r="L44" s="98"/>
      <c r="M44" s="117"/>
      <c r="N44" s="117"/>
      <c r="O44" s="117"/>
      <c r="P44" s="117"/>
      <c r="Q44" s="117"/>
      <c r="R44" s="117"/>
      <c r="S44" s="117"/>
      <c r="T44" s="117"/>
      <c r="U44" s="128"/>
      <c r="V44" s="128"/>
      <c r="W44" s="128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</row>
    <row r="45" spans="1:82" s="83" customFormat="1" ht="12.95" customHeight="1" x14ac:dyDescent="0.2">
      <c r="A45" s="96" t="str">
        <f t="shared" si="4"/>
        <v>Hiller, Julia      geb. 2010</v>
      </c>
      <c r="B45" s="97" t="str">
        <f>b_BAWÜ!$B$9</f>
        <v>Gegner 7</v>
      </c>
      <c r="C45" s="115"/>
      <c r="D45" s="125"/>
      <c r="E45" s="126"/>
      <c r="F45" s="116"/>
      <c r="G45" s="116"/>
      <c r="H45" s="116"/>
      <c r="I45" s="98"/>
      <c r="J45" s="127"/>
      <c r="K45" s="127"/>
      <c r="L45" s="98"/>
      <c r="M45" s="117"/>
      <c r="N45" s="117"/>
      <c r="O45" s="117"/>
      <c r="P45" s="117"/>
      <c r="Q45" s="117"/>
      <c r="R45" s="117"/>
      <c r="S45" s="117"/>
      <c r="T45" s="117"/>
      <c r="U45" s="128"/>
      <c r="V45" s="128"/>
      <c r="W45" s="128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</row>
    <row r="46" spans="1:82" s="83" customFormat="1" ht="12.95" customHeight="1" x14ac:dyDescent="0.2">
      <c r="A46" s="96" t="str">
        <f t="shared" si="4"/>
        <v>Hiller, Julia      geb. 2010</v>
      </c>
      <c r="B46" s="97" t="str">
        <f>b_BAWÜ!$B$10</f>
        <v>Gegner 8</v>
      </c>
      <c r="C46" s="115"/>
      <c r="D46" s="125"/>
      <c r="E46" s="126"/>
      <c r="F46" s="116"/>
      <c r="G46" s="116"/>
      <c r="H46" s="116"/>
      <c r="I46" s="98"/>
      <c r="J46" s="127"/>
      <c r="K46" s="127"/>
      <c r="L46" s="98"/>
      <c r="M46" s="117"/>
      <c r="N46" s="117"/>
      <c r="O46" s="117"/>
      <c r="P46" s="117"/>
      <c r="Q46" s="117"/>
      <c r="R46" s="117"/>
      <c r="S46" s="117"/>
      <c r="T46" s="117"/>
      <c r="U46" s="128"/>
      <c r="V46" s="128"/>
      <c r="W46" s="128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</row>
    <row r="47" spans="1:82" ht="12.95" customHeight="1" x14ac:dyDescent="0.2">
      <c r="A47" s="93" t="str">
        <f>b_BAWÜ!$A$47</f>
        <v>Göcke, Sophie       geb. 2013</v>
      </c>
      <c r="B47" s="77"/>
      <c r="C47" s="84"/>
      <c r="D47" s="94"/>
      <c r="E47" s="9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</row>
    <row r="48" spans="1:82" s="83" customFormat="1" ht="12.95" customHeight="1" x14ac:dyDescent="0.2">
      <c r="A48" s="96" t="str">
        <f t="shared" ref="A48:A55" si="5">$A$47</f>
        <v>Göcke, Sophie       geb. 2013</v>
      </c>
      <c r="B48" s="97" t="str">
        <f>b_BAWÜ!$B$3</f>
        <v>BB</v>
      </c>
      <c r="C48" s="115"/>
      <c r="D48" s="125"/>
      <c r="E48" s="126"/>
      <c r="F48" s="116"/>
      <c r="G48" s="116"/>
      <c r="H48" s="116"/>
      <c r="I48" s="98"/>
      <c r="J48" s="127"/>
      <c r="K48" s="127"/>
      <c r="L48" s="98"/>
      <c r="M48" s="117"/>
      <c r="N48" s="117"/>
      <c r="O48" s="117"/>
      <c r="P48" s="117"/>
      <c r="Q48" s="117"/>
      <c r="R48" s="117"/>
      <c r="S48" s="117"/>
      <c r="T48" s="117"/>
      <c r="U48" s="128"/>
      <c r="V48" s="128"/>
      <c r="W48" s="128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</row>
    <row r="49" spans="1:82" s="83" customFormat="1" ht="12.95" customHeight="1" x14ac:dyDescent="0.2">
      <c r="A49" s="96" t="str">
        <f t="shared" si="5"/>
        <v>Göcke, Sophie       geb. 2013</v>
      </c>
      <c r="B49" s="97" t="str">
        <f>b_BAWÜ!$B$4</f>
        <v>BAY</v>
      </c>
      <c r="C49" s="115"/>
      <c r="D49" s="125"/>
      <c r="E49" s="126"/>
      <c r="F49" s="116"/>
      <c r="G49" s="116"/>
      <c r="H49" s="116"/>
      <c r="I49" s="98"/>
      <c r="J49" s="127"/>
      <c r="K49" s="127"/>
      <c r="L49" s="98"/>
      <c r="M49" s="117"/>
      <c r="N49" s="117"/>
      <c r="O49" s="117"/>
      <c r="P49" s="117"/>
      <c r="Q49" s="117"/>
      <c r="R49" s="117"/>
      <c r="S49" s="117"/>
      <c r="T49" s="117"/>
      <c r="U49" s="128"/>
      <c r="V49" s="128"/>
      <c r="W49" s="128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</row>
    <row r="50" spans="1:82" s="83" customFormat="1" ht="12.95" customHeight="1" x14ac:dyDescent="0.2">
      <c r="A50" s="96" t="str">
        <f t="shared" si="5"/>
        <v>Göcke, Sophie       geb. 2013</v>
      </c>
      <c r="B50" s="97" t="str">
        <f>b_BAWÜ!$B$5</f>
        <v>Kiel</v>
      </c>
      <c r="C50" s="115"/>
      <c r="D50" s="125"/>
      <c r="E50" s="126"/>
      <c r="F50" s="116"/>
      <c r="G50" s="116"/>
      <c r="H50" s="116"/>
      <c r="I50" s="98"/>
      <c r="J50" s="127"/>
      <c r="K50" s="127"/>
      <c r="L50" s="98"/>
      <c r="M50" s="117"/>
      <c r="N50" s="117"/>
      <c r="O50" s="117"/>
      <c r="P50" s="117"/>
      <c r="Q50" s="117"/>
      <c r="R50" s="117"/>
      <c r="S50" s="117"/>
      <c r="T50" s="117"/>
      <c r="U50" s="128"/>
      <c r="V50" s="128"/>
      <c r="W50" s="128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</row>
    <row r="51" spans="1:82" s="83" customFormat="1" ht="12.95" customHeight="1" x14ac:dyDescent="0.2">
      <c r="A51" s="96" t="str">
        <f t="shared" si="5"/>
        <v>Göcke, Sophie       geb. 2013</v>
      </c>
      <c r="B51" s="97" t="str">
        <f>b_BAWÜ!$B$6</f>
        <v>NRW</v>
      </c>
      <c r="C51" s="115"/>
      <c r="D51" s="125"/>
      <c r="E51" s="126"/>
      <c r="F51" s="116"/>
      <c r="G51" s="116"/>
      <c r="H51" s="116"/>
      <c r="I51" s="98"/>
      <c r="J51" s="127"/>
      <c r="K51" s="127"/>
      <c r="L51" s="98"/>
      <c r="M51" s="117"/>
      <c r="N51" s="117"/>
      <c r="O51" s="117"/>
      <c r="P51" s="117"/>
      <c r="Q51" s="117"/>
      <c r="R51" s="117"/>
      <c r="S51" s="117"/>
      <c r="T51" s="117"/>
      <c r="U51" s="128"/>
      <c r="V51" s="128"/>
      <c r="W51" s="128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</row>
    <row r="52" spans="1:82" s="83" customFormat="1" ht="12.95" customHeight="1" x14ac:dyDescent="0.2">
      <c r="A52" s="96" t="str">
        <f t="shared" si="5"/>
        <v>Göcke, Sophie       geb. 2013</v>
      </c>
      <c r="B52" s="97" t="str">
        <f>b_BAWÜ!$B$7</f>
        <v>BAY</v>
      </c>
      <c r="C52" s="115"/>
      <c r="D52" s="125"/>
      <c r="E52" s="126"/>
      <c r="F52" s="116"/>
      <c r="G52" s="116"/>
      <c r="H52" s="116"/>
      <c r="I52" s="98"/>
      <c r="J52" s="127"/>
      <c r="K52" s="127"/>
      <c r="L52" s="98"/>
      <c r="M52" s="117"/>
      <c r="N52" s="117"/>
      <c r="O52" s="117"/>
      <c r="P52" s="117"/>
      <c r="Q52" s="117"/>
      <c r="R52" s="117"/>
      <c r="S52" s="117"/>
      <c r="T52" s="117"/>
      <c r="U52" s="128"/>
      <c r="V52" s="128"/>
      <c r="W52" s="128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</row>
    <row r="53" spans="1:82" s="83" customFormat="1" ht="12.95" customHeight="1" x14ac:dyDescent="0.2">
      <c r="A53" s="96" t="str">
        <f t="shared" si="5"/>
        <v>Göcke, Sophie       geb. 2013</v>
      </c>
      <c r="B53" s="97" t="str">
        <f>b_BAWÜ!$B$8</f>
        <v>Gegner 6</v>
      </c>
      <c r="C53" s="115"/>
      <c r="D53" s="125"/>
      <c r="E53" s="126"/>
      <c r="F53" s="116"/>
      <c r="G53" s="116"/>
      <c r="H53" s="116"/>
      <c r="I53" s="98"/>
      <c r="J53" s="127"/>
      <c r="K53" s="127"/>
      <c r="L53" s="98"/>
      <c r="M53" s="117"/>
      <c r="N53" s="117"/>
      <c r="O53" s="117"/>
      <c r="P53" s="117"/>
      <c r="Q53" s="117"/>
      <c r="R53" s="117"/>
      <c r="S53" s="117"/>
      <c r="T53" s="117"/>
      <c r="U53" s="128"/>
      <c r="V53" s="128"/>
      <c r="W53" s="128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</row>
    <row r="54" spans="1:82" s="83" customFormat="1" ht="12.95" customHeight="1" x14ac:dyDescent="0.2">
      <c r="A54" s="96" t="str">
        <f t="shared" si="5"/>
        <v>Göcke, Sophie       geb. 2013</v>
      </c>
      <c r="B54" s="97" t="str">
        <f>b_BAWÜ!$B$9</f>
        <v>Gegner 7</v>
      </c>
      <c r="C54" s="115"/>
      <c r="D54" s="125"/>
      <c r="E54" s="126"/>
      <c r="F54" s="116"/>
      <c r="G54" s="116"/>
      <c r="H54" s="116"/>
      <c r="I54" s="98"/>
      <c r="J54" s="127"/>
      <c r="K54" s="127"/>
      <c r="L54" s="98"/>
      <c r="M54" s="117"/>
      <c r="N54" s="117"/>
      <c r="O54" s="117"/>
      <c r="P54" s="117"/>
      <c r="Q54" s="117"/>
      <c r="R54" s="117"/>
      <c r="S54" s="117"/>
      <c r="T54" s="117"/>
      <c r="U54" s="128"/>
      <c r="V54" s="128"/>
      <c r="W54" s="128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</row>
    <row r="55" spans="1:82" s="83" customFormat="1" ht="12.95" customHeight="1" x14ac:dyDescent="0.2">
      <c r="A55" s="96" t="str">
        <f t="shared" si="5"/>
        <v>Göcke, Sophie       geb. 2013</v>
      </c>
      <c r="B55" s="97" t="str">
        <f>b_BAWÜ!$B$10</f>
        <v>Gegner 8</v>
      </c>
      <c r="C55" s="115"/>
      <c r="D55" s="125"/>
      <c r="E55" s="126"/>
      <c r="F55" s="116"/>
      <c r="G55" s="116"/>
      <c r="H55" s="116"/>
      <c r="I55" s="98"/>
      <c r="J55" s="127"/>
      <c r="K55" s="127"/>
      <c r="L55" s="98"/>
      <c r="M55" s="117"/>
      <c r="N55" s="117"/>
      <c r="O55" s="117"/>
      <c r="P55" s="117"/>
      <c r="Q55" s="117"/>
      <c r="R55" s="117"/>
      <c r="S55" s="117"/>
      <c r="T55" s="117"/>
      <c r="U55" s="128"/>
      <c r="V55" s="128"/>
      <c r="W55" s="128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</row>
    <row r="56" spans="1:82" ht="12.95" customHeight="1" x14ac:dyDescent="0.2">
      <c r="A56" s="93" t="str">
        <f>b_BAWÜ!$A$56</f>
        <v>Kirchner, Leticia Nele</v>
      </c>
      <c r="B56" s="77"/>
      <c r="C56" s="84"/>
      <c r="D56" s="94"/>
      <c r="E56" s="9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100"/>
      <c r="Z56" s="100"/>
    </row>
    <row r="57" spans="1:82" s="83" customFormat="1" ht="12.95" customHeight="1" x14ac:dyDescent="0.2">
      <c r="A57" s="96" t="str">
        <f>$A$56</f>
        <v>Kirchner, Leticia Nele</v>
      </c>
      <c r="B57" s="97" t="str">
        <f>b_BAWÜ!$B$3</f>
        <v>BB</v>
      </c>
      <c r="C57" s="115"/>
      <c r="D57" s="125"/>
      <c r="E57" s="126"/>
      <c r="F57" s="116"/>
      <c r="G57" s="116"/>
      <c r="H57" s="116"/>
      <c r="I57" s="98"/>
      <c r="J57" s="127"/>
      <c r="K57" s="127"/>
      <c r="L57" s="98"/>
      <c r="M57" s="117"/>
      <c r="N57" s="117"/>
      <c r="O57" s="117"/>
      <c r="P57" s="117"/>
      <c r="Q57" s="117"/>
      <c r="R57" s="117"/>
      <c r="S57" s="117"/>
      <c r="T57" s="117"/>
      <c r="U57" s="128"/>
      <c r="V57" s="128"/>
      <c r="W57" s="128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</row>
    <row r="58" spans="1:82" s="83" customFormat="1" ht="12.95" customHeight="1" x14ac:dyDescent="0.2">
      <c r="A58" s="96" t="str">
        <f t="shared" ref="A58:A64" si="6">$A$56</f>
        <v>Kirchner, Leticia Nele</v>
      </c>
      <c r="B58" s="97" t="str">
        <f>b_BAWÜ!$B$4</f>
        <v>BAY</v>
      </c>
      <c r="C58" s="115">
        <v>1</v>
      </c>
      <c r="D58" s="125">
        <v>1</v>
      </c>
      <c r="E58" s="126">
        <v>7</v>
      </c>
      <c r="F58" s="116">
        <v>7</v>
      </c>
      <c r="G58" s="116">
        <v>3</v>
      </c>
      <c r="H58" s="116">
        <v>3</v>
      </c>
      <c r="I58" s="98">
        <v>4</v>
      </c>
      <c r="J58" s="127">
        <v>1</v>
      </c>
      <c r="K58" s="127"/>
      <c r="L58" s="98"/>
      <c r="M58" s="117"/>
      <c r="N58" s="117"/>
      <c r="O58" s="117"/>
      <c r="P58" s="117"/>
      <c r="Q58" s="117"/>
      <c r="R58" s="117"/>
      <c r="S58" s="117">
        <v>1</v>
      </c>
      <c r="T58" s="117"/>
      <c r="U58" s="128"/>
      <c r="V58" s="128">
        <v>1</v>
      </c>
      <c r="W58" s="128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</row>
    <row r="59" spans="1:82" s="83" customFormat="1" ht="12.95" customHeight="1" x14ac:dyDescent="0.2">
      <c r="A59" s="96" t="str">
        <f t="shared" si="6"/>
        <v>Kirchner, Leticia Nele</v>
      </c>
      <c r="B59" s="97" t="str">
        <f>b_BAWÜ!$B$5</f>
        <v>Kiel</v>
      </c>
      <c r="C59" s="115"/>
      <c r="D59" s="125"/>
      <c r="E59" s="126"/>
      <c r="F59" s="116"/>
      <c r="G59" s="116"/>
      <c r="H59" s="116"/>
      <c r="I59" s="98"/>
      <c r="J59" s="127"/>
      <c r="K59" s="127"/>
      <c r="L59" s="98"/>
      <c r="M59" s="117"/>
      <c r="N59" s="117"/>
      <c r="O59" s="117"/>
      <c r="P59" s="117"/>
      <c r="Q59" s="117"/>
      <c r="R59" s="117"/>
      <c r="S59" s="117"/>
      <c r="T59" s="117"/>
      <c r="U59" s="128"/>
      <c r="V59" s="128"/>
      <c r="W59" s="128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</row>
    <row r="60" spans="1:82" s="83" customFormat="1" ht="12.95" customHeight="1" x14ac:dyDescent="0.2">
      <c r="A60" s="96" t="str">
        <f t="shared" si="6"/>
        <v>Kirchner, Leticia Nele</v>
      </c>
      <c r="B60" s="97" t="str">
        <f>b_BAWÜ!$B$6</f>
        <v>NRW</v>
      </c>
      <c r="C60" s="115"/>
      <c r="D60" s="125"/>
      <c r="E60" s="126"/>
      <c r="F60" s="116"/>
      <c r="G60" s="116"/>
      <c r="H60" s="116"/>
      <c r="I60" s="98"/>
      <c r="J60" s="127"/>
      <c r="K60" s="127"/>
      <c r="L60" s="98"/>
      <c r="M60" s="117"/>
      <c r="N60" s="117"/>
      <c r="O60" s="117"/>
      <c r="P60" s="117"/>
      <c r="Q60" s="117"/>
      <c r="R60" s="117"/>
      <c r="S60" s="117"/>
      <c r="T60" s="117"/>
      <c r="U60" s="128"/>
      <c r="V60" s="128"/>
      <c r="W60" s="128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</row>
    <row r="61" spans="1:82" s="83" customFormat="1" ht="12.75" customHeight="1" x14ac:dyDescent="0.2">
      <c r="A61" s="96" t="str">
        <f t="shared" si="6"/>
        <v>Kirchner, Leticia Nele</v>
      </c>
      <c r="B61" s="97" t="str">
        <f>b_BAWÜ!$B$7</f>
        <v>BAY</v>
      </c>
      <c r="C61" s="115"/>
      <c r="D61" s="125"/>
      <c r="E61" s="126"/>
      <c r="F61" s="116"/>
      <c r="G61" s="116"/>
      <c r="H61" s="116"/>
      <c r="I61" s="98"/>
      <c r="J61" s="127"/>
      <c r="K61" s="127"/>
      <c r="L61" s="98"/>
      <c r="M61" s="117"/>
      <c r="N61" s="117"/>
      <c r="O61" s="117"/>
      <c r="P61" s="117"/>
      <c r="Q61" s="117"/>
      <c r="R61" s="117"/>
      <c r="S61" s="117"/>
      <c r="T61" s="117"/>
      <c r="U61" s="128"/>
      <c r="V61" s="128"/>
      <c r="W61" s="128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</row>
    <row r="62" spans="1:82" s="83" customFormat="1" ht="12.95" customHeight="1" x14ac:dyDescent="0.2">
      <c r="A62" s="96" t="str">
        <f t="shared" si="6"/>
        <v>Kirchner, Leticia Nele</v>
      </c>
      <c r="B62" s="97" t="str">
        <f>b_BAWÜ!$B$8</f>
        <v>Gegner 6</v>
      </c>
      <c r="C62" s="115"/>
      <c r="D62" s="125"/>
      <c r="E62" s="126"/>
      <c r="F62" s="116"/>
      <c r="G62" s="116"/>
      <c r="H62" s="116"/>
      <c r="I62" s="98"/>
      <c r="J62" s="127"/>
      <c r="K62" s="127"/>
      <c r="L62" s="98"/>
      <c r="M62" s="117"/>
      <c r="N62" s="117"/>
      <c r="O62" s="117"/>
      <c r="P62" s="117"/>
      <c r="Q62" s="117"/>
      <c r="R62" s="117"/>
      <c r="S62" s="117"/>
      <c r="T62" s="117"/>
      <c r="U62" s="128"/>
      <c r="V62" s="128"/>
      <c r="W62" s="128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</row>
    <row r="63" spans="1:82" s="83" customFormat="1" ht="12.75" customHeight="1" x14ac:dyDescent="0.2">
      <c r="A63" s="96" t="str">
        <f t="shared" si="6"/>
        <v>Kirchner, Leticia Nele</v>
      </c>
      <c r="B63" s="97" t="str">
        <f>b_BAWÜ!$B$9</f>
        <v>Gegner 7</v>
      </c>
      <c r="C63" s="115"/>
      <c r="D63" s="125"/>
      <c r="E63" s="126"/>
      <c r="F63" s="116"/>
      <c r="G63" s="116"/>
      <c r="H63" s="116"/>
      <c r="I63" s="98"/>
      <c r="J63" s="127"/>
      <c r="K63" s="127"/>
      <c r="L63" s="98"/>
      <c r="M63" s="117"/>
      <c r="N63" s="117"/>
      <c r="O63" s="117"/>
      <c r="P63" s="117"/>
      <c r="Q63" s="117"/>
      <c r="R63" s="117"/>
      <c r="S63" s="117"/>
      <c r="T63" s="117"/>
      <c r="U63" s="128"/>
      <c r="V63" s="128"/>
      <c r="W63" s="128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</row>
    <row r="64" spans="1:82" s="83" customFormat="1" ht="12.95" customHeight="1" x14ac:dyDescent="0.2">
      <c r="A64" s="96" t="str">
        <f t="shared" si="6"/>
        <v>Kirchner, Leticia Nele</v>
      </c>
      <c r="B64" s="97" t="str">
        <f>b_BAWÜ!$B$10</f>
        <v>Gegner 8</v>
      </c>
      <c r="C64" s="115"/>
      <c r="D64" s="125"/>
      <c r="E64" s="126"/>
      <c r="F64" s="116"/>
      <c r="G64" s="116"/>
      <c r="H64" s="116"/>
      <c r="I64" s="98"/>
      <c r="J64" s="127"/>
      <c r="K64" s="127"/>
      <c r="L64" s="98"/>
      <c r="M64" s="117"/>
      <c r="N64" s="117"/>
      <c r="O64" s="117"/>
      <c r="P64" s="117"/>
      <c r="Q64" s="117"/>
      <c r="R64" s="117"/>
      <c r="S64" s="117"/>
      <c r="T64" s="117"/>
      <c r="U64" s="128"/>
      <c r="V64" s="128"/>
      <c r="W64" s="128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</row>
    <row r="65" spans="1:82" ht="12.95" customHeight="1" x14ac:dyDescent="0.2">
      <c r="A65" s="93" t="str">
        <f>b_BAWÜ!$A$65</f>
        <v>Koch, Sara</v>
      </c>
      <c r="B65" s="77"/>
      <c r="C65" s="84"/>
      <c r="D65" s="94"/>
      <c r="E65" s="9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100"/>
      <c r="Z65" s="100"/>
      <c r="AA65" s="100"/>
      <c r="AB65" s="100"/>
      <c r="AC65" s="100"/>
      <c r="AD65" s="100"/>
      <c r="AE65" s="100"/>
      <c r="AF65" s="100"/>
      <c r="AG65" s="100"/>
      <c r="AH65" s="100"/>
      <c r="AI65" s="100"/>
      <c r="AJ65" s="100"/>
      <c r="AK65" s="100"/>
      <c r="AL65" s="100"/>
      <c r="AM65" s="100"/>
      <c r="AN65" s="100"/>
      <c r="AO65" s="100"/>
      <c r="AP65" s="100"/>
    </row>
    <row r="66" spans="1:82" s="83" customFormat="1" ht="12.95" customHeight="1" x14ac:dyDescent="0.2">
      <c r="A66" s="96" t="str">
        <f>$A$65</f>
        <v>Koch, Sara</v>
      </c>
      <c r="B66" s="97" t="str">
        <f>b_BAWÜ!$B$3</f>
        <v>BB</v>
      </c>
      <c r="C66" s="115"/>
      <c r="D66" s="125"/>
      <c r="E66" s="126"/>
      <c r="F66" s="116"/>
      <c r="G66" s="116"/>
      <c r="H66" s="116"/>
      <c r="I66" s="98"/>
      <c r="J66" s="127"/>
      <c r="K66" s="127"/>
      <c r="L66" s="98"/>
      <c r="M66" s="117"/>
      <c r="N66" s="117"/>
      <c r="O66" s="117"/>
      <c r="P66" s="117"/>
      <c r="Q66" s="117"/>
      <c r="R66" s="117"/>
      <c r="S66" s="117"/>
      <c r="T66" s="117"/>
      <c r="U66" s="128"/>
      <c r="V66" s="128"/>
      <c r="W66" s="128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</row>
    <row r="67" spans="1:82" s="83" customFormat="1" ht="12.95" customHeight="1" x14ac:dyDescent="0.2">
      <c r="A67" s="96" t="str">
        <f t="shared" ref="A67:A73" si="7">$A$65</f>
        <v>Koch, Sara</v>
      </c>
      <c r="B67" s="97" t="str">
        <f>b_BAWÜ!$B$4</f>
        <v>BAY</v>
      </c>
      <c r="C67" s="115"/>
      <c r="D67" s="125"/>
      <c r="E67" s="126"/>
      <c r="F67" s="116"/>
      <c r="G67" s="116"/>
      <c r="H67" s="116"/>
      <c r="I67" s="98"/>
      <c r="J67" s="127"/>
      <c r="K67" s="127"/>
      <c r="L67" s="98"/>
      <c r="M67" s="117"/>
      <c r="N67" s="117"/>
      <c r="O67" s="117"/>
      <c r="P67" s="117"/>
      <c r="Q67" s="117"/>
      <c r="R67" s="117"/>
      <c r="S67" s="117"/>
      <c r="T67" s="117"/>
      <c r="U67" s="128"/>
      <c r="V67" s="128"/>
      <c r="W67" s="128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</row>
    <row r="68" spans="1:82" s="83" customFormat="1" ht="12.95" customHeight="1" x14ac:dyDescent="0.2">
      <c r="A68" s="96" t="str">
        <f t="shared" si="7"/>
        <v>Koch, Sara</v>
      </c>
      <c r="B68" s="97" t="str">
        <f>b_BAWÜ!$B$5</f>
        <v>Kiel</v>
      </c>
      <c r="C68" s="115"/>
      <c r="D68" s="125"/>
      <c r="E68" s="126"/>
      <c r="F68" s="116"/>
      <c r="G68" s="116"/>
      <c r="H68" s="116"/>
      <c r="I68" s="98"/>
      <c r="J68" s="127"/>
      <c r="K68" s="127"/>
      <c r="L68" s="98"/>
      <c r="M68" s="117"/>
      <c r="N68" s="117"/>
      <c r="O68" s="117"/>
      <c r="P68" s="117"/>
      <c r="Q68" s="117"/>
      <c r="R68" s="117"/>
      <c r="S68" s="117"/>
      <c r="T68" s="117"/>
      <c r="U68" s="128"/>
      <c r="V68" s="128"/>
      <c r="W68" s="128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</row>
    <row r="69" spans="1:82" s="83" customFormat="1" ht="12.95" customHeight="1" x14ac:dyDescent="0.2">
      <c r="A69" s="96" t="str">
        <f t="shared" si="7"/>
        <v>Koch, Sara</v>
      </c>
      <c r="B69" s="97" t="str">
        <f>b_BAWÜ!$B$6</f>
        <v>NRW</v>
      </c>
      <c r="C69" s="115"/>
      <c r="D69" s="125"/>
      <c r="E69" s="126"/>
      <c r="F69" s="116"/>
      <c r="G69" s="116"/>
      <c r="H69" s="116"/>
      <c r="I69" s="98"/>
      <c r="J69" s="127"/>
      <c r="K69" s="127"/>
      <c r="L69" s="98"/>
      <c r="M69" s="117"/>
      <c r="N69" s="117"/>
      <c r="O69" s="117"/>
      <c r="P69" s="117"/>
      <c r="Q69" s="117"/>
      <c r="R69" s="117"/>
      <c r="S69" s="117"/>
      <c r="T69" s="117"/>
      <c r="U69" s="128"/>
      <c r="V69" s="128"/>
      <c r="W69" s="128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</row>
    <row r="70" spans="1:82" s="83" customFormat="1" ht="12.95" customHeight="1" x14ac:dyDescent="0.2">
      <c r="A70" s="96" t="str">
        <f t="shared" si="7"/>
        <v>Koch, Sara</v>
      </c>
      <c r="B70" s="97" t="str">
        <f>b_BAWÜ!$B$7</f>
        <v>BAY</v>
      </c>
      <c r="C70" s="115"/>
      <c r="D70" s="125"/>
      <c r="E70" s="126"/>
      <c r="F70" s="116"/>
      <c r="G70" s="116"/>
      <c r="H70" s="116"/>
      <c r="I70" s="98"/>
      <c r="J70" s="127"/>
      <c r="K70" s="127"/>
      <c r="L70" s="98"/>
      <c r="M70" s="117"/>
      <c r="N70" s="117"/>
      <c r="O70" s="117"/>
      <c r="P70" s="117"/>
      <c r="Q70" s="117"/>
      <c r="R70" s="117"/>
      <c r="S70" s="117"/>
      <c r="T70" s="117"/>
      <c r="U70" s="128"/>
      <c r="V70" s="128"/>
      <c r="W70" s="128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</row>
    <row r="71" spans="1:82" s="83" customFormat="1" ht="12.95" customHeight="1" x14ac:dyDescent="0.2">
      <c r="A71" s="96" t="str">
        <f t="shared" si="7"/>
        <v>Koch, Sara</v>
      </c>
      <c r="B71" s="97" t="str">
        <f>b_BAWÜ!$B$8</f>
        <v>Gegner 6</v>
      </c>
      <c r="C71" s="115"/>
      <c r="D71" s="125"/>
      <c r="E71" s="126"/>
      <c r="F71" s="116"/>
      <c r="G71" s="116"/>
      <c r="H71" s="116"/>
      <c r="I71" s="98"/>
      <c r="J71" s="127"/>
      <c r="K71" s="127"/>
      <c r="L71" s="98"/>
      <c r="M71" s="117"/>
      <c r="N71" s="117"/>
      <c r="O71" s="117"/>
      <c r="P71" s="117"/>
      <c r="Q71" s="117"/>
      <c r="R71" s="117"/>
      <c r="S71" s="117"/>
      <c r="T71" s="117"/>
      <c r="U71" s="128"/>
      <c r="V71" s="128"/>
      <c r="W71" s="128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</row>
    <row r="72" spans="1:82" s="83" customFormat="1" ht="12.95" customHeight="1" x14ac:dyDescent="0.2">
      <c r="A72" s="96" t="str">
        <f t="shared" si="7"/>
        <v>Koch, Sara</v>
      </c>
      <c r="B72" s="97" t="str">
        <f>b_BAWÜ!$B$9</f>
        <v>Gegner 7</v>
      </c>
      <c r="C72" s="115"/>
      <c r="D72" s="125"/>
      <c r="E72" s="126"/>
      <c r="F72" s="116"/>
      <c r="G72" s="116"/>
      <c r="H72" s="116"/>
      <c r="I72" s="98"/>
      <c r="J72" s="127"/>
      <c r="K72" s="127"/>
      <c r="L72" s="98"/>
      <c r="M72" s="117"/>
      <c r="N72" s="117"/>
      <c r="O72" s="117"/>
      <c r="P72" s="117"/>
      <c r="Q72" s="117"/>
      <c r="R72" s="117"/>
      <c r="S72" s="117"/>
      <c r="T72" s="117"/>
      <c r="U72" s="128"/>
      <c r="V72" s="128"/>
      <c r="W72" s="128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</row>
    <row r="73" spans="1:82" s="83" customFormat="1" ht="12.95" customHeight="1" x14ac:dyDescent="0.2">
      <c r="A73" s="96" t="str">
        <f t="shared" si="7"/>
        <v>Koch, Sara</v>
      </c>
      <c r="B73" s="97" t="str">
        <f>b_BAWÜ!$B$10</f>
        <v>Gegner 8</v>
      </c>
      <c r="C73" s="115"/>
      <c r="D73" s="125"/>
      <c r="E73" s="126"/>
      <c r="F73" s="116"/>
      <c r="G73" s="116"/>
      <c r="H73" s="116"/>
      <c r="I73" s="98"/>
      <c r="J73" s="127"/>
      <c r="K73" s="127"/>
      <c r="L73" s="98"/>
      <c r="M73" s="117"/>
      <c r="N73" s="117"/>
      <c r="O73" s="117"/>
      <c r="P73" s="117"/>
      <c r="Q73" s="117"/>
      <c r="R73" s="117"/>
      <c r="S73" s="117"/>
      <c r="T73" s="117"/>
      <c r="U73" s="128"/>
      <c r="V73" s="128"/>
      <c r="W73" s="128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</row>
    <row r="74" spans="1:82" ht="12.95" customHeight="1" x14ac:dyDescent="0.2">
      <c r="A74" s="93" t="str">
        <f>b_BAWÜ!$A$74</f>
        <v>Lang, Felice</v>
      </c>
      <c r="B74" s="77"/>
      <c r="C74" s="84"/>
      <c r="D74" s="94"/>
      <c r="E74" s="9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100"/>
      <c r="Z74" s="100"/>
    </row>
    <row r="75" spans="1:82" s="83" customFormat="1" ht="12.95" customHeight="1" x14ac:dyDescent="0.2">
      <c r="A75" s="96" t="str">
        <f>$A$74</f>
        <v>Lang, Felice</v>
      </c>
      <c r="B75" s="97" t="str">
        <f>b_BAWÜ!$B$3</f>
        <v>BB</v>
      </c>
      <c r="C75" s="115"/>
      <c r="D75" s="125"/>
      <c r="E75" s="126"/>
      <c r="F75" s="116"/>
      <c r="G75" s="116"/>
      <c r="H75" s="116"/>
      <c r="I75" s="98"/>
      <c r="J75" s="127"/>
      <c r="K75" s="127"/>
      <c r="L75" s="98"/>
      <c r="M75" s="117"/>
      <c r="N75" s="117"/>
      <c r="O75" s="117"/>
      <c r="P75" s="117"/>
      <c r="Q75" s="117"/>
      <c r="R75" s="117"/>
      <c r="S75" s="117"/>
      <c r="T75" s="117"/>
      <c r="U75" s="128"/>
      <c r="V75" s="128"/>
      <c r="W75" s="128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</row>
    <row r="76" spans="1:82" s="83" customFormat="1" ht="12.95" customHeight="1" x14ac:dyDescent="0.2">
      <c r="A76" s="96" t="str">
        <f t="shared" ref="A76:A82" si="8">$A$74</f>
        <v>Lang, Felice</v>
      </c>
      <c r="B76" s="97" t="str">
        <f>b_BAWÜ!$B$4</f>
        <v>BAY</v>
      </c>
      <c r="C76" s="115"/>
      <c r="D76" s="125"/>
      <c r="E76" s="126"/>
      <c r="F76" s="116"/>
      <c r="G76" s="116"/>
      <c r="H76" s="116"/>
      <c r="I76" s="98"/>
      <c r="J76" s="127"/>
      <c r="K76" s="127"/>
      <c r="L76" s="98"/>
      <c r="M76" s="117"/>
      <c r="N76" s="117"/>
      <c r="O76" s="117"/>
      <c r="P76" s="117"/>
      <c r="Q76" s="117"/>
      <c r="R76" s="117"/>
      <c r="S76" s="117"/>
      <c r="T76" s="117"/>
      <c r="U76" s="128"/>
      <c r="V76" s="128"/>
      <c r="W76" s="128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</row>
    <row r="77" spans="1:82" s="83" customFormat="1" ht="12.95" customHeight="1" x14ac:dyDescent="0.2">
      <c r="A77" s="96" t="str">
        <f t="shared" si="8"/>
        <v>Lang, Felice</v>
      </c>
      <c r="B77" s="97" t="str">
        <f>b_BAWÜ!$B$5</f>
        <v>Kiel</v>
      </c>
      <c r="C77" s="115"/>
      <c r="D77" s="125"/>
      <c r="E77" s="126"/>
      <c r="F77" s="116"/>
      <c r="G77" s="116"/>
      <c r="H77" s="116"/>
      <c r="I77" s="98"/>
      <c r="J77" s="127"/>
      <c r="K77" s="127"/>
      <c r="L77" s="98"/>
      <c r="M77" s="117"/>
      <c r="N77" s="117"/>
      <c r="O77" s="117"/>
      <c r="P77" s="117"/>
      <c r="Q77" s="117"/>
      <c r="R77" s="117"/>
      <c r="S77" s="117"/>
      <c r="T77" s="117"/>
      <c r="U77" s="128"/>
      <c r="V77" s="128"/>
      <c r="W77" s="128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</row>
    <row r="78" spans="1:82" s="83" customFormat="1" ht="12.95" customHeight="1" x14ac:dyDescent="0.2">
      <c r="A78" s="96" t="str">
        <f t="shared" si="8"/>
        <v>Lang, Felice</v>
      </c>
      <c r="B78" s="97" t="str">
        <f>b_BAWÜ!$B$6</f>
        <v>NRW</v>
      </c>
      <c r="C78" s="115"/>
      <c r="D78" s="125"/>
      <c r="E78" s="126"/>
      <c r="F78" s="116"/>
      <c r="G78" s="116"/>
      <c r="H78" s="116"/>
      <c r="I78" s="98"/>
      <c r="J78" s="127"/>
      <c r="K78" s="127"/>
      <c r="L78" s="98"/>
      <c r="M78" s="117"/>
      <c r="N78" s="117"/>
      <c r="O78" s="117"/>
      <c r="P78" s="117"/>
      <c r="Q78" s="117"/>
      <c r="R78" s="117"/>
      <c r="S78" s="117"/>
      <c r="T78" s="117"/>
      <c r="U78" s="128"/>
      <c r="V78" s="128"/>
      <c r="W78" s="128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</row>
    <row r="79" spans="1:82" s="83" customFormat="1" ht="12.95" customHeight="1" x14ac:dyDescent="0.2">
      <c r="A79" s="96" t="str">
        <f t="shared" si="8"/>
        <v>Lang, Felice</v>
      </c>
      <c r="B79" s="97" t="str">
        <f>b_BAWÜ!$B$7</f>
        <v>BAY</v>
      </c>
      <c r="C79" s="115"/>
      <c r="D79" s="125"/>
      <c r="E79" s="126"/>
      <c r="F79" s="116"/>
      <c r="G79" s="116"/>
      <c r="H79" s="116"/>
      <c r="I79" s="98"/>
      <c r="J79" s="127"/>
      <c r="K79" s="127"/>
      <c r="L79" s="98"/>
      <c r="M79" s="117"/>
      <c r="N79" s="117"/>
      <c r="O79" s="117"/>
      <c r="P79" s="117"/>
      <c r="Q79" s="117"/>
      <c r="R79" s="117"/>
      <c r="S79" s="117"/>
      <c r="T79" s="117"/>
      <c r="U79" s="128"/>
      <c r="V79" s="128"/>
      <c r="W79" s="128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</row>
    <row r="80" spans="1:82" s="83" customFormat="1" ht="12.95" customHeight="1" x14ac:dyDescent="0.2">
      <c r="A80" s="96" t="str">
        <f t="shared" si="8"/>
        <v>Lang, Felice</v>
      </c>
      <c r="B80" s="97" t="str">
        <f>b_BAWÜ!$B$8</f>
        <v>Gegner 6</v>
      </c>
      <c r="C80" s="115"/>
      <c r="D80" s="125"/>
      <c r="E80" s="126"/>
      <c r="F80" s="116"/>
      <c r="G80" s="116"/>
      <c r="H80" s="116"/>
      <c r="I80" s="98"/>
      <c r="J80" s="127"/>
      <c r="K80" s="127"/>
      <c r="L80" s="98"/>
      <c r="M80" s="117"/>
      <c r="N80" s="117"/>
      <c r="O80" s="117"/>
      <c r="P80" s="117"/>
      <c r="Q80" s="117"/>
      <c r="R80" s="117"/>
      <c r="S80" s="117"/>
      <c r="T80" s="117"/>
      <c r="U80" s="128"/>
      <c r="V80" s="128"/>
      <c r="W80" s="128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</row>
    <row r="81" spans="1:82" s="83" customFormat="1" ht="12.95" customHeight="1" x14ac:dyDescent="0.2">
      <c r="A81" s="96" t="str">
        <f t="shared" si="8"/>
        <v>Lang, Felice</v>
      </c>
      <c r="B81" s="97" t="str">
        <f>b_BAWÜ!$B$9</f>
        <v>Gegner 7</v>
      </c>
      <c r="C81" s="115"/>
      <c r="D81" s="125"/>
      <c r="E81" s="126"/>
      <c r="F81" s="116"/>
      <c r="G81" s="116"/>
      <c r="H81" s="116"/>
      <c r="I81" s="98"/>
      <c r="J81" s="127"/>
      <c r="K81" s="127"/>
      <c r="L81" s="98"/>
      <c r="M81" s="117"/>
      <c r="N81" s="117"/>
      <c r="O81" s="117"/>
      <c r="P81" s="117"/>
      <c r="Q81" s="117"/>
      <c r="R81" s="117"/>
      <c r="S81" s="117"/>
      <c r="T81" s="117"/>
      <c r="U81" s="128"/>
      <c r="V81" s="128"/>
      <c r="W81" s="128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</row>
    <row r="82" spans="1:82" s="83" customFormat="1" ht="12.95" customHeight="1" x14ac:dyDescent="0.2">
      <c r="A82" s="96" t="str">
        <f t="shared" si="8"/>
        <v>Lang, Felice</v>
      </c>
      <c r="B82" s="97" t="str">
        <f>b_BAWÜ!$B$10</f>
        <v>Gegner 8</v>
      </c>
      <c r="C82" s="115"/>
      <c r="D82" s="125"/>
      <c r="E82" s="126"/>
      <c r="F82" s="116"/>
      <c r="G82" s="116"/>
      <c r="H82" s="116"/>
      <c r="I82" s="98"/>
      <c r="J82" s="127"/>
      <c r="K82" s="127"/>
      <c r="L82" s="98"/>
      <c r="M82" s="117"/>
      <c r="N82" s="117"/>
      <c r="O82" s="117"/>
      <c r="P82" s="117"/>
      <c r="Q82" s="117"/>
      <c r="R82" s="117"/>
      <c r="S82" s="117"/>
      <c r="T82" s="117"/>
      <c r="U82" s="128"/>
      <c r="V82" s="128"/>
      <c r="W82" s="128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</row>
    <row r="83" spans="1:82" ht="12.95" customHeight="1" x14ac:dyDescent="0.2">
      <c r="A83" s="93" t="str">
        <f>b_BAWÜ!$A$83</f>
        <v>Lehner, Belinda</v>
      </c>
      <c r="B83" s="77"/>
      <c r="C83" s="84"/>
      <c r="D83" s="94"/>
      <c r="E83" s="9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100"/>
    </row>
    <row r="84" spans="1:82" s="83" customFormat="1" ht="12.95" customHeight="1" x14ac:dyDescent="0.2">
      <c r="A84" s="96" t="str">
        <f>$A$83</f>
        <v>Lehner, Belinda</v>
      </c>
      <c r="B84" s="97" t="str">
        <f>b_BAWÜ!$B$3</f>
        <v>BB</v>
      </c>
      <c r="C84" s="115">
        <v>1</v>
      </c>
      <c r="D84" s="125">
        <v>0</v>
      </c>
      <c r="E84" s="126"/>
      <c r="F84" s="116"/>
      <c r="G84" s="116"/>
      <c r="H84" s="116"/>
      <c r="I84" s="98"/>
      <c r="J84" s="127"/>
      <c r="K84" s="127"/>
      <c r="L84" s="98"/>
      <c r="M84" s="117"/>
      <c r="N84" s="117"/>
      <c r="O84" s="117"/>
      <c r="P84" s="117"/>
      <c r="Q84" s="117"/>
      <c r="R84" s="117"/>
      <c r="S84" s="117"/>
      <c r="T84" s="117"/>
      <c r="U84" s="128"/>
      <c r="V84" s="128"/>
      <c r="W84" s="128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</row>
    <row r="85" spans="1:82" s="83" customFormat="1" ht="12.95" customHeight="1" x14ac:dyDescent="0.2">
      <c r="A85" s="96" t="str">
        <f t="shared" ref="A85:A91" si="9">$A$83</f>
        <v>Lehner, Belinda</v>
      </c>
      <c r="B85" s="97" t="str">
        <f>b_BAWÜ!$B$4</f>
        <v>BAY</v>
      </c>
      <c r="C85" s="115"/>
      <c r="D85" s="125"/>
      <c r="E85" s="126"/>
      <c r="F85" s="116"/>
      <c r="G85" s="116"/>
      <c r="H85" s="116"/>
      <c r="I85" s="98"/>
      <c r="J85" s="127"/>
      <c r="K85" s="127"/>
      <c r="L85" s="98"/>
      <c r="M85" s="117"/>
      <c r="N85" s="117"/>
      <c r="O85" s="117"/>
      <c r="P85" s="117"/>
      <c r="Q85" s="117"/>
      <c r="R85" s="117"/>
      <c r="S85" s="117"/>
      <c r="T85" s="117"/>
      <c r="U85" s="128"/>
      <c r="V85" s="128"/>
      <c r="W85" s="128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</row>
    <row r="86" spans="1:82" s="83" customFormat="1" ht="12.95" customHeight="1" x14ac:dyDescent="0.2">
      <c r="A86" s="96" t="str">
        <f t="shared" si="9"/>
        <v>Lehner, Belinda</v>
      </c>
      <c r="B86" s="97" t="str">
        <f>b_BAWÜ!$B$5</f>
        <v>Kiel</v>
      </c>
      <c r="C86" s="115"/>
      <c r="D86" s="125"/>
      <c r="E86" s="126"/>
      <c r="F86" s="116"/>
      <c r="G86" s="116"/>
      <c r="H86" s="116"/>
      <c r="I86" s="98"/>
      <c r="J86" s="127"/>
      <c r="K86" s="127"/>
      <c r="L86" s="98"/>
      <c r="M86" s="117"/>
      <c r="N86" s="117"/>
      <c r="O86" s="117"/>
      <c r="P86" s="117"/>
      <c r="Q86" s="117"/>
      <c r="R86" s="117"/>
      <c r="S86" s="117"/>
      <c r="T86" s="117"/>
      <c r="U86" s="128"/>
      <c r="V86" s="128"/>
      <c r="W86" s="128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</row>
    <row r="87" spans="1:82" s="83" customFormat="1" ht="12.95" customHeight="1" x14ac:dyDescent="0.2">
      <c r="A87" s="96" t="str">
        <f t="shared" si="9"/>
        <v>Lehner, Belinda</v>
      </c>
      <c r="B87" s="97" t="str">
        <f>b_BAWÜ!$B$6</f>
        <v>NRW</v>
      </c>
      <c r="C87" s="115"/>
      <c r="D87" s="125"/>
      <c r="E87" s="126"/>
      <c r="F87" s="116"/>
      <c r="G87" s="116"/>
      <c r="H87" s="116"/>
      <c r="I87" s="98"/>
      <c r="J87" s="127"/>
      <c r="K87" s="127"/>
      <c r="L87" s="98"/>
      <c r="M87" s="117"/>
      <c r="N87" s="117"/>
      <c r="O87" s="117"/>
      <c r="P87" s="117"/>
      <c r="Q87" s="117"/>
      <c r="R87" s="117"/>
      <c r="S87" s="117"/>
      <c r="T87" s="117"/>
      <c r="U87" s="128"/>
      <c r="V87" s="128"/>
      <c r="W87" s="128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</row>
    <row r="88" spans="1:82" s="83" customFormat="1" ht="12.95" customHeight="1" x14ac:dyDescent="0.2">
      <c r="A88" s="96" t="str">
        <f t="shared" si="9"/>
        <v>Lehner, Belinda</v>
      </c>
      <c r="B88" s="97" t="str">
        <f>b_BAWÜ!$B$7</f>
        <v>BAY</v>
      </c>
      <c r="C88" s="115"/>
      <c r="D88" s="125"/>
      <c r="E88" s="126"/>
      <c r="F88" s="116"/>
      <c r="G88" s="116"/>
      <c r="H88" s="116"/>
      <c r="I88" s="98"/>
      <c r="J88" s="127"/>
      <c r="K88" s="127"/>
      <c r="L88" s="98"/>
      <c r="M88" s="117"/>
      <c r="N88" s="117"/>
      <c r="O88" s="117"/>
      <c r="P88" s="117"/>
      <c r="Q88" s="117"/>
      <c r="R88" s="117"/>
      <c r="S88" s="117"/>
      <c r="T88" s="117"/>
      <c r="U88" s="128"/>
      <c r="V88" s="128"/>
      <c r="W88" s="128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</row>
    <row r="89" spans="1:82" s="83" customFormat="1" ht="12.95" customHeight="1" x14ac:dyDescent="0.2">
      <c r="A89" s="96" t="str">
        <f t="shared" si="9"/>
        <v>Lehner, Belinda</v>
      </c>
      <c r="B89" s="97" t="str">
        <f>b_BAWÜ!$B$8</f>
        <v>Gegner 6</v>
      </c>
      <c r="C89" s="115"/>
      <c r="D89" s="125"/>
      <c r="E89" s="126"/>
      <c r="F89" s="116"/>
      <c r="G89" s="116"/>
      <c r="H89" s="116"/>
      <c r="I89" s="98"/>
      <c r="J89" s="127"/>
      <c r="K89" s="127"/>
      <c r="L89" s="98"/>
      <c r="M89" s="117"/>
      <c r="N89" s="117"/>
      <c r="O89" s="117"/>
      <c r="P89" s="117"/>
      <c r="Q89" s="117"/>
      <c r="R89" s="117"/>
      <c r="S89" s="117"/>
      <c r="T89" s="117"/>
      <c r="U89" s="128"/>
      <c r="V89" s="128"/>
      <c r="W89" s="128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</row>
    <row r="90" spans="1:82" s="83" customFormat="1" ht="12.95" customHeight="1" x14ac:dyDescent="0.2">
      <c r="A90" s="96" t="str">
        <f t="shared" si="9"/>
        <v>Lehner, Belinda</v>
      </c>
      <c r="B90" s="97" t="str">
        <f>b_BAWÜ!$B$9</f>
        <v>Gegner 7</v>
      </c>
      <c r="C90" s="115"/>
      <c r="D90" s="125"/>
      <c r="E90" s="126"/>
      <c r="F90" s="116"/>
      <c r="G90" s="116"/>
      <c r="H90" s="116"/>
      <c r="I90" s="98"/>
      <c r="J90" s="127"/>
      <c r="K90" s="127"/>
      <c r="L90" s="98"/>
      <c r="M90" s="117"/>
      <c r="N90" s="117"/>
      <c r="O90" s="117"/>
      <c r="P90" s="117"/>
      <c r="Q90" s="117"/>
      <c r="R90" s="117"/>
      <c r="S90" s="117"/>
      <c r="T90" s="117"/>
      <c r="U90" s="128"/>
      <c r="V90" s="128"/>
      <c r="W90" s="128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</row>
    <row r="91" spans="1:82" s="83" customFormat="1" ht="12.95" customHeight="1" x14ac:dyDescent="0.2">
      <c r="A91" s="96" t="str">
        <f t="shared" si="9"/>
        <v>Lehner, Belinda</v>
      </c>
      <c r="B91" s="97" t="str">
        <f>b_BAWÜ!$B$10</f>
        <v>Gegner 8</v>
      </c>
      <c r="C91" s="115"/>
      <c r="D91" s="125"/>
      <c r="E91" s="126"/>
      <c r="F91" s="116"/>
      <c r="G91" s="116"/>
      <c r="H91" s="116"/>
      <c r="I91" s="98"/>
      <c r="J91" s="127"/>
      <c r="K91" s="127"/>
      <c r="L91" s="98"/>
      <c r="M91" s="117"/>
      <c r="N91" s="117"/>
      <c r="O91" s="117"/>
      <c r="P91" s="117"/>
      <c r="Q91" s="117"/>
      <c r="R91" s="117"/>
      <c r="S91" s="117"/>
      <c r="T91" s="117"/>
      <c r="U91" s="128"/>
      <c r="V91" s="128"/>
      <c r="W91" s="128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</row>
    <row r="92" spans="1:82" ht="12.95" customHeight="1" x14ac:dyDescent="0.2">
      <c r="A92" s="93" t="str">
        <f>b_BAWÜ!$A$92</f>
        <v>Parentis, Lisa</v>
      </c>
      <c r="B92" s="77"/>
      <c r="C92" s="84"/>
      <c r="D92" s="94"/>
      <c r="E92" s="9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100"/>
      <c r="Z92" s="100"/>
    </row>
    <row r="93" spans="1:82" s="83" customFormat="1" ht="12.95" customHeight="1" x14ac:dyDescent="0.2">
      <c r="A93" s="96" t="str">
        <f>$A$92</f>
        <v>Parentis, Lisa</v>
      </c>
      <c r="B93" s="97" t="str">
        <f>b_BAWÜ!$B$3</f>
        <v>BB</v>
      </c>
      <c r="C93" s="115"/>
      <c r="D93" s="125"/>
      <c r="E93" s="126"/>
      <c r="F93" s="116"/>
      <c r="G93" s="116"/>
      <c r="H93" s="116"/>
      <c r="I93" s="98"/>
      <c r="J93" s="127"/>
      <c r="K93" s="127"/>
      <c r="L93" s="98"/>
      <c r="M93" s="117"/>
      <c r="N93" s="117"/>
      <c r="O93" s="117"/>
      <c r="P93" s="117"/>
      <c r="Q93" s="117"/>
      <c r="R93" s="117"/>
      <c r="S93" s="117"/>
      <c r="T93" s="117"/>
      <c r="U93" s="128"/>
      <c r="V93" s="128"/>
      <c r="W93" s="128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</row>
    <row r="94" spans="1:82" s="83" customFormat="1" ht="12.95" customHeight="1" x14ac:dyDescent="0.2">
      <c r="A94" s="96" t="str">
        <f t="shared" ref="A94:A100" si="10">$A$92</f>
        <v>Parentis, Lisa</v>
      </c>
      <c r="B94" s="97" t="str">
        <f>b_BAWÜ!$B$4</f>
        <v>BAY</v>
      </c>
      <c r="C94" s="115"/>
      <c r="D94" s="125"/>
      <c r="E94" s="126"/>
      <c r="F94" s="116"/>
      <c r="G94" s="116"/>
      <c r="H94" s="116"/>
      <c r="I94" s="98"/>
      <c r="J94" s="127"/>
      <c r="K94" s="127"/>
      <c r="L94" s="98"/>
      <c r="M94" s="117"/>
      <c r="N94" s="117"/>
      <c r="O94" s="117"/>
      <c r="P94" s="117"/>
      <c r="Q94" s="117"/>
      <c r="R94" s="117"/>
      <c r="S94" s="117"/>
      <c r="T94" s="117"/>
      <c r="U94" s="128"/>
      <c r="V94" s="128"/>
      <c r="W94" s="128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</row>
    <row r="95" spans="1:82" s="83" customFormat="1" ht="12.95" customHeight="1" x14ac:dyDescent="0.2">
      <c r="A95" s="96" t="str">
        <f t="shared" si="10"/>
        <v>Parentis, Lisa</v>
      </c>
      <c r="B95" s="97" t="str">
        <f>b_BAWÜ!$B$5</f>
        <v>Kiel</v>
      </c>
      <c r="C95" s="115"/>
      <c r="D95" s="125"/>
      <c r="E95" s="126"/>
      <c r="F95" s="116"/>
      <c r="G95" s="116"/>
      <c r="H95" s="116"/>
      <c r="I95" s="98"/>
      <c r="J95" s="127"/>
      <c r="K95" s="127"/>
      <c r="L95" s="98"/>
      <c r="M95" s="117"/>
      <c r="N95" s="117"/>
      <c r="O95" s="117"/>
      <c r="P95" s="117"/>
      <c r="Q95" s="117"/>
      <c r="R95" s="117"/>
      <c r="S95" s="117"/>
      <c r="T95" s="117"/>
      <c r="U95" s="128"/>
      <c r="V95" s="128"/>
      <c r="W95" s="128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</row>
    <row r="96" spans="1:82" s="83" customFormat="1" ht="12.95" customHeight="1" x14ac:dyDescent="0.2">
      <c r="A96" s="96" t="str">
        <f t="shared" si="10"/>
        <v>Parentis, Lisa</v>
      </c>
      <c r="B96" s="97" t="str">
        <f>b_BAWÜ!$B$6</f>
        <v>NRW</v>
      </c>
      <c r="C96" s="115"/>
      <c r="D96" s="125"/>
      <c r="E96" s="126"/>
      <c r="F96" s="116"/>
      <c r="G96" s="116"/>
      <c r="H96" s="116"/>
      <c r="I96" s="98"/>
      <c r="J96" s="127"/>
      <c r="K96" s="127"/>
      <c r="L96" s="98"/>
      <c r="M96" s="117"/>
      <c r="N96" s="117"/>
      <c r="O96" s="117"/>
      <c r="P96" s="117"/>
      <c r="Q96" s="117"/>
      <c r="R96" s="117"/>
      <c r="S96" s="117"/>
      <c r="T96" s="117"/>
      <c r="U96" s="128"/>
      <c r="V96" s="128"/>
      <c r="W96" s="128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</row>
    <row r="97" spans="1:82" s="83" customFormat="1" ht="12.95" customHeight="1" x14ac:dyDescent="0.2">
      <c r="A97" s="96" t="str">
        <f t="shared" si="10"/>
        <v>Parentis, Lisa</v>
      </c>
      <c r="B97" s="97" t="str">
        <f>b_BAWÜ!$B$7</f>
        <v>BAY</v>
      </c>
      <c r="C97" s="115"/>
      <c r="D97" s="125"/>
      <c r="E97" s="126"/>
      <c r="F97" s="116"/>
      <c r="G97" s="116"/>
      <c r="H97" s="116"/>
      <c r="I97" s="98"/>
      <c r="J97" s="127"/>
      <c r="K97" s="127"/>
      <c r="L97" s="98"/>
      <c r="M97" s="117"/>
      <c r="N97" s="117"/>
      <c r="O97" s="117"/>
      <c r="P97" s="117"/>
      <c r="Q97" s="117"/>
      <c r="R97" s="117"/>
      <c r="S97" s="117"/>
      <c r="T97" s="117"/>
      <c r="U97" s="128"/>
      <c r="V97" s="128"/>
      <c r="W97" s="128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</row>
    <row r="98" spans="1:82" s="83" customFormat="1" ht="12.95" customHeight="1" x14ac:dyDescent="0.2">
      <c r="A98" s="96" t="str">
        <f t="shared" si="10"/>
        <v>Parentis, Lisa</v>
      </c>
      <c r="B98" s="97" t="str">
        <f>b_BAWÜ!$B$8</f>
        <v>Gegner 6</v>
      </c>
      <c r="C98" s="115"/>
      <c r="D98" s="125"/>
      <c r="E98" s="126"/>
      <c r="F98" s="116"/>
      <c r="G98" s="116"/>
      <c r="H98" s="116"/>
      <c r="I98" s="98"/>
      <c r="J98" s="127"/>
      <c r="K98" s="127"/>
      <c r="L98" s="98"/>
      <c r="M98" s="117"/>
      <c r="N98" s="117"/>
      <c r="O98" s="117"/>
      <c r="P98" s="117"/>
      <c r="Q98" s="117"/>
      <c r="R98" s="117"/>
      <c r="S98" s="117"/>
      <c r="T98" s="117"/>
      <c r="U98" s="128"/>
      <c r="V98" s="128"/>
      <c r="W98" s="128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</row>
    <row r="99" spans="1:82" s="83" customFormat="1" ht="12.95" customHeight="1" x14ac:dyDescent="0.2">
      <c r="A99" s="96" t="str">
        <f t="shared" si="10"/>
        <v>Parentis, Lisa</v>
      </c>
      <c r="B99" s="97" t="str">
        <f>b_BAWÜ!$B$9</f>
        <v>Gegner 7</v>
      </c>
      <c r="C99" s="115"/>
      <c r="D99" s="125"/>
      <c r="E99" s="126"/>
      <c r="F99" s="116"/>
      <c r="G99" s="116"/>
      <c r="H99" s="116"/>
      <c r="I99" s="98"/>
      <c r="J99" s="127"/>
      <c r="K99" s="127"/>
      <c r="L99" s="98"/>
      <c r="M99" s="117"/>
      <c r="N99" s="117"/>
      <c r="O99" s="117"/>
      <c r="P99" s="117"/>
      <c r="Q99" s="117"/>
      <c r="R99" s="117"/>
      <c r="S99" s="117"/>
      <c r="T99" s="117"/>
      <c r="U99" s="128"/>
      <c r="V99" s="128"/>
      <c r="W99" s="128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</row>
    <row r="100" spans="1:82" s="83" customFormat="1" ht="12.95" customHeight="1" x14ac:dyDescent="0.2">
      <c r="A100" s="96" t="str">
        <f t="shared" si="10"/>
        <v>Parentis, Lisa</v>
      </c>
      <c r="B100" s="97" t="str">
        <f>b_BAWÜ!$B$10</f>
        <v>Gegner 8</v>
      </c>
      <c r="C100" s="115"/>
      <c r="D100" s="125"/>
      <c r="E100" s="126"/>
      <c r="F100" s="116"/>
      <c r="G100" s="116"/>
      <c r="H100" s="116"/>
      <c r="I100" s="98"/>
      <c r="J100" s="127"/>
      <c r="K100" s="127"/>
      <c r="L100" s="98"/>
      <c r="M100" s="117"/>
      <c r="N100" s="117"/>
      <c r="O100" s="117"/>
      <c r="P100" s="117"/>
      <c r="Q100" s="117"/>
      <c r="R100" s="117"/>
      <c r="S100" s="117"/>
      <c r="T100" s="117"/>
      <c r="U100" s="128"/>
      <c r="V100" s="128"/>
      <c r="W100" s="128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</row>
    <row r="101" spans="1:82" ht="12.95" customHeight="1" x14ac:dyDescent="0.2">
      <c r="A101" s="93" t="str">
        <f>b_BAWÜ!$A$101</f>
        <v>Seehars, Alexandra</v>
      </c>
      <c r="B101" s="77"/>
      <c r="C101" s="84"/>
      <c r="D101" s="94"/>
      <c r="E101" s="9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100"/>
      <c r="Z101" s="100"/>
      <c r="AA101" s="100"/>
      <c r="AB101" s="100"/>
      <c r="AC101" s="100"/>
      <c r="AD101" s="100"/>
      <c r="AE101" s="100"/>
      <c r="AF101" s="100"/>
      <c r="AG101" s="100"/>
    </row>
    <row r="102" spans="1:82" s="83" customFormat="1" ht="12.95" customHeight="1" x14ac:dyDescent="0.2">
      <c r="A102" s="96" t="str">
        <f>$A$101</f>
        <v>Seehars, Alexandra</v>
      </c>
      <c r="B102" s="97" t="str">
        <f>b_BAWÜ!$B$3</f>
        <v>BB</v>
      </c>
      <c r="C102" s="115"/>
      <c r="D102" s="125"/>
      <c r="E102" s="126"/>
      <c r="F102" s="116"/>
      <c r="G102" s="116"/>
      <c r="H102" s="116"/>
      <c r="I102" s="98"/>
      <c r="J102" s="127"/>
      <c r="K102" s="127"/>
      <c r="L102" s="98"/>
      <c r="M102" s="117"/>
      <c r="N102" s="117"/>
      <c r="O102" s="117"/>
      <c r="P102" s="117"/>
      <c r="Q102" s="117"/>
      <c r="R102" s="117"/>
      <c r="S102" s="117"/>
      <c r="T102" s="117"/>
      <c r="U102" s="128"/>
      <c r="V102" s="128"/>
      <c r="W102" s="128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</row>
    <row r="103" spans="1:82" s="83" customFormat="1" ht="12.95" customHeight="1" x14ac:dyDescent="0.2">
      <c r="A103" s="96" t="str">
        <f t="shared" ref="A103:A109" si="11">$A$101</f>
        <v>Seehars, Alexandra</v>
      </c>
      <c r="B103" s="97" t="str">
        <f>b_BAWÜ!$B$4</f>
        <v>BAY</v>
      </c>
      <c r="C103" s="115"/>
      <c r="D103" s="125"/>
      <c r="E103" s="126"/>
      <c r="F103" s="116"/>
      <c r="G103" s="116"/>
      <c r="H103" s="116"/>
      <c r="I103" s="98"/>
      <c r="J103" s="127"/>
      <c r="K103" s="127"/>
      <c r="L103" s="98"/>
      <c r="M103" s="117"/>
      <c r="N103" s="117"/>
      <c r="O103" s="117"/>
      <c r="P103" s="117"/>
      <c r="Q103" s="117"/>
      <c r="R103" s="117"/>
      <c r="S103" s="117"/>
      <c r="T103" s="117"/>
      <c r="U103" s="128"/>
      <c r="V103" s="128"/>
      <c r="W103" s="128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</row>
    <row r="104" spans="1:82" s="83" customFormat="1" ht="12.95" customHeight="1" x14ac:dyDescent="0.2">
      <c r="A104" s="96" t="str">
        <f t="shared" si="11"/>
        <v>Seehars, Alexandra</v>
      </c>
      <c r="B104" s="97" t="str">
        <f>b_BAWÜ!$B$5</f>
        <v>Kiel</v>
      </c>
      <c r="C104" s="115">
        <v>1</v>
      </c>
      <c r="D104" s="125">
        <v>4</v>
      </c>
      <c r="E104" s="126">
        <v>17</v>
      </c>
      <c r="F104" s="116">
        <v>15</v>
      </c>
      <c r="G104" s="116">
        <v>1</v>
      </c>
      <c r="H104" s="116">
        <v>1</v>
      </c>
      <c r="I104" s="98">
        <v>2</v>
      </c>
      <c r="J104" s="127"/>
      <c r="K104" s="127"/>
      <c r="L104" s="98"/>
      <c r="M104" s="117">
        <v>9</v>
      </c>
      <c r="N104" s="117"/>
      <c r="O104" s="117">
        <v>2</v>
      </c>
      <c r="P104" s="117"/>
      <c r="Q104" s="117"/>
      <c r="R104" s="117"/>
      <c r="S104" s="117">
        <v>4</v>
      </c>
      <c r="T104" s="117"/>
      <c r="U104" s="128">
        <v>1</v>
      </c>
      <c r="V104" s="128"/>
      <c r="W104" s="128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</row>
    <row r="105" spans="1:82" s="83" customFormat="1" ht="12.95" customHeight="1" x14ac:dyDescent="0.2">
      <c r="A105" s="96" t="str">
        <f t="shared" si="11"/>
        <v>Seehars, Alexandra</v>
      </c>
      <c r="B105" s="97" t="str">
        <f>b_BAWÜ!$B$6</f>
        <v>NRW</v>
      </c>
      <c r="C105" s="115">
        <v>1</v>
      </c>
      <c r="D105" s="125">
        <v>3</v>
      </c>
      <c r="E105" s="126">
        <v>16</v>
      </c>
      <c r="F105" s="116">
        <v>16</v>
      </c>
      <c r="G105" s="116">
        <v>5</v>
      </c>
      <c r="H105" s="116">
        <v>5</v>
      </c>
      <c r="I105" s="98">
        <v>7</v>
      </c>
      <c r="J105" s="127">
        <v>1</v>
      </c>
      <c r="K105" s="127">
        <v>2</v>
      </c>
      <c r="L105" s="98">
        <v>1</v>
      </c>
      <c r="M105" s="117">
        <v>1</v>
      </c>
      <c r="N105" s="117"/>
      <c r="O105" s="117"/>
      <c r="P105" s="117"/>
      <c r="Q105" s="117"/>
      <c r="R105" s="117"/>
      <c r="S105" s="117">
        <v>2</v>
      </c>
      <c r="T105" s="117"/>
      <c r="U105" s="128">
        <v>1</v>
      </c>
      <c r="V105" s="128"/>
      <c r="W105" s="128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</row>
    <row r="106" spans="1:82" s="83" customFormat="1" ht="12.95" customHeight="1" x14ac:dyDescent="0.2">
      <c r="A106" s="96" t="str">
        <f t="shared" si="11"/>
        <v>Seehars, Alexandra</v>
      </c>
      <c r="B106" s="97" t="str">
        <f>b_BAWÜ!$B$7</f>
        <v>BAY</v>
      </c>
      <c r="C106" s="115">
        <v>1</v>
      </c>
      <c r="D106" s="125">
        <v>5</v>
      </c>
      <c r="E106" s="126">
        <v>30</v>
      </c>
      <c r="F106" s="116">
        <v>30</v>
      </c>
      <c r="G106" s="116">
        <v>10</v>
      </c>
      <c r="H106" s="116">
        <v>7</v>
      </c>
      <c r="I106" s="98">
        <v>15</v>
      </c>
      <c r="J106" s="127">
        <v>1</v>
      </c>
      <c r="K106" s="127">
        <v>1</v>
      </c>
      <c r="L106" s="98"/>
      <c r="M106" s="117">
        <v>5</v>
      </c>
      <c r="N106" s="117"/>
      <c r="O106" s="117"/>
      <c r="P106" s="117"/>
      <c r="Q106" s="117"/>
      <c r="R106" s="117"/>
      <c r="S106" s="117">
        <v>4</v>
      </c>
      <c r="T106" s="117"/>
      <c r="U106" s="128"/>
      <c r="V106" s="128">
        <v>1</v>
      </c>
      <c r="W106" s="128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</row>
    <row r="107" spans="1:82" s="83" customFormat="1" ht="12.95" customHeight="1" x14ac:dyDescent="0.2">
      <c r="A107" s="96" t="str">
        <f t="shared" si="11"/>
        <v>Seehars, Alexandra</v>
      </c>
      <c r="B107" s="97" t="str">
        <f>b_BAWÜ!$B$8</f>
        <v>Gegner 6</v>
      </c>
      <c r="C107" s="115"/>
      <c r="D107" s="125"/>
      <c r="E107" s="126"/>
      <c r="F107" s="116"/>
      <c r="G107" s="116"/>
      <c r="H107" s="116"/>
      <c r="I107" s="98"/>
      <c r="J107" s="127"/>
      <c r="K107" s="127"/>
      <c r="L107" s="98"/>
      <c r="M107" s="117"/>
      <c r="N107" s="117"/>
      <c r="O107" s="117"/>
      <c r="P107" s="117"/>
      <c r="Q107" s="117"/>
      <c r="R107" s="117"/>
      <c r="S107" s="117"/>
      <c r="T107" s="117"/>
      <c r="U107" s="128"/>
      <c r="V107" s="128"/>
      <c r="W107" s="128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</row>
    <row r="108" spans="1:82" s="83" customFormat="1" ht="12.95" customHeight="1" x14ac:dyDescent="0.2">
      <c r="A108" s="96" t="str">
        <f t="shared" si="11"/>
        <v>Seehars, Alexandra</v>
      </c>
      <c r="B108" s="97" t="str">
        <f>b_BAWÜ!$B$9</f>
        <v>Gegner 7</v>
      </c>
      <c r="C108" s="115"/>
      <c r="D108" s="125"/>
      <c r="E108" s="126"/>
      <c r="F108" s="116"/>
      <c r="G108" s="116"/>
      <c r="H108" s="116"/>
      <c r="I108" s="98"/>
      <c r="J108" s="127"/>
      <c r="K108" s="127"/>
      <c r="L108" s="98"/>
      <c r="M108" s="117"/>
      <c r="N108" s="117"/>
      <c r="O108" s="117"/>
      <c r="P108" s="117"/>
      <c r="Q108" s="117"/>
      <c r="R108" s="117"/>
      <c r="S108" s="117"/>
      <c r="T108" s="117"/>
      <c r="U108" s="128"/>
      <c r="V108" s="128"/>
      <c r="W108" s="128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</row>
    <row r="109" spans="1:82" s="83" customFormat="1" ht="12.95" customHeight="1" x14ac:dyDescent="0.2">
      <c r="A109" s="96" t="str">
        <f t="shared" si="11"/>
        <v>Seehars, Alexandra</v>
      </c>
      <c r="B109" s="97" t="str">
        <f>b_BAWÜ!$B$10</f>
        <v>Gegner 8</v>
      </c>
      <c r="C109" s="115"/>
      <c r="D109" s="125"/>
      <c r="E109" s="126"/>
      <c r="F109" s="116"/>
      <c r="G109" s="116"/>
      <c r="H109" s="116"/>
      <c r="I109" s="98"/>
      <c r="J109" s="127"/>
      <c r="K109" s="127"/>
      <c r="L109" s="98"/>
      <c r="M109" s="117"/>
      <c r="N109" s="117"/>
      <c r="O109" s="117"/>
      <c r="P109" s="117"/>
      <c r="Q109" s="117"/>
      <c r="R109" s="117"/>
      <c r="S109" s="117"/>
      <c r="T109" s="117"/>
      <c r="U109" s="128"/>
      <c r="V109" s="128"/>
      <c r="W109" s="128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</row>
    <row r="110" spans="1:82" ht="12.95" customHeight="1" x14ac:dyDescent="0.2">
      <c r="A110" s="93" t="str">
        <f>b_BAWÜ!$A$110</f>
        <v>Szabo, Dorottya</v>
      </c>
      <c r="B110" s="77"/>
      <c r="C110" s="84"/>
      <c r="D110" s="94"/>
      <c r="E110" s="9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100"/>
    </row>
    <row r="111" spans="1:82" s="83" customFormat="1" ht="12.95" customHeight="1" x14ac:dyDescent="0.2">
      <c r="A111" s="96" t="str">
        <f>$A$110</f>
        <v>Szabo, Dorottya</v>
      </c>
      <c r="B111" s="97" t="str">
        <f>b_BAWÜ!$B$3</f>
        <v>BB</v>
      </c>
      <c r="C111" s="115"/>
      <c r="D111" s="125"/>
      <c r="E111" s="126"/>
      <c r="F111" s="116"/>
      <c r="G111" s="116"/>
      <c r="H111" s="116"/>
      <c r="I111" s="98"/>
      <c r="J111" s="127"/>
      <c r="K111" s="127"/>
      <c r="L111" s="98"/>
      <c r="M111" s="117"/>
      <c r="N111" s="117"/>
      <c r="O111" s="117"/>
      <c r="P111" s="117"/>
      <c r="Q111" s="117"/>
      <c r="R111" s="117"/>
      <c r="S111" s="117"/>
      <c r="T111" s="117"/>
      <c r="U111" s="128"/>
      <c r="V111" s="128"/>
      <c r="W111" s="128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</row>
    <row r="112" spans="1:82" s="83" customFormat="1" ht="12.95" customHeight="1" x14ac:dyDescent="0.2">
      <c r="A112" s="96" t="str">
        <f t="shared" ref="A112:A118" si="12">$A$110</f>
        <v>Szabo, Dorottya</v>
      </c>
      <c r="B112" s="97" t="str">
        <f>b_BAWÜ!$B$4</f>
        <v>BAY</v>
      </c>
      <c r="C112" s="115"/>
      <c r="D112" s="125"/>
      <c r="E112" s="126"/>
      <c r="F112" s="116"/>
      <c r="G112" s="116"/>
      <c r="H112" s="116"/>
      <c r="I112" s="98"/>
      <c r="J112" s="127"/>
      <c r="K112" s="127"/>
      <c r="L112" s="98"/>
      <c r="M112" s="117"/>
      <c r="N112" s="117"/>
      <c r="O112" s="117"/>
      <c r="P112" s="117"/>
      <c r="Q112" s="117"/>
      <c r="R112" s="117"/>
      <c r="S112" s="117"/>
      <c r="T112" s="117"/>
      <c r="U112" s="128"/>
      <c r="V112" s="128"/>
      <c r="W112" s="128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</row>
    <row r="113" spans="1:82" s="83" customFormat="1" ht="12.95" customHeight="1" x14ac:dyDescent="0.2">
      <c r="A113" s="96" t="str">
        <f t="shared" si="12"/>
        <v>Szabo, Dorottya</v>
      </c>
      <c r="B113" s="97" t="str">
        <f>b_BAWÜ!$B$5</f>
        <v>Kiel</v>
      </c>
      <c r="C113" s="115"/>
      <c r="D113" s="125"/>
      <c r="E113" s="126"/>
      <c r="F113" s="116"/>
      <c r="G113" s="116"/>
      <c r="H113" s="116"/>
      <c r="I113" s="98"/>
      <c r="J113" s="127"/>
      <c r="K113" s="127"/>
      <c r="L113" s="98"/>
      <c r="M113" s="117"/>
      <c r="N113" s="117"/>
      <c r="O113" s="117"/>
      <c r="P113" s="117"/>
      <c r="Q113" s="117"/>
      <c r="R113" s="117"/>
      <c r="S113" s="117"/>
      <c r="T113" s="117"/>
      <c r="U113" s="128"/>
      <c r="V113" s="128"/>
      <c r="W113" s="128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</row>
    <row r="114" spans="1:82" s="83" customFormat="1" ht="12.95" customHeight="1" x14ac:dyDescent="0.2">
      <c r="A114" s="96" t="str">
        <f t="shared" si="12"/>
        <v>Szabo, Dorottya</v>
      </c>
      <c r="B114" s="97" t="str">
        <f>b_BAWÜ!$B$6</f>
        <v>NRW</v>
      </c>
      <c r="C114" s="115"/>
      <c r="D114" s="125"/>
      <c r="E114" s="126"/>
      <c r="F114" s="116"/>
      <c r="G114" s="116"/>
      <c r="H114" s="116"/>
      <c r="I114" s="98"/>
      <c r="J114" s="127"/>
      <c r="K114" s="127"/>
      <c r="L114" s="98"/>
      <c r="M114" s="117"/>
      <c r="N114" s="117"/>
      <c r="O114" s="117"/>
      <c r="P114" s="117"/>
      <c r="Q114" s="117"/>
      <c r="R114" s="117"/>
      <c r="S114" s="117"/>
      <c r="T114" s="117"/>
      <c r="U114" s="128"/>
      <c r="V114" s="128"/>
      <c r="W114" s="128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</row>
    <row r="115" spans="1:82" s="83" customFormat="1" ht="12.95" customHeight="1" x14ac:dyDescent="0.2">
      <c r="A115" s="96" t="str">
        <f t="shared" si="12"/>
        <v>Szabo, Dorottya</v>
      </c>
      <c r="B115" s="97" t="str">
        <f>b_BAWÜ!$B$7</f>
        <v>BAY</v>
      </c>
      <c r="C115" s="115"/>
      <c r="D115" s="125"/>
      <c r="E115" s="126"/>
      <c r="F115" s="116"/>
      <c r="G115" s="116"/>
      <c r="H115" s="116"/>
      <c r="I115" s="98"/>
      <c r="J115" s="127"/>
      <c r="K115" s="127"/>
      <c r="L115" s="98"/>
      <c r="M115" s="117"/>
      <c r="N115" s="117"/>
      <c r="O115" s="117"/>
      <c r="P115" s="117"/>
      <c r="Q115" s="117"/>
      <c r="R115" s="117"/>
      <c r="S115" s="117"/>
      <c r="T115" s="117"/>
      <c r="U115" s="128"/>
      <c r="V115" s="128"/>
      <c r="W115" s="128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</row>
    <row r="116" spans="1:82" s="83" customFormat="1" ht="12.95" customHeight="1" x14ac:dyDescent="0.2">
      <c r="A116" s="96" t="str">
        <f t="shared" si="12"/>
        <v>Szabo, Dorottya</v>
      </c>
      <c r="B116" s="97" t="str">
        <f>b_BAWÜ!$B$8</f>
        <v>Gegner 6</v>
      </c>
      <c r="C116" s="115"/>
      <c r="D116" s="125"/>
      <c r="E116" s="126"/>
      <c r="F116" s="116"/>
      <c r="G116" s="116"/>
      <c r="H116" s="116"/>
      <c r="I116" s="98"/>
      <c r="J116" s="127"/>
      <c r="K116" s="127"/>
      <c r="L116" s="98"/>
      <c r="M116" s="117"/>
      <c r="N116" s="117"/>
      <c r="O116" s="117"/>
      <c r="P116" s="117"/>
      <c r="Q116" s="117"/>
      <c r="R116" s="117"/>
      <c r="S116" s="117"/>
      <c r="T116" s="117"/>
      <c r="U116" s="128"/>
      <c r="V116" s="128"/>
      <c r="W116" s="128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</row>
    <row r="117" spans="1:82" s="83" customFormat="1" ht="12.95" customHeight="1" x14ac:dyDescent="0.2">
      <c r="A117" s="96" t="str">
        <f t="shared" si="12"/>
        <v>Szabo, Dorottya</v>
      </c>
      <c r="B117" s="97" t="str">
        <f>b_BAWÜ!$B$9</f>
        <v>Gegner 7</v>
      </c>
      <c r="C117" s="115"/>
      <c r="D117" s="125"/>
      <c r="E117" s="126"/>
      <c r="F117" s="116"/>
      <c r="G117" s="116"/>
      <c r="H117" s="116"/>
      <c r="I117" s="98"/>
      <c r="J117" s="127"/>
      <c r="K117" s="127"/>
      <c r="L117" s="98"/>
      <c r="M117" s="117"/>
      <c r="N117" s="117"/>
      <c r="O117" s="117"/>
      <c r="P117" s="117"/>
      <c r="Q117" s="117"/>
      <c r="R117" s="117"/>
      <c r="S117" s="117"/>
      <c r="T117" s="117"/>
      <c r="U117" s="128"/>
      <c r="V117" s="128"/>
      <c r="W117" s="128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</row>
    <row r="118" spans="1:82" s="83" customFormat="1" ht="12.95" customHeight="1" x14ac:dyDescent="0.2">
      <c r="A118" s="96" t="str">
        <f t="shared" si="12"/>
        <v>Szabo, Dorottya</v>
      </c>
      <c r="B118" s="97" t="str">
        <f>b_BAWÜ!$B$10</f>
        <v>Gegner 8</v>
      </c>
      <c r="C118" s="115"/>
      <c r="D118" s="125"/>
      <c r="E118" s="126"/>
      <c r="F118" s="116"/>
      <c r="G118" s="116"/>
      <c r="H118" s="116"/>
      <c r="I118" s="98"/>
      <c r="J118" s="127"/>
      <c r="K118" s="127"/>
      <c r="L118" s="98"/>
      <c r="M118" s="117"/>
      <c r="N118" s="117"/>
      <c r="O118" s="117"/>
      <c r="P118" s="117"/>
      <c r="Q118" s="117"/>
      <c r="R118" s="117"/>
      <c r="S118" s="117"/>
      <c r="T118" s="117"/>
      <c r="U118" s="128"/>
      <c r="V118" s="128"/>
      <c r="W118" s="128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</row>
    <row r="119" spans="1:82" ht="12.95" customHeight="1" x14ac:dyDescent="0.2">
      <c r="A119" s="93" t="str">
        <f>b_BAWÜ!$A$119</f>
        <v>Attorre, Maria</v>
      </c>
      <c r="B119" s="77"/>
      <c r="C119" s="84"/>
      <c r="D119" s="94"/>
      <c r="E119" s="9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  <c r="AJ119" s="100"/>
      <c r="AK119" s="100"/>
      <c r="AL119" s="100"/>
    </row>
    <row r="120" spans="1:82" s="83" customFormat="1" ht="12.95" customHeight="1" x14ac:dyDescent="0.2">
      <c r="A120" s="96" t="str">
        <f>$A$119</f>
        <v>Attorre, Maria</v>
      </c>
      <c r="B120" s="86" t="str">
        <f>b_BAWÜ!$B$3</f>
        <v>BB</v>
      </c>
      <c r="C120" s="129"/>
      <c r="D120" s="125"/>
      <c r="E120" s="126"/>
      <c r="F120" s="116"/>
      <c r="G120" s="116"/>
      <c r="H120" s="116"/>
      <c r="I120" s="98"/>
      <c r="J120" s="127"/>
      <c r="K120" s="127"/>
      <c r="L120" s="98"/>
      <c r="M120" s="117"/>
      <c r="N120" s="117"/>
      <c r="O120" s="117"/>
      <c r="P120" s="117"/>
      <c r="Q120" s="117"/>
      <c r="R120" s="117"/>
      <c r="S120" s="117"/>
      <c r="T120" s="117"/>
      <c r="U120" s="128"/>
      <c r="V120" s="128"/>
      <c r="W120" s="128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</row>
    <row r="121" spans="1:82" s="83" customFormat="1" ht="12.95" customHeight="1" x14ac:dyDescent="0.2">
      <c r="A121" s="96" t="str">
        <f t="shared" ref="A121:A127" si="13">$A$119</f>
        <v>Attorre, Maria</v>
      </c>
      <c r="B121" s="86" t="str">
        <f>b_BAWÜ!$B$4</f>
        <v>BAY</v>
      </c>
      <c r="C121" s="129"/>
      <c r="D121" s="125"/>
      <c r="E121" s="126"/>
      <c r="F121" s="116"/>
      <c r="G121" s="116"/>
      <c r="H121" s="116"/>
      <c r="I121" s="98"/>
      <c r="J121" s="127"/>
      <c r="K121" s="127"/>
      <c r="L121" s="98"/>
      <c r="M121" s="117"/>
      <c r="N121" s="117"/>
      <c r="O121" s="117"/>
      <c r="P121" s="117"/>
      <c r="Q121" s="117"/>
      <c r="R121" s="117"/>
      <c r="S121" s="117"/>
      <c r="T121" s="117"/>
      <c r="U121" s="128"/>
      <c r="V121" s="128"/>
      <c r="W121" s="128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</row>
    <row r="122" spans="1:82" s="83" customFormat="1" ht="12.95" customHeight="1" x14ac:dyDescent="0.2">
      <c r="A122" s="96" t="str">
        <f t="shared" si="13"/>
        <v>Attorre, Maria</v>
      </c>
      <c r="B122" s="86" t="str">
        <f>b_BAWÜ!$B$5</f>
        <v>Kiel</v>
      </c>
      <c r="C122" s="129"/>
      <c r="D122" s="125"/>
      <c r="E122" s="126"/>
      <c r="F122" s="116"/>
      <c r="G122" s="116"/>
      <c r="H122" s="116"/>
      <c r="I122" s="98"/>
      <c r="J122" s="127"/>
      <c r="K122" s="127"/>
      <c r="L122" s="98"/>
      <c r="M122" s="117"/>
      <c r="N122" s="117"/>
      <c r="O122" s="117"/>
      <c r="P122" s="117"/>
      <c r="Q122" s="117"/>
      <c r="R122" s="117"/>
      <c r="S122" s="117"/>
      <c r="T122" s="117"/>
      <c r="U122" s="128"/>
      <c r="V122" s="128"/>
      <c r="W122" s="128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</row>
    <row r="123" spans="1:82" s="83" customFormat="1" ht="12.95" customHeight="1" x14ac:dyDescent="0.2">
      <c r="A123" s="96" t="str">
        <f t="shared" si="13"/>
        <v>Attorre, Maria</v>
      </c>
      <c r="B123" s="86" t="str">
        <f>b_BAWÜ!$B$6</f>
        <v>NRW</v>
      </c>
      <c r="C123" s="129"/>
      <c r="D123" s="125"/>
      <c r="E123" s="126"/>
      <c r="F123" s="116"/>
      <c r="G123" s="116"/>
      <c r="H123" s="116"/>
      <c r="I123" s="98"/>
      <c r="J123" s="127"/>
      <c r="K123" s="127"/>
      <c r="L123" s="98"/>
      <c r="M123" s="117"/>
      <c r="N123" s="117"/>
      <c r="O123" s="117"/>
      <c r="P123" s="117"/>
      <c r="Q123" s="117"/>
      <c r="R123" s="117"/>
      <c r="S123" s="117"/>
      <c r="T123" s="117"/>
      <c r="U123" s="128"/>
      <c r="V123" s="128"/>
      <c r="W123" s="128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</row>
    <row r="124" spans="1:82" s="83" customFormat="1" ht="12.95" customHeight="1" x14ac:dyDescent="0.2">
      <c r="A124" s="96" t="str">
        <f t="shared" si="13"/>
        <v>Attorre, Maria</v>
      </c>
      <c r="B124" s="86" t="str">
        <f>b_BAWÜ!$B$7</f>
        <v>BAY</v>
      </c>
      <c r="C124" s="129"/>
      <c r="D124" s="125"/>
      <c r="E124" s="126"/>
      <c r="F124" s="116"/>
      <c r="G124" s="116"/>
      <c r="H124" s="116"/>
      <c r="I124" s="98"/>
      <c r="J124" s="127"/>
      <c r="K124" s="127"/>
      <c r="L124" s="98"/>
      <c r="M124" s="117"/>
      <c r="N124" s="117"/>
      <c r="O124" s="117"/>
      <c r="P124" s="117"/>
      <c r="Q124" s="117"/>
      <c r="R124" s="117"/>
      <c r="S124" s="117"/>
      <c r="T124" s="117"/>
      <c r="U124" s="128"/>
      <c r="V124" s="128"/>
      <c r="W124" s="128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</row>
    <row r="125" spans="1:82" s="83" customFormat="1" ht="12.95" customHeight="1" x14ac:dyDescent="0.2">
      <c r="A125" s="96" t="str">
        <f t="shared" si="13"/>
        <v>Attorre, Maria</v>
      </c>
      <c r="B125" s="86" t="str">
        <f>b_BAWÜ!$B$8</f>
        <v>Gegner 6</v>
      </c>
      <c r="C125" s="129"/>
      <c r="D125" s="125"/>
      <c r="E125" s="126"/>
      <c r="F125" s="116"/>
      <c r="G125" s="116"/>
      <c r="H125" s="116"/>
      <c r="I125" s="98"/>
      <c r="J125" s="127"/>
      <c r="K125" s="127"/>
      <c r="L125" s="98"/>
      <c r="M125" s="117"/>
      <c r="N125" s="117"/>
      <c r="O125" s="117"/>
      <c r="P125" s="117"/>
      <c r="Q125" s="117"/>
      <c r="R125" s="117"/>
      <c r="S125" s="117"/>
      <c r="T125" s="117"/>
      <c r="U125" s="128"/>
      <c r="V125" s="128"/>
      <c r="W125" s="128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</row>
    <row r="126" spans="1:82" s="83" customFormat="1" ht="12.95" customHeight="1" x14ac:dyDescent="0.2">
      <c r="A126" s="96" t="str">
        <f t="shared" si="13"/>
        <v>Attorre, Maria</v>
      </c>
      <c r="B126" s="86" t="str">
        <f>b_BAWÜ!$B$9</f>
        <v>Gegner 7</v>
      </c>
      <c r="C126" s="129"/>
      <c r="D126" s="125"/>
      <c r="E126" s="126"/>
      <c r="F126" s="116"/>
      <c r="G126" s="116"/>
      <c r="H126" s="116"/>
      <c r="I126" s="98"/>
      <c r="J126" s="127"/>
      <c r="K126" s="127"/>
      <c r="L126" s="98"/>
      <c r="M126" s="117"/>
      <c r="N126" s="117"/>
      <c r="O126" s="117"/>
      <c r="P126" s="117"/>
      <c r="Q126" s="117"/>
      <c r="R126" s="117"/>
      <c r="S126" s="117"/>
      <c r="T126" s="117"/>
      <c r="U126" s="128"/>
      <c r="V126" s="128"/>
      <c r="W126" s="128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</row>
    <row r="127" spans="1:82" s="83" customFormat="1" ht="12.95" customHeight="1" x14ac:dyDescent="0.2">
      <c r="A127" s="96" t="str">
        <f t="shared" si="13"/>
        <v>Attorre, Maria</v>
      </c>
      <c r="B127" s="86" t="str">
        <f>b_BAWÜ!$B$10</f>
        <v>Gegner 8</v>
      </c>
      <c r="C127" s="129"/>
      <c r="D127" s="125"/>
      <c r="E127" s="126"/>
      <c r="F127" s="116"/>
      <c r="G127" s="116"/>
      <c r="H127" s="116"/>
      <c r="I127" s="98"/>
      <c r="J127" s="127"/>
      <c r="K127" s="127"/>
      <c r="L127" s="98"/>
      <c r="M127" s="117"/>
      <c r="N127" s="117"/>
      <c r="O127" s="117"/>
      <c r="P127" s="117"/>
      <c r="Q127" s="117"/>
      <c r="R127" s="117"/>
      <c r="S127" s="117"/>
      <c r="T127" s="117"/>
      <c r="U127" s="128"/>
      <c r="V127" s="128"/>
      <c r="W127" s="128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</row>
    <row r="128" spans="1:82" ht="12.95" customHeight="1" x14ac:dyDescent="0.2">
      <c r="A128" s="93" t="str">
        <f>b_BAWÜ!$A$128</f>
        <v>Parentis, Mona</v>
      </c>
      <c r="B128" s="77"/>
      <c r="C128" s="84"/>
      <c r="D128" s="94"/>
      <c r="E128" s="9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100"/>
      <c r="Z128" s="100"/>
    </row>
    <row r="129" spans="1:82" s="83" customFormat="1" ht="12.95" customHeight="1" x14ac:dyDescent="0.2">
      <c r="A129" s="96" t="str">
        <f>$A$128</f>
        <v>Parentis, Mona</v>
      </c>
      <c r="B129" s="97" t="str">
        <f>b_BAWÜ!$B$3</f>
        <v>BB</v>
      </c>
      <c r="C129" s="115"/>
      <c r="D129" s="125"/>
      <c r="E129" s="126"/>
      <c r="F129" s="116"/>
      <c r="G129" s="116"/>
      <c r="H129" s="116"/>
      <c r="I129" s="98"/>
      <c r="J129" s="127"/>
      <c r="K129" s="127"/>
      <c r="L129" s="98"/>
      <c r="M129" s="117"/>
      <c r="N129" s="117"/>
      <c r="O129" s="117"/>
      <c r="P129" s="117"/>
      <c r="Q129" s="117"/>
      <c r="R129" s="117"/>
      <c r="S129" s="117"/>
      <c r="T129" s="117"/>
      <c r="U129" s="128"/>
      <c r="V129" s="128"/>
      <c r="W129" s="128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</row>
    <row r="130" spans="1:82" s="83" customFormat="1" ht="12.95" customHeight="1" x14ac:dyDescent="0.2">
      <c r="A130" s="96" t="str">
        <f t="shared" ref="A130:A136" si="14">$A$128</f>
        <v>Parentis, Mona</v>
      </c>
      <c r="B130" s="97" t="str">
        <f>b_BAWÜ!$B$4</f>
        <v>BAY</v>
      </c>
      <c r="C130" s="115"/>
      <c r="D130" s="125"/>
      <c r="E130" s="126"/>
      <c r="F130" s="116"/>
      <c r="G130" s="116"/>
      <c r="H130" s="116"/>
      <c r="I130" s="98"/>
      <c r="J130" s="127"/>
      <c r="K130" s="127"/>
      <c r="L130" s="98"/>
      <c r="M130" s="117"/>
      <c r="N130" s="117"/>
      <c r="O130" s="117"/>
      <c r="P130" s="117"/>
      <c r="Q130" s="117"/>
      <c r="R130" s="117"/>
      <c r="S130" s="117"/>
      <c r="T130" s="117"/>
      <c r="U130" s="128"/>
      <c r="V130" s="128"/>
      <c r="W130" s="128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</row>
    <row r="131" spans="1:82" s="83" customFormat="1" ht="12.95" customHeight="1" x14ac:dyDescent="0.2">
      <c r="A131" s="96" t="str">
        <f t="shared" si="14"/>
        <v>Parentis, Mona</v>
      </c>
      <c r="B131" s="97" t="str">
        <f>b_BAWÜ!$B$5</f>
        <v>Kiel</v>
      </c>
      <c r="C131" s="115"/>
      <c r="D131" s="125"/>
      <c r="E131" s="126"/>
      <c r="F131" s="116"/>
      <c r="G131" s="116"/>
      <c r="H131" s="116"/>
      <c r="I131" s="98"/>
      <c r="J131" s="127"/>
      <c r="K131" s="127"/>
      <c r="L131" s="98"/>
      <c r="M131" s="117"/>
      <c r="N131" s="117"/>
      <c r="O131" s="117"/>
      <c r="P131" s="117"/>
      <c r="Q131" s="117"/>
      <c r="R131" s="117"/>
      <c r="S131" s="117"/>
      <c r="T131" s="117"/>
      <c r="U131" s="128"/>
      <c r="V131" s="128"/>
      <c r="W131" s="128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</row>
    <row r="132" spans="1:82" s="83" customFormat="1" ht="12.95" customHeight="1" x14ac:dyDescent="0.2">
      <c r="A132" s="96" t="str">
        <f t="shared" si="14"/>
        <v>Parentis, Mona</v>
      </c>
      <c r="B132" s="97" t="str">
        <f>b_BAWÜ!$B$6</f>
        <v>NRW</v>
      </c>
      <c r="C132" s="115"/>
      <c r="D132" s="125"/>
      <c r="E132" s="126"/>
      <c r="F132" s="116"/>
      <c r="G132" s="116"/>
      <c r="H132" s="116"/>
      <c r="I132" s="98"/>
      <c r="J132" s="127"/>
      <c r="K132" s="127"/>
      <c r="L132" s="98"/>
      <c r="M132" s="117"/>
      <c r="N132" s="117"/>
      <c r="O132" s="117"/>
      <c r="P132" s="117"/>
      <c r="Q132" s="117"/>
      <c r="R132" s="117"/>
      <c r="S132" s="117"/>
      <c r="T132" s="117"/>
      <c r="U132" s="128"/>
      <c r="V132" s="128"/>
      <c r="W132" s="128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</row>
    <row r="133" spans="1:82" s="83" customFormat="1" ht="12.95" customHeight="1" x14ac:dyDescent="0.2">
      <c r="A133" s="96" t="str">
        <f t="shared" si="14"/>
        <v>Parentis, Mona</v>
      </c>
      <c r="B133" s="97" t="str">
        <f>b_BAWÜ!$B$7</f>
        <v>BAY</v>
      </c>
      <c r="C133" s="115"/>
      <c r="D133" s="125"/>
      <c r="E133" s="126"/>
      <c r="F133" s="116"/>
      <c r="G133" s="116"/>
      <c r="H133" s="116"/>
      <c r="I133" s="98"/>
      <c r="J133" s="127"/>
      <c r="K133" s="127"/>
      <c r="L133" s="98"/>
      <c r="M133" s="117"/>
      <c r="N133" s="117"/>
      <c r="O133" s="117"/>
      <c r="P133" s="117"/>
      <c r="Q133" s="117"/>
      <c r="R133" s="117"/>
      <c r="S133" s="117"/>
      <c r="T133" s="117"/>
      <c r="U133" s="128"/>
      <c r="V133" s="128"/>
      <c r="W133" s="128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</row>
    <row r="134" spans="1:82" s="83" customFormat="1" ht="12.95" customHeight="1" x14ac:dyDescent="0.2">
      <c r="A134" s="96" t="str">
        <f t="shared" si="14"/>
        <v>Parentis, Mona</v>
      </c>
      <c r="B134" s="97" t="str">
        <f>b_BAWÜ!$B$8</f>
        <v>Gegner 6</v>
      </c>
      <c r="C134" s="115"/>
      <c r="D134" s="125"/>
      <c r="E134" s="126"/>
      <c r="F134" s="116"/>
      <c r="G134" s="116"/>
      <c r="H134" s="116"/>
      <c r="I134" s="98"/>
      <c r="J134" s="127"/>
      <c r="K134" s="127"/>
      <c r="L134" s="98"/>
      <c r="M134" s="117"/>
      <c r="N134" s="117"/>
      <c r="O134" s="117"/>
      <c r="P134" s="117"/>
      <c r="Q134" s="117"/>
      <c r="R134" s="117"/>
      <c r="S134" s="117"/>
      <c r="T134" s="117"/>
      <c r="U134" s="128"/>
      <c r="V134" s="128"/>
      <c r="W134" s="128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</row>
    <row r="135" spans="1:82" s="83" customFormat="1" ht="12.95" customHeight="1" x14ac:dyDescent="0.2">
      <c r="A135" s="96" t="str">
        <f t="shared" si="14"/>
        <v>Parentis, Mona</v>
      </c>
      <c r="B135" s="97" t="str">
        <f>b_BAWÜ!$B$9</f>
        <v>Gegner 7</v>
      </c>
      <c r="C135" s="115"/>
      <c r="D135" s="125"/>
      <c r="E135" s="126"/>
      <c r="F135" s="116"/>
      <c r="G135" s="116"/>
      <c r="H135" s="116"/>
      <c r="I135" s="98"/>
      <c r="J135" s="127"/>
      <c r="K135" s="127"/>
      <c r="L135" s="98"/>
      <c r="M135" s="117"/>
      <c r="N135" s="117"/>
      <c r="O135" s="117"/>
      <c r="P135" s="117"/>
      <c r="Q135" s="117"/>
      <c r="R135" s="117"/>
      <c r="S135" s="117"/>
      <c r="T135" s="117"/>
      <c r="U135" s="128"/>
      <c r="V135" s="128"/>
      <c r="W135" s="128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</row>
    <row r="136" spans="1:82" s="83" customFormat="1" ht="12.95" customHeight="1" x14ac:dyDescent="0.2">
      <c r="A136" s="96" t="str">
        <f t="shared" si="14"/>
        <v>Parentis, Mona</v>
      </c>
      <c r="B136" s="97" t="str">
        <f>b_BAWÜ!$B$10</f>
        <v>Gegner 8</v>
      </c>
      <c r="C136" s="115"/>
      <c r="D136" s="125"/>
      <c r="E136" s="126"/>
      <c r="F136" s="116"/>
      <c r="G136" s="116"/>
      <c r="H136" s="116"/>
      <c r="I136" s="98"/>
      <c r="J136" s="127"/>
      <c r="K136" s="127"/>
      <c r="L136" s="98"/>
      <c r="M136" s="117"/>
      <c r="N136" s="117"/>
      <c r="O136" s="117"/>
      <c r="P136" s="117"/>
      <c r="Q136" s="117"/>
      <c r="R136" s="117"/>
      <c r="S136" s="117"/>
      <c r="T136" s="117"/>
      <c r="U136" s="128"/>
      <c r="V136" s="128"/>
      <c r="W136" s="128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</row>
    <row r="137" spans="1:82" ht="12.95" customHeight="1" x14ac:dyDescent="0.2">
      <c r="A137" s="93" t="str">
        <f>b_BAWÜ!$A$137</f>
        <v>Spieler 1-16</v>
      </c>
      <c r="B137" s="77"/>
      <c r="C137" s="84"/>
      <c r="D137" s="94"/>
      <c r="E137" s="9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100"/>
      <c r="Z137" s="100"/>
    </row>
    <row r="138" spans="1:82" s="83" customFormat="1" ht="12.95" customHeight="1" x14ac:dyDescent="0.2">
      <c r="A138" s="96" t="str">
        <f>$A$137</f>
        <v>Spieler 1-16</v>
      </c>
      <c r="B138" s="97" t="str">
        <f>b_BAWÜ!$B$3</f>
        <v>BB</v>
      </c>
      <c r="C138" s="115"/>
      <c r="D138" s="125"/>
      <c r="E138" s="126"/>
      <c r="F138" s="116"/>
      <c r="G138" s="116"/>
      <c r="H138" s="116"/>
      <c r="I138" s="98"/>
      <c r="J138" s="127"/>
      <c r="K138" s="127"/>
      <c r="L138" s="98"/>
      <c r="M138" s="117"/>
      <c r="N138" s="117"/>
      <c r="O138" s="117"/>
      <c r="P138" s="117"/>
      <c r="Q138" s="117"/>
      <c r="R138" s="117"/>
      <c r="S138" s="117"/>
      <c r="T138" s="117"/>
      <c r="U138" s="128"/>
      <c r="V138" s="128"/>
      <c r="W138" s="128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</row>
    <row r="139" spans="1:82" s="83" customFormat="1" ht="12.95" customHeight="1" x14ac:dyDescent="0.2">
      <c r="A139" s="96" t="str">
        <f t="shared" ref="A139:A145" si="15">$A$137</f>
        <v>Spieler 1-16</v>
      </c>
      <c r="B139" s="97" t="str">
        <f>b_BAWÜ!$B$4</f>
        <v>BAY</v>
      </c>
      <c r="C139" s="115"/>
      <c r="D139" s="125"/>
      <c r="E139" s="126"/>
      <c r="F139" s="116"/>
      <c r="G139" s="116"/>
      <c r="H139" s="116"/>
      <c r="I139" s="98"/>
      <c r="J139" s="127"/>
      <c r="K139" s="127"/>
      <c r="L139" s="98"/>
      <c r="M139" s="117"/>
      <c r="N139" s="117"/>
      <c r="O139" s="117"/>
      <c r="P139" s="117"/>
      <c r="Q139" s="117"/>
      <c r="R139" s="117"/>
      <c r="S139" s="117"/>
      <c r="T139" s="117"/>
      <c r="U139" s="128"/>
      <c r="V139" s="128"/>
      <c r="W139" s="128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</row>
    <row r="140" spans="1:82" s="83" customFormat="1" ht="12.95" customHeight="1" x14ac:dyDescent="0.2">
      <c r="A140" s="96" t="str">
        <f t="shared" si="15"/>
        <v>Spieler 1-16</v>
      </c>
      <c r="B140" s="97" t="str">
        <f>b_BAWÜ!$B$5</f>
        <v>Kiel</v>
      </c>
      <c r="C140" s="115"/>
      <c r="D140" s="125"/>
      <c r="E140" s="126"/>
      <c r="F140" s="116"/>
      <c r="G140" s="116"/>
      <c r="H140" s="116"/>
      <c r="I140" s="98"/>
      <c r="J140" s="127"/>
      <c r="K140" s="127"/>
      <c r="L140" s="98"/>
      <c r="M140" s="117"/>
      <c r="N140" s="117"/>
      <c r="O140" s="117"/>
      <c r="P140" s="117"/>
      <c r="Q140" s="117"/>
      <c r="R140" s="117"/>
      <c r="S140" s="117"/>
      <c r="T140" s="117"/>
      <c r="U140" s="128"/>
      <c r="V140" s="128"/>
      <c r="W140" s="128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</row>
    <row r="141" spans="1:82" s="83" customFormat="1" ht="12.95" customHeight="1" x14ac:dyDescent="0.2">
      <c r="A141" s="96" t="str">
        <f t="shared" si="15"/>
        <v>Spieler 1-16</v>
      </c>
      <c r="B141" s="97" t="str">
        <f>b_BAWÜ!$B$6</f>
        <v>NRW</v>
      </c>
      <c r="C141" s="115"/>
      <c r="D141" s="125"/>
      <c r="E141" s="126"/>
      <c r="F141" s="116"/>
      <c r="G141" s="116"/>
      <c r="H141" s="116"/>
      <c r="I141" s="98"/>
      <c r="J141" s="127"/>
      <c r="K141" s="127"/>
      <c r="L141" s="98"/>
      <c r="M141" s="117"/>
      <c r="N141" s="117"/>
      <c r="O141" s="117"/>
      <c r="P141" s="117"/>
      <c r="Q141" s="117"/>
      <c r="R141" s="117"/>
      <c r="S141" s="117"/>
      <c r="T141" s="117"/>
      <c r="U141" s="128"/>
      <c r="V141" s="128"/>
      <c r="W141" s="128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</row>
    <row r="142" spans="1:82" s="83" customFormat="1" ht="12.95" customHeight="1" x14ac:dyDescent="0.2">
      <c r="A142" s="96" t="str">
        <f t="shared" si="15"/>
        <v>Spieler 1-16</v>
      </c>
      <c r="B142" s="97" t="str">
        <f>b_BAWÜ!$B$7</f>
        <v>BAY</v>
      </c>
      <c r="C142" s="115"/>
      <c r="D142" s="125"/>
      <c r="E142" s="126"/>
      <c r="F142" s="116"/>
      <c r="G142" s="116"/>
      <c r="H142" s="116"/>
      <c r="I142" s="98"/>
      <c r="J142" s="127"/>
      <c r="K142" s="127"/>
      <c r="L142" s="98"/>
      <c r="M142" s="117"/>
      <c r="N142" s="117"/>
      <c r="O142" s="117"/>
      <c r="P142" s="117"/>
      <c r="Q142" s="117"/>
      <c r="R142" s="117"/>
      <c r="S142" s="117"/>
      <c r="T142" s="117"/>
      <c r="U142" s="128"/>
      <c r="V142" s="128"/>
      <c r="W142" s="128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</row>
    <row r="143" spans="1:82" s="83" customFormat="1" ht="12.95" customHeight="1" x14ac:dyDescent="0.2">
      <c r="A143" s="96" t="str">
        <f t="shared" si="15"/>
        <v>Spieler 1-16</v>
      </c>
      <c r="B143" s="97" t="str">
        <f>b_BAWÜ!$B$8</f>
        <v>Gegner 6</v>
      </c>
      <c r="C143" s="115"/>
      <c r="D143" s="125"/>
      <c r="E143" s="126"/>
      <c r="F143" s="116"/>
      <c r="G143" s="116"/>
      <c r="H143" s="116"/>
      <c r="I143" s="98"/>
      <c r="J143" s="127"/>
      <c r="K143" s="127"/>
      <c r="L143" s="98"/>
      <c r="M143" s="117"/>
      <c r="N143" s="117"/>
      <c r="O143" s="117"/>
      <c r="P143" s="117"/>
      <c r="Q143" s="117"/>
      <c r="R143" s="117"/>
      <c r="S143" s="117"/>
      <c r="T143" s="117"/>
      <c r="U143" s="128"/>
      <c r="V143" s="128"/>
      <c r="W143" s="128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</row>
    <row r="144" spans="1:82" s="83" customFormat="1" ht="12.95" customHeight="1" x14ac:dyDescent="0.2">
      <c r="A144" s="96" t="str">
        <f t="shared" si="15"/>
        <v>Spieler 1-16</v>
      </c>
      <c r="B144" s="97" t="str">
        <f>b_BAWÜ!$B$9</f>
        <v>Gegner 7</v>
      </c>
      <c r="C144" s="115"/>
      <c r="D144" s="125"/>
      <c r="E144" s="126"/>
      <c r="F144" s="116"/>
      <c r="G144" s="116"/>
      <c r="H144" s="116"/>
      <c r="I144" s="98"/>
      <c r="J144" s="127"/>
      <c r="K144" s="127"/>
      <c r="L144" s="98"/>
      <c r="M144" s="117"/>
      <c r="N144" s="117"/>
      <c r="O144" s="117"/>
      <c r="P144" s="117"/>
      <c r="Q144" s="117"/>
      <c r="R144" s="117"/>
      <c r="S144" s="117"/>
      <c r="T144" s="117"/>
      <c r="U144" s="128"/>
      <c r="V144" s="128"/>
      <c r="W144" s="128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</row>
    <row r="145" spans="1:82" s="83" customFormat="1" ht="12.95" customHeight="1" x14ac:dyDescent="0.2">
      <c r="A145" s="96" t="str">
        <f t="shared" si="15"/>
        <v>Spieler 1-16</v>
      </c>
      <c r="B145" s="97" t="str">
        <f>b_BAWÜ!$B$10</f>
        <v>Gegner 8</v>
      </c>
      <c r="C145" s="115"/>
      <c r="D145" s="125"/>
      <c r="E145" s="126"/>
      <c r="F145" s="116"/>
      <c r="G145" s="116"/>
      <c r="H145" s="116"/>
      <c r="I145" s="98"/>
      <c r="J145" s="127"/>
      <c r="K145" s="127"/>
      <c r="L145" s="98"/>
      <c r="M145" s="117"/>
      <c r="N145" s="117"/>
      <c r="O145" s="117"/>
      <c r="P145" s="117"/>
      <c r="Q145" s="117"/>
      <c r="R145" s="117"/>
      <c r="S145" s="117"/>
      <c r="T145" s="117"/>
      <c r="U145" s="128"/>
      <c r="V145" s="128"/>
      <c r="W145" s="128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</row>
    <row r="146" spans="1:82" ht="12.95" customHeight="1" x14ac:dyDescent="0.2">
      <c r="A146" s="93" t="str">
        <f>b_BAWÜ!$A$146</f>
        <v>Spieler 1-17</v>
      </c>
      <c r="B146" s="77"/>
      <c r="C146" s="84"/>
      <c r="D146" s="94"/>
      <c r="E146" s="9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100"/>
      <c r="Z146" s="100"/>
    </row>
    <row r="147" spans="1:82" s="83" customFormat="1" ht="12.95" customHeight="1" x14ac:dyDescent="0.2">
      <c r="A147" s="96" t="str">
        <f>$A$146</f>
        <v>Spieler 1-17</v>
      </c>
      <c r="B147" s="97" t="str">
        <f>b_BAWÜ!$B$3</f>
        <v>BB</v>
      </c>
      <c r="C147" s="115"/>
      <c r="D147" s="125"/>
      <c r="E147" s="126"/>
      <c r="F147" s="116"/>
      <c r="G147" s="116"/>
      <c r="H147" s="116"/>
      <c r="I147" s="98"/>
      <c r="J147" s="127"/>
      <c r="K147" s="127"/>
      <c r="L147" s="98"/>
      <c r="M147" s="117"/>
      <c r="N147" s="117"/>
      <c r="O147" s="117"/>
      <c r="P147" s="117"/>
      <c r="Q147" s="117"/>
      <c r="R147" s="117"/>
      <c r="S147" s="117"/>
      <c r="T147" s="117"/>
      <c r="U147" s="128"/>
      <c r="V147" s="128"/>
      <c r="W147" s="128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</row>
    <row r="148" spans="1:82" s="83" customFormat="1" ht="12.95" customHeight="1" x14ac:dyDescent="0.2">
      <c r="A148" s="96" t="str">
        <f t="shared" ref="A148:A154" si="16">$A$146</f>
        <v>Spieler 1-17</v>
      </c>
      <c r="B148" s="97" t="str">
        <f>b_BAWÜ!$B$4</f>
        <v>BAY</v>
      </c>
      <c r="C148" s="115"/>
      <c r="D148" s="125"/>
      <c r="E148" s="126"/>
      <c r="F148" s="116"/>
      <c r="G148" s="116"/>
      <c r="H148" s="116"/>
      <c r="I148" s="98"/>
      <c r="J148" s="127"/>
      <c r="K148" s="127"/>
      <c r="L148" s="98"/>
      <c r="M148" s="117"/>
      <c r="N148" s="117"/>
      <c r="O148" s="117"/>
      <c r="P148" s="117"/>
      <c r="Q148" s="117"/>
      <c r="R148" s="117"/>
      <c r="S148" s="117"/>
      <c r="T148" s="117"/>
      <c r="U148" s="128"/>
      <c r="V148" s="128"/>
      <c r="W148" s="128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</row>
    <row r="149" spans="1:82" s="83" customFormat="1" ht="12.95" customHeight="1" x14ac:dyDescent="0.2">
      <c r="A149" s="96" t="str">
        <f t="shared" si="16"/>
        <v>Spieler 1-17</v>
      </c>
      <c r="B149" s="97" t="str">
        <f>b_BAWÜ!$B$5</f>
        <v>Kiel</v>
      </c>
      <c r="C149" s="115"/>
      <c r="D149" s="125"/>
      <c r="E149" s="126"/>
      <c r="F149" s="116"/>
      <c r="G149" s="116"/>
      <c r="H149" s="116"/>
      <c r="I149" s="98"/>
      <c r="J149" s="127"/>
      <c r="K149" s="127"/>
      <c r="L149" s="98"/>
      <c r="M149" s="117"/>
      <c r="N149" s="117"/>
      <c r="O149" s="117"/>
      <c r="P149" s="117"/>
      <c r="Q149" s="117"/>
      <c r="R149" s="117"/>
      <c r="S149" s="117"/>
      <c r="T149" s="117"/>
      <c r="U149" s="128"/>
      <c r="V149" s="128"/>
      <c r="W149" s="128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</row>
    <row r="150" spans="1:82" s="83" customFormat="1" ht="12.95" customHeight="1" x14ac:dyDescent="0.2">
      <c r="A150" s="96" t="str">
        <f t="shared" si="16"/>
        <v>Spieler 1-17</v>
      </c>
      <c r="B150" s="97" t="str">
        <f>b_BAWÜ!$B$6</f>
        <v>NRW</v>
      </c>
      <c r="C150" s="115"/>
      <c r="D150" s="125"/>
      <c r="E150" s="126"/>
      <c r="F150" s="116"/>
      <c r="G150" s="116"/>
      <c r="H150" s="116"/>
      <c r="I150" s="98"/>
      <c r="J150" s="127"/>
      <c r="K150" s="127"/>
      <c r="L150" s="98"/>
      <c r="M150" s="117"/>
      <c r="N150" s="117"/>
      <c r="O150" s="117"/>
      <c r="P150" s="117"/>
      <c r="Q150" s="117"/>
      <c r="R150" s="117"/>
      <c r="S150" s="117"/>
      <c r="T150" s="117"/>
      <c r="U150" s="128"/>
      <c r="V150" s="128"/>
      <c r="W150" s="128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</row>
    <row r="151" spans="1:82" s="83" customFormat="1" ht="12.95" customHeight="1" x14ac:dyDescent="0.2">
      <c r="A151" s="96" t="str">
        <f t="shared" si="16"/>
        <v>Spieler 1-17</v>
      </c>
      <c r="B151" s="97" t="str">
        <f>b_BAWÜ!$B$7</f>
        <v>BAY</v>
      </c>
      <c r="C151" s="115"/>
      <c r="D151" s="125"/>
      <c r="E151" s="126"/>
      <c r="F151" s="116"/>
      <c r="G151" s="116"/>
      <c r="H151" s="116"/>
      <c r="I151" s="98"/>
      <c r="J151" s="127"/>
      <c r="K151" s="127"/>
      <c r="L151" s="98"/>
      <c r="M151" s="117"/>
      <c r="N151" s="117"/>
      <c r="O151" s="117"/>
      <c r="P151" s="117"/>
      <c r="Q151" s="117"/>
      <c r="R151" s="117"/>
      <c r="S151" s="117"/>
      <c r="T151" s="117"/>
      <c r="U151" s="128"/>
      <c r="V151" s="128"/>
      <c r="W151" s="128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</row>
    <row r="152" spans="1:82" s="83" customFormat="1" ht="12.95" customHeight="1" x14ac:dyDescent="0.2">
      <c r="A152" s="96" t="str">
        <f t="shared" si="16"/>
        <v>Spieler 1-17</v>
      </c>
      <c r="B152" s="97" t="str">
        <f>b_BAWÜ!$B$8</f>
        <v>Gegner 6</v>
      </c>
      <c r="C152" s="115"/>
      <c r="D152" s="125"/>
      <c r="E152" s="126"/>
      <c r="F152" s="116"/>
      <c r="G152" s="116"/>
      <c r="H152" s="116"/>
      <c r="I152" s="98"/>
      <c r="J152" s="127"/>
      <c r="K152" s="127"/>
      <c r="L152" s="98"/>
      <c r="M152" s="117"/>
      <c r="N152" s="117"/>
      <c r="O152" s="117"/>
      <c r="P152" s="117"/>
      <c r="Q152" s="117"/>
      <c r="R152" s="117"/>
      <c r="S152" s="117"/>
      <c r="T152" s="117"/>
      <c r="U152" s="128"/>
      <c r="V152" s="128"/>
      <c r="W152" s="128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</row>
    <row r="153" spans="1:82" s="83" customFormat="1" ht="12.95" customHeight="1" x14ac:dyDescent="0.2">
      <c r="A153" s="96" t="str">
        <f t="shared" si="16"/>
        <v>Spieler 1-17</v>
      </c>
      <c r="B153" s="97" t="str">
        <f>b_BAWÜ!$B$9</f>
        <v>Gegner 7</v>
      </c>
      <c r="C153" s="115"/>
      <c r="D153" s="125"/>
      <c r="E153" s="126"/>
      <c r="F153" s="116"/>
      <c r="G153" s="116"/>
      <c r="H153" s="116"/>
      <c r="I153" s="98"/>
      <c r="J153" s="127"/>
      <c r="K153" s="127"/>
      <c r="L153" s="98"/>
      <c r="M153" s="117"/>
      <c r="N153" s="117"/>
      <c r="O153" s="117"/>
      <c r="P153" s="117"/>
      <c r="Q153" s="117"/>
      <c r="R153" s="117"/>
      <c r="S153" s="117"/>
      <c r="T153" s="117"/>
      <c r="U153" s="128"/>
      <c r="V153" s="128"/>
      <c r="W153" s="128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</row>
    <row r="154" spans="1:82" s="83" customFormat="1" ht="12.95" customHeight="1" x14ac:dyDescent="0.2">
      <c r="A154" s="96" t="str">
        <f t="shared" si="16"/>
        <v>Spieler 1-17</v>
      </c>
      <c r="B154" s="97" t="str">
        <f>b_BAWÜ!$B$10</f>
        <v>Gegner 8</v>
      </c>
      <c r="C154" s="115"/>
      <c r="D154" s="125"/>
      <c r="E154" s="126"/>
      <c r="F154" s="116"/>
      <c r="G154" s="116"/>
      <c r="H154" s="116"/>
      <c r="I154" s="98"/>
      <c r="J154" s="127"/>
      <c r="K154" s="127"/>
      <c r="L154" s="98"/>
      <c r="M154" s="117"/>
      <c r="N154" s="117"/>
      <c r="O154" s="117"/>
      <c r="P154" s="117"/>
      <c r="Q154" s="117"/>
      <c r="R154" s="117"/>
      <c r="S154" s="117"/>
      <c r="T154" s="117"/>
      <c r="U154" s="128"/>
      <c r="V154" s="128"/>
      <c r="W154" s="128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</row>
    <row r="155" spans="1:82" ht="12.95" customHeight="1" x14ac:dyDescent="0.2">
      <c r="A155" s="93" t="str">
        <f>b_BAWÜ!$A$155</f>
        <v>Spieler 1-18</v>
      </c>
      <c r="B155" s="77"/>
      <c r="C155" s="84"/>
      <c r="D155" s="94"/>
      <c r="E155" s="9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100"/>
      <c r="Z155" s="100"/>
    </row>
    <row r="156" spans="1:82" s="83" customFormat="1" ht="12.95" customHeight="1" x14ac:dyDescent="0.2">
      <c r="A156" s="96" t="str">
        <f>$A$155</f>
        <v>Spieler 1-18</v>
      </c>
      <c r="B156" s="97" t="str">
        <f>b_BAWÜ!$B$3</f>
        <v>BB</v>
      </c>
      <c r="C156" s="115"/>
      <c r="D156" s="125"/>
      <c r="E156" s="126"/>
      <c r="F156" s="116"/>
      <c r="G156" s="116"/>
      <c r="H156" s="116"/>
      <c r="I156" s="98"/>
      <c r="J156" s="127"/>
      <c r="K156" s="127"/>
      <c r="L156" s="98"/>
      <c r="M156" s="117"/>
      <c r="N156" s="117"/>
      <c r="O156" s="117"/>
      <c r="P156" s="117"/>
      <c r="Q156" s="117"/>
      <c r="R156" s="117"/>
      <c r="S156" s="117"/>
      <c r="T156" s="117"/>
      <c r="U156" s="128"/>
      <c r="V156" s="128"/>
      <c r="W156" s="128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</row>
    <row r="157" spans="1:82" s="83" customFormat="1" ht="12.95" customHeight="1" x14ac:dyDescent="0.2">
      <c r="A157" s="96" t="str">
        <f t="shared" ref="A157:A163" si="17">$A$155</f>
        <v>Spieler 1-18</v>
      </c>
      <c r="B157" s="97" t="str">
        <f>b_BAWÜ!$B$4</f>
        <v>BAY</v>
      </c>
      <c r="C157" s="115"/>
      <c r="D157" s="125"/>
      <c r="E157" s="126"/>
      <c r="F157" s="116"/>
      <c r="G157" s="116"/>
      <c r="H157" s="116"/>
      <c r="I157" s="98"/>
      <c r="J157" s="127"/>
      <c r="K157" s="127"/>
      <c r="L157" s="98"/>
      <c r="M157" s="117"/>
      <c r="N157" s="117"/>
      <c r="O157" s="117"/>
      <c r="P157" s="117"/>
      <c r="Q157" s="117"/>
      <c r="R157" s="117"/>
      <c r="S157" s="117"/>
      <c r="T157" s="117"/>
      <c r="U157" s="128"/>
      <c r="V157" s="128"/>
      <c r="W157" s="128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</row>
    <row r="158" spans="1:82" s="83" customFormat="1" ht="12.95" customHeight="1" x14ac:dyDescent="0.2">
      <c r="A158" s="96" t="str">
        <f t="shared" si="17"/>
        <v>Spieler 1-18</v>
      </c>
      <c r="B158" s="97" t="str">
        <f>b_BAWÜ!$B$5</f>
        <v>Kiel</v>
      </c>
      <c r="C158" s="115"/>
      <c r="D158" s="125"/>
      <c r="E158" s="126"/>
      <c r="F158" s="116"/>
      <c r="G158" s="116"/>
      <c r="H158" s="116"/>
      <c r="I158" s="98"/>
      <c r="J158" s="127"/>
      <c r="K158" s="127"/>
      <c r="L158" s="98"/>
      <c r="M158" s="117"/>
      <c r="N158" s="117"/>
      <c r="O158" s="117"/>
      <c r="P158" s="117"/>
      <c r="Q158" s="117"/>
      <c r="R158" s="117"/>
      <c r="S158" s="117"/>
      <c r="T158" s="117"/>
      <c r="U158" s="128"/>
      <c r="V158" s="128"/>
      <c r="W158" s="128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</row>
    <row r="159" spans="1:82" s="83" customFormat="1" ht="12.95" customHeight="1" x14ac:dyDescent="0.2">
      <c r="A159" s="96" t="str">
        <f t="shared" si="17"/>
        <v>Spieler 1-18</v>
      </c>
      <c r="B159" s="97" t="str">
        <f>b_BAWÜ!$B$6</f>
        <v>NRW</v>
      </c>
      <c r="C159" s="115"/>
      <c r="D159" s="125"/>
      <c r="E159" s="126"/>
      <c r="F159" s="116"/>
      <c r="G159" s="116"/>
      <c r="H159" s="116"/>
      <c r="I159" s="98"/>
      <c r="J159" s="127"/>
      <c r="K159" s="127"/>
      <c r="L159" s="98"/>
      <c r="M159" s="117"/>
      <c r="N159" s="117"/>
      <c r="O159" s="117"/>
      <c r="P159" s="117"/>
      <c r="Q159" s="117"/>
      <c r="R159" s="117"/>
      <c r="S159" s="117"/>
      <c r="T159" s="117"/>
      <c r="U159" s="128"/>
      <c r="V159" s="128"/>
      <c r="W159" s="128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</row>
    <row r="160" spans="1:82" s="83" customFormat="1" ht="12.95" customHeight="1" x14ac:dyDescent="0.2">
      <c r="A160" s="96" t="str">
        <f t="shared" si="17"/>
        <v>Spieler 1-18</v>
      </c>
      <c r="B160" s="97" t="str">
        <f>b_BAWÜ!$B$7</f>
        <v>BAY</v>
      </c>
      <c r="C160" s="115"/>
      <c r="D160" s="125"/>
      <c r="E160" s="126"/>
      <c r="F160" s="116"/>
      <c r="G160" s="116"/>
      <c r="H160" s="116"/>
      <c r="I160" s="98"/>
      <c r="J160" s="127"/>
      <c r="K160" s="127"/>
      <c r="L160" s="98"/>
      <c r="M160" s="117"/>
      <c r="N160" s="117"/>
      <c r="O160" s="117"/>
      <c r="P160" s="117"/>
      <c r="Q160" s="117"/>
      <c r="R160" s="117"/>
      <c r="S160" s="117"/>
      <c r="T160" s="117"/>
      <c r="U160" s="128"/>
      <c r="V160" s="128"/>
      <c r="W160" s="128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</row>
    <row r="161" spans="1:82" s="83" customFormat="1" ht="12.95" customHeight="1" x14ac:dyDescent="0.2">
      <c r="A161" s="96" t="str">
        <f t="shared" si="17"/>
        <v>Spieler 1-18</v>
      </c>
      <c r="B161" s="97" t="str">
        <f>b_BAWÜ!$B$8</f>
        <v>Gegner 6</v>
      </c>
      <c r="C161" s="115"/>
      <c r="D161" s="125"/>
      <c r="E161" s="126"/>
      <c r="F161" s="116"/>
      <c r="G161" s="116"/>
      <c r="H161" s="116"/>
      <c r="I161" s="98"/>
      <c r="J161" s="127"/>
      <c r="K161" s="127"/>
      <c r="L161" s="98"/>
      <c r="M161" s="117"/>
      <c r="N161" s="117"/>
      <c r="O161" s="117"/>
      <c r="P161" s="117"/>
      <c r="Q161" s="117"/>
      <c r="R161" s="117"/>
      <c r="S161" s="117"/>
      <c r="T161" s="117"/>
      <c r="U161" s="128"/>
      <c r="V161" s="128"/>
      <c r="W161" s="128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</row>
    <row r="162" spans="1:82" s="83" customFormat="1" ht="12.95" customHeight="1" x14ac:dyDescent="0.2">
      <c r="A162" s="96" t="str">
        <f t="shared" si="17"/>
        <v>Spieler 1-18</v>
      </c>
      <c r="B162" s="97" t="str">
        <f>b_BAWÜ!$B$9</f>
        <v>Gegner 7</v>
      </c>
      <c r="C162" s="115"/>
      <c r="D162" s="125"/>
      <c r="E162" s="126"/>
      <c r="F162" s="116"/>
      <c r="G162" s="116"/>
      <c r="H162" s="116"/>
      <c r="I162" s="98"/>
      <c r="J162" s="127"/>
      <c r="K162" s="127"/>
      <c r="L162" s="98"/>
      <c r="M162" s="117"/>
      <c r="N162" s="117"/>
      <c r="O162" s="117"/>
      <c r="P162" s="117"/>
      <c r="Q162" s="117"/>
      <c r="R162" s="117"/>
      <c r="S162" s="117"/>
      <c r="T162" s="117"/>
      <c r="U162" s="128"/>
      <c r="V162" s="128"/>
      <c r="W162" s="128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</row>
    <row r="163" spans="1:82" s="83" customFormat="1" ht="12.95" customHeight="1" x14ac:dyDescent="0.2">
      <c r="A163" s="96" t="str">
        <f t="shared" si="17"/>
        <v>Spieler 1-18</v>
      </c>
      <c r="B163" s="97" t="str">
        <f>b_BAWÜ!$B$10</f>
        <v>Gegner 8</v>
      </c>
      <c r="C163" s="115"/>
      <c r="D163" s="125"/>
      <c r="E163" s="126"/>
      <c r="F163" s="116"/>
      <c r="G163" s="116"/>
      <c r="H163" s="116"/>
      <c r="I163" s="98"/>
      <c r="J163" s="127"/>
      <c r="K163" s="127"/>
      <c r="L163" s="98"/>
      <c r="M163" s="117"/>
      <c r="N163" s="117"/>
      <c r="O163" s="117"/>
      <c r="P163" s="117"/>
      <c r="Q163" s="117"/>
      <c r="R163" s="117"/>
      <c r="S163" s="117"/>
      <c r="T163" s="117"/>
      <c r="U163" s="128"/>
      <c r="V163" s="128"/>
      <c r="W163" s="128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</row>
    <row r="164" spans="1:82" ht="12.95" customHeight="1" x14ac:dyDescent="0.2">
      <c r="A164" s="93" t="str">
        <f>b_BAWÜ!$A$164</f>
        <v>Spieler 1-19</v>
      </c>
      <c r="B164" s="77"/>
      <c r="C164" s="84"/>
      <c r="D164" s="94"/>
      <c r="E164" s="9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100"/>
      <c r="Z164" s="100"/>
    </row>
    <row r="165" spans="1:82" s="83" customFormat="1" ht="12.95" customHeight="1" x14ac:dyDescent="0.2">
      <c r="A165" s="96" t="str">
        <f>$A$164</f>
        <v>Spieler 1-19</v>
      </c>
      <c r="B165" s="97" t="str">
        <f>b_BAWÜ!$B$3</f>
        <v>BB</v>
      </c>
      <c r="C165" s="115"/>
      <c r="D165" s="125"/>
      <c r="E165" s="126"/>
      <c r="F165" s="116"/>
      <c r="G165" s="116"/>
      <c r="H165" s="116"/>
      <c r="I165" s="98"/>
      <c r="J165" s="127"/>
      <c r="K165" s="127"/>
      <c r="L165" s="98"/>
      <c r="M165" s="117"/>
      <c r="N165" s="117"/>
      <c r="O165" s="117"/>
      <c r="P165" s="117"/>
      <c r="Q165" s="117"/>
      <c r="R165" s="117"/>
      <c r="S165" s="117"/>
      <c r="T165" s="117"/>
      <c r="U165" s="128"/>
      <c r="V165" s="128"/>
      <c r="W165" s="128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</row>
    <row r="166" spans="1:82" s="83" customFormat="1" ht="12.95" customHeight="1" x14ac:dyDescent="0.2">
      <c r="A166" s="96" t="str">
        <f t="shared" ref="A166:A172" si="18">$A$164</f>
        <v>Spieler 1-19</v>
      </c>
      <c r="B166" s="97" t="str">
        <f>b_BAWÜ!$B$4</f>
        <v>BAY</v>
      </c>
      <c r="C166" s="115"/>
      <c r="D166" s="125"/>
      <c r="E166" s="126"/>
      <c r="F166" s="116"/>
      <c r="G166" s="116"/>
      <c r="H166" s="116"/>
      <c r="I166" s="98"/>
      <c r="J166" s="127"/>
      <c r="K166" s="127"/>
      <c r="L166" s="98"/>
      <c r="M166" s="117"/>
      <c r="N166" s="117"/>
      <c r="O166" s="117"/>
      <c r="P166" s="117"/>
      <c r="Q166" s="117"/>
      <c r="R166" s="117"/>
      <c r="S166" s="117"/>
      <c r="T166" s="117"/>
      <c r="U166" s="128"/>
      <c r="V166" s="128"/>
      <c r="W166" s="128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</row>
    <row r="167" spans="1:82" s="83" customFormat="1" ht="12.95" customHeight="1" x14ac:dyDescent="0.2">
      <c r="A167" s="96" t="str">
        <f t="shared" si="18"/>
        <v>Spieler 1-19</v>
      </c>
      <c r="B167" s="97" t="str">
        <f>b_BAWÜ!$B$5</f>
        <v>Kiel</v>
      </c>
      <c r="C167" s="115"/>
      <c r="D167" s="125"/>
      <c r="E167" s="126"/>
      <c r="F167" s="116"/>
      <c r="G167" s="116"/>
      <c r="H167" s="116"/>
      <c r="I167" s="98"/>
      <c r="J167" s="127"/>
      <c r="K167" s="127"/>
      <c r="L167" s="98"/>
      <c r="M167" s="117"/>
      <c r="N167" s="117"/>
      <c r="O167" s="117"/>
      <c r="P167" s="117"/>
      <c r="Q167" s="117"/>
      <c r="R167" s="117"/>
      <c r="S167" s="117"/>
      <c r="T167" s="117"/>
      <c r="U167" s="128"/>
      <c r="V167" s="128"/>
      <c r="W167" s="128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</row>
    <row r="168" spans="1:82" s="83" customFormat="1" ht="12.95" customHeight="1" x14ac:dyDescent="0.2">
      <c r="A168" s="96" t="str">
        <f t="shared" si="18"/>
        <v>Spieler 1-19</v>
      </c>
      <c r="B168" s="97" t="str">
        <f>b_BAWÜ!$B$6</f>
        <v>NRW</v>
      </c>
      <c r="C168" s="115"/>
      <c r="D168" s="125"/>
      <c r="E168" s="126"/>
      <c r="F168" s="116"/>
      <c r="G168" s="116"/>
      <c r="H168" s="116"/>
      <c r="I168" s="98"/>
      <c r="J168" s="127"/>
      <c r="K168" s="127"/>
      <c r="L168" s="98"/>
      <c r="M168" s="117"/>
      <c r="N168" s="117"/>
      <c r="O168" s="117"/>
      <c r="P168" s="117"/>
      <c r="Q168" s="117"/>
      <c r="R168" s="117"/>
      <c r="S168" s="117"/>
      <c r="T168" s="117"/>
      <c r="U168" s="128"/>
      <c r="V168" s="128"/>
      <c r="W168" s="128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</row>
    <row r="169" spans="1:82" s="83" customFormat="1" ht="12.95" customHeight="1" x14ac:dyDescent="0.2">
      <c r="A169" s="96" t="str">
        <f t="shared" si="18"/>
        <v>Spieler 1-19</v>
      </c>
      <c r="B169" s="97" t="str">
        <f>b_BAWÜ!$B$7</f>
        <v>BAY</v>
      </c>
      <c r="C169" s="115"/>
      <c r="D169" s="125"/>
      <c r="E169" s="126"/>
      <c r="F169" s="116"/>
      <c r="G169" s="116"/>
      <c r="H169" s="116"/>
      <c r="I169" s="98"/>
      <c r="J169" s="127"/>
      <c r="K169" s="127"/>
      <c r="L169" s="98"/>
      <c r="M169" s="117"/>
      <c r="N169" s="117"/>
      <c r="O169" s="117"/>
      <c r="P169" s="117"/>
      <c r="Q169" s="117"/>
      <c r="R169" s="117"/>
      <c r="S169" s="117"/>
      <c r="T169" s="117"/>
      <c r="U169" s="128"/>
      <c r="V169" s="128"/>
      <c r="W169" s="128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</row>
    <row r="170" spans="1:82" s="83" customFormat="1" ht="12.95" customHeight="1" x14ac:dyDescent="0.2">
      <c r="A170" s="96" t="str">
        <f t="shared" si="18"/>
        <v>Spieler 1-19</v>
      </c>
      <c r="B170" s="97" t="str">
        <f>b_BAWÜ!$B$8</f>
        <v>Gegner 6</v>
      </c>
      <c r="C170" s="115"/>
      <c r="D170" s="125"/>
      <c r="E170" s="126"/>
      <c r="F170" s="116"/>
      <c r="G170" s="116"/>
      <c r="H170" s="116"/>
      <c r="I170" s="98"/>
      <c r="J170" s="127"/>
      <c r="K170" s="127"/>
      <c r="L170" s="98"/>
      <c r="M170" s="117"/>
      <c r="N170" s="117"/>
      <c r="O170" s="117"/>
      <c r="P170" s="117"/>
      <c r="Q170" s="117"/>
      <c r="R170" s="117"/>
      <c r="S170" s="117"/>
      <c r="T170" s="117"/>
      <c r="U170" s="128"/>
      <c r="V170" s="128"/>
      <c r="W170" s="128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</row>
    <row r="171" spans="1:82" s="83" customFormat="1" ht="12.95" customHeight="1" x14ac:dyDescent="0.2">
      <c r="A171" s="96" t="str">
        <f t="shared" si="18"/>
        <v>Spieler 1-19</v>
      </c>
      <c r="B171" s="97" t="str">
        <f>b_BAWÜ!$B$9</f>
        <v>Gegner 7</v>
      </c>
      <c r="C171" s="115"/>
      <c r="D171" s="125"/>
      <c r="E171" s="126"/>
      <c r="F171" s="116"/>
      <c r="G171" s="116"/>
      <c r="H171" s="116"/>
      <c r="I171" s="98"/>
      <c r="J171" s="127"/>
      <c r="K171" s="127"/>
      <c r="L171" s="98"/>
      <c r="M171" s="117"/>
      <c r="N171" s="117"/>
      <c r="O171" s="117"/>
      <c r="P171" s="117"/>
      <c r="Q171" s="117"/>
      <c r="R171" s="117"/>
      <c r="S171" s="117"/>
      <c r="T171" s="117"/>
      <c r="U171" s="128"/>
      <c r="V171" s="128"/>
      <c r="W171" s="128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</row>
    <row r="172" spans="1:82" s="83" customFormat="1" ht="12.95" customHeight="1" x14ac:dyDescent="0.2">
      <c r="A172" s="96" t="str">
        <f t="shared" si="18"/>
        <v>Spieler 1-19</v>
      </c>
      <c r="B172" s="97" t="str">
        <f>b_BAWÜ!$B$10</f>
        <v>Gegner 8</v>
      </c>
      <c r="C172" s="115"/>
      <c r="D172" s="125"/>
      <c r="E172" s="126"/>
      <c r="F172" s="116"/>
      <c r="G172" s="116"/>
      <c r="H172" s="116"/>
      <c r="I172" s="98"/>
      <c r="J172" s="127"/>
      <c r="K172" s="127"/>
      <c r="L172" s="98"/>
      <c r="M172" s="117"/>
      <c r="N172" s="117"/>
      <c r="O172" s="117"/>
      <c r="P172" s="117"/>
      <c r="Q172" s="117"/>
      <c r="R172" s="117"/>
      <c r="S172" s="117"/>
      <c r="T172" s="117"/>
      <c r="U172" s="128"/>
      <c r="V172" s="128"/>
      <c r="W172" s="128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</row>
    <row r="173" spans="1:82" ht="12.95" customHeight="1" x14ac:dyDescent="0.2">
      <c r="A173" s="93" t="str">
        <f>b_BAWÜ!$A$173</f>
        <v>Spieler 1-20</v>
      </c>
      <c r="B173" s="77"/>
      <c r="C173" s="84"/>
      <c r="D173" s="94"/>
      <c r="E173" s="9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100"/>
      <c r="Z173" s="100"/>
    </row>
    <row r="174" spans="1:82" s="83" customFormat="1" ht="12.95" customHeight="1" x14ac:dyDescent="0.2">
      <c r="A174" s="96" t="str">
        <f>$A$173</f>
        <v>Spieler 1-20</v>
      </c>
      <c r="B174" s="97" t="str">
        <f>b_BAWÜ!$B$3</f>
        <v>BB</v>
      </c>
      <c r="C174" s="115"/>
      <c r="D174" s="125"/>
      <c r="E174" s="126"/>
      <c r="F174" s="116"/>
      <c r="G174" s="116"/>
      <c r="H174" s="116"/>
      <c r="I174" s="98"/>
      <c r="J174" s="127"/>
      <c r="K174" s="127"/>
      <c r="L174" s="98"/>
      <c r="M174" s="117"/>
      <c r="N174" s="117"/>
      <c r="O174" s="117"/>
      <c r="P174" s="117"/>
      <c r="Q174" s="117"/>
      <c r="R174" s="117"/>
      <c r="S174" s="117"/>
      <c r="T174" s="117"/>
      <c r="U174" s="128"/>
      <c r="V174" s="128"/>
      <c r="W174" s="128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</row>
    <row r="175" spans="1:82" s="83" customFormat="1" ht="12.95" customHeight="1" x14ac:dyDescent="0.2">
      <c r="A175" s="96" t="str">
        <f t="shared" ref="A175:A181" si="19">$A$173</f>
        <v>Spieler 1-20</v>
      </c>
      <c r="B175" s="97" t="str">
        <f>b_BAWÜ!$B$4</f>
        <v>BAY</v>
      </c>
      <c r="C175" s="115"/>
      <c r="D175" s="125"/>
      <c r="E175" s="126"/>
      <c r="F175" s="116"/>
      <c r="G175" s="116"/>
      <c r="H175" s="116"/>
      <c r="I175" s="98"/>
      <c r="J175" s="127"/>
      <c r="K175" s="127"/>
      <c r="L175" s="98"/>
      <c r="M175" s="117"/>
      <c r="N175" s="117"/>
      <c r="O175" s="117"/>
      <c r="P175" s="117"/>
      <c r="Q175" s="117"/>
      <c r="R175" s="117"/>
      <c r="S175" s="117"/>
      <c r="T175" s="117"/>
      <c r="U175" s="128"/>
      <c r="V175" s="128"/>
      <c r="W175" s="128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</row>
    <row r="176" spans="1:82" s="83" customFormat="1" ht="12.95" customHeight="1" x14ac:dyDescent="0.2">
      <c r="A176" s="96" t="str">
        <f t="shared" si="19"/>
        <v>Spieler 1-20</v>
      </c>
      <c r="B176" s="97" t="str">
        <f>b_BAWÜ!$B$5</f>
        <v>Kiel</v>
      </c>
      <c r="C176" s="115"/>
      <c r="D176" s="125"/>
      <c r="E176" s="126"/>
      <c r="F176" s="116"/>
      <c r="G176" s="116"/>
      <c r="H176" s="116"/>
      <c r="I176" s="98"/>
      <c r="J176" s="127"/>
      <c r="K176" s="127"/>
      <c r="L176" s="98"/>
      <c r="M176" s="117"/>
      <c r="N176" s="117"/>
      <c r="O176" s="117"/>
      <c r="P176" s="117"/>
      <c r="Q176" s="117"/>
      <c r="R176" s="117"/>
      <c r="S176" s="117"/>
      <c r="T176" s="117"/>
      <c r="U176" s="128"/>
      <c r="V176" s="128"/>
      <c r="W176" s="128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</row>
    <row r="177" spans="1:82" s="83" customFormat="1" ht="12.95" customHeight="1" x14ac:dyDescent="0.2">
      <c r="A177" s="96" t="str">
        <f t="shared" si="19"/>
        <v>Spieler 1-20</v>
      </c>
      <c r="B177" s="97" t="str">
        <f>b_BAWÜ!$B$6</f>
        <v>NRW</v>
      </c>
      <c r="C177" s="115"/>
      <c r="D177" s="125"/>
      <c r="E177" s="126"/>
      <c r="F177" s="116"/>
      <c r="G177" s="116"/>
      <c r="H177" s="116"/>
      <c r="I177" s="98"/>
      <c r="J177" s="127"/>
      <c r="K177" s="127"/>
      <c r="L177" s="98"/>
      <c r="M177" s="117"/>
      <c r="N177" s="117"/>
      <c r="O177" s="117"/>
      <c r="P177" s="117"/>
      <c r="Q177" s="117"/>
      <c r="R177" s="117"/>
      <c r="S177" s="117"/>
      <c r="T177" s="117"/>
      <c r="U177" s="128"/>
      <c r="V177" s="128"/>
      <c r="W177" s="128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</row>
    <row r="178" spans="1:82" s="83" customFormat="1" ht="12.95" customHeight="1" x14ac:dyDescent="0.2">
      <c r="A178" s="96" t="str">
        <f t="shared" si="19"/>
        <v>Spieler 1-20</v>
      </c>
      <c r="B178" s="97" t="str">
        <f>b_BAWÜ!$B$7</f>
        <v>BAY</v>
      </c>
      <c r="C178" s="115"/>
      <c r="D178" s="125"/>
      <c r="E178" s="126"/>
      <c r="F178" s="116"/>
      <c r="G178" s="116"/>
      <c r="H178" s="116"/>
      <c r="I178" s="98"/>
      <c r="J178" s="127"/>
      <c r="K178" s="127"/>
      <c r="L178" s="98"/>
      <c r="M178" s="117"/>
      <c r="N178" s="117"/>
      <c r="O178" s="117"/>
      <c r="P178" s="117"/>
      <c r="Q178" s="117"/>
      <c r="R178" s="117"/>
      <c r="S178" s="117"/>
      <c r="T178" s="117"/>
      <c r="U178" s="128"/>
      <c r="V178" s="128"/>
      <c r="W178" s="128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</row>
    <row r="179" spans="1:82" s="83" customFormat="1" ht="12.95" customHeight="1" x14ac:dyDescent="0.2">
      <c r="A179" s="96" t="str">
        <f t="shared" si="19"/>
        <v>Spieler 1-20</v>
      </c>
      <c r="B179" s="97" t="str">
        <f>b_BAWÜ!$B$8</f>
        <v>Gegner 6</v>
      </c>
      <c r="C179" s="115"/>
      <c r="D179" s="125"/>
      <c r="E179" s="126"/>
      <c r="F179" s="116"/>
      <c r="G179" s="116"/>
      <c r="H179" s="116"/>
      <c r="I179" s="98"/>
      <c r="J179" s="127"/>
      <c r="K179" s="127"/>
      <c r="L179" s="98"/>
      <c r="M179" s="117"/>
      <c r="N179" s="117"/>
      <c r="O179" s="117"/>
      <c r="P179" s="117"/>
      <c r="Q179" s="117"/>
      <c r="R179" s="117"/>
      <c r="S179" s="117"/>
      <c r="T179" s="117"/>
      <c r="U179" s="128"/>
      <c r="V179" s="128"/>
      <c r="W179" s="128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</row>
    <row r="180" spans="1:82" s="83" customFormat="1" ht="12.95" customHeight="1" x14ac:dyDescent="0.2">
      <c r="A180" s="96" t="str">
        <f t="shared" si="19"/>
        <v>Spieler 1-20</v>
      </c>
      <c r="B180" s="97" t="str">
        <f>b_BAWÜ!$B$9</f>
        <v>Gegner 7</v>
      </c>
      <c r="C180" s="115"/>
      <c r="D180" s="125"/>
      <c r="E180" s="126"/>
      <c r="F180" s="116"/>
      <c r="G180" s="116"/>
      <c r="H180" s="116"/>
      <c r="I180" s="98"/>
      <c r="J180" s="127"/>
      <c r="K180" s="127"/>
      <c r="L180" s="98"/>
      <c r="M180" s="117"/>
      <c r="N180" s="117"/>
      <c r="O180" s="117"/>
      <c r="P180" s="117"/>
      <c r="Q180" s="117"/>
      <c r="R180" s="117"/>
      <c r="S180" s="117"/>
      <c r="T180" s="117"/>
      <c r="U180" s="128"/>
      <c r="V180" s="128"/>
      <c r="W180" s="128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</row>
    <row r="181" spans="1:82" s="83" customFormat="1" ht="12.95" customHeight="1" x14ac:dyDescent="0.2">
      <c r="A181" s="96" t="str">
        <f t="shared" si="19"/>
        <v>Spieler 1-20</v>
      </c>
      <c r="B181" s="97" t="str">
        <f>b_BAWÜ!$B$10</f>
        <v>Gegner 8</v>
      </c>
      <c r="C181" s="115"/>
      <c r="D181" s="125"/>
      <c r="E181" s="126"/>
      <c r="F181" s="116"/>
      <c r="G181" s="116"/>
      <c r="H181" s="116"/>
      <c r="I181" s="98"/>
      <c r="J181" s="127"/>
      <c r="K181" s="127"/>
      <c r="L181" s="98"/>
      <c r="M181" s="117"/>
      <c r="N181" s="117"/>
      <c r="O181" s="117"/>
      <c r="P181" s="117"/>
      <c r="Q181" s="117"/>
      <c r="R181" s="117"/>
      <c r="S181" s="117"/>
      <c r="T181" s="117"/>
      <c r="U181" s="128"/>
      <c r="V181" s="128"/>
      <c r="W181" s="128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</row>
    <row r="182" spans="1:82" ht="12.95" customHeight="1" x14ac:dyDescent="0.2">
      <c r="A182" s="93" t="str">
        <f>b_BAWÜ!$A$182</f>
        <v>Spieler 1-21</v>
      </c>
      <c r="B182" s="77"/>
      <c r="C182" s="84"/>
      <c r="D182" s="94"/>
      <c r="E182" s="9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100"/>
      <c r="Z182" s="100"/>
    </row>
    <row r="183" spans="1:82" s="83" customFormat="1" ht="12.95" customHeight="1" x14ac:dyDescent="0.2">
      <c r="A183" s="96" t="str">
        <f>$A$182</f>
        <v>Spieler 1-21</v>
      </c>
      <c r="B183" s="97" t="str">
        <f>b_BAWÜ!$B$3</f>
        <v>BB</v>
      </c>
      <c r="C183" s="115"/>
      <c r="D183" s="125"/>
      <c r="E183" s="126"/>
      <c r="F183" s="116"/>
      <c r="G183" s="116"/>
      <c r="H183" s="116"/>
      <c r="I183" s="98"/>
      <c r="J183" s="127"/>
      <c r="K183" s="127"/>
      <c r="L183" s="98"/>
      <c r="M183" s="117"/>
      <c r="N183" s="117"/>
      <c r="O183" s="117"/>
      <c r="P183" s="117"/>
      <c r="Q183" s="117"/>
      <c r="R183" s="117"/>
      <c r="S183" s="117"/>
      <c r="T183" s="117"/>
      <c r="U183" s="128"/>
      <c r="V183" s="128"/>
      <c r="W183" s="128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</row>
    <row r="184" spans="1:82" s="83" customFormat="1" ht="12.95" customHeight="1" x14ac:dyDescent="0.2">
      <c r="A184" s="96" t="str">
        <f t="shared" ref="A184:A190" si="20">$A$182</f>
        <v>Spieler 1-21</v>
      </c>
      <c r="B184" s="97" t="str">
        <f>b_BAWÜ!$B$4</f>
        <v>BAY</v>
      </c>
      <c r="C184" s="115"/>
      <c r="D184" s="125"/>
      <c r="E184" s="126"/>
      <c r="F184" s="116"/>
      <c r="G184" s="116"/>
      <c r="H184" s="116"/>
      <c r="I184" s="98"/>
      <c r="J184" s="127"/>
      <c r="K184" s="127"/>
      <c r="L184" s="98"/>
      <c r="M184" s="117"/>
      <c r="N184" s="117"/>
      <c r="O184" s="117"/>
      <c r="P184" s="117"/>
      <c r="Q184" s="117"/>
      <c r="R184" s="117"/>
      <c r="S184" s="117"/>
      <c r="T184" s="117"/>
      <c r="U184" s="128"/>
      <c r="V184" s="128"/>
      <c r="W184" s="128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</row>
    <row r="185" spans="1:82" s="83" customFormat="1" ht="12.95" customHeight="1" x14ac:dyDescent="0.2">
      <c r="A185" s="96" t="str">
        <f t="shared" si="20"/>
        <v>Spieler 1-21</v>
      </c>
      <c r="B185" s="97" t="str">
        <f>b_BAWÜ!$B$5</f>
        <v>Kiel</v>
      </c>
      <c r="C185" s="115"/>
      <c r="D185" s="125"/>
      <c r="E185" s="126"/>
      <c r="F185" s="116"/>
      <c r="G185" s="116"/>
      <c r="H185" s="116"/>
      <c r="I185" s="98"/>
      <c r="J185" s="127"/>
      <c r="K185" s="127"/>
      <c r="L185" s="98"/>
      <c r="M185" s="117"/>
      <c r="N185" s="117"/>
      <c r="O185" s="117"/>
      <c r="P185" s="117"/>
      <c r="Q185" s="117"/>
      <c r="R185" s="117"/>
      <c r="S185" s="117"/>
      <c r="T185" s="117"/>
      <c r="U185" s="128"/>
      <c r="V185" s="128"/>
      <c r="W185" s="128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</row>
    <row r="186" spans="1:82" s="83" customFormat="1" ht="12.95" customHeight="1" x14ac:dyDescent="0.2">
      <c r="A186" s="96" t="str">
        <f t="shared" si="20"/>
        <v>Spieler 1-21</v>
      </c>
      <c r="B186" s="97" t="str">
        <f>b_BAWÜ!$B$6</f>
        <v>NRW</v>
      </c>
      <c r="C186" s="115"/>
      <c r="D186" s="125"/>
      <c r="E186" s="126"/>
      <c r="F186" s="116"/>
      <c r="G186" s="116"/>
      <c r="H186" s="116"/>
      <c r="I186" s="98"/>
      <c r="J186" s="127"/>
      <c r="K186" s="127"/>
      <c r="L186" s="98"/>
      <c r="M186" s="117"/>
      <c r="N186" s="117"/>
      <c r="O186" s="117"/>
      <c r="P186" s="117"/>
      <c r="Q186" s="117"/>
      <c r="R186" s="117"/>
      <c r="S186" s="117"/>
      <c r="T186" s="117"/>
      <c r="U186" s="128"/>
      <c r="V186" s="128"/>
      <c r="W186" s="128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</row>
    <row r="187" spans="1:82" s="83" customFormat="1" ht="12.95" customHeight="1" x14ac:dyDescent="0.2">
      <c r="A187" s="96" t="str">
        <f t="shared" si="20"/>
        <v>Spieler 1-21</v>
      </c>
      <c r="B187" s="97" t="str">
        <f>b_BAWÜ!$B$7</f>
        <v>BAY</v>
      </c>
      <c r="C187" s="115"/>
      <c r="D187" s="125"/>
      <c r="E187" s="126"/>
      <c r="F187" s="116"/>
      <c r="G187" s="116"/>
      <c r="H187" s="116"/>
      <c r="I187" s="98"/>
      <c r="J187" s="127"/>
      <c r="K187" s="127"/>
      <c r="L187" s="98"/>
      <c r="M187" s="117"/>
      <c r="N187" s="117"/>
      <c r="O187" s="117"/>
      <c r="P187" s="117"/>
      <c r="Q187" s="117"/>
      <c r="R187" s="117"/>
      <c r="S187" s="117"/>
      <c r="T187" s="117"/>
      <c r="U187" s="128"/>
      <c r="V187" s="128"/>
      <c r="W187" s="128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</row>
    <row r="188" spans="1:82" s="83" customFormat="1" ht="12.95" customHeight="1" x14ac:dyDescent="0.2">
      <c r="A188" s="96" t="str">
        <f t="shared" si="20"/>
        <v>Spieler 1-21</v>
      </c>
      <c r="B188" s="97" t="str">
        <f>b_BAWÜ!$B$8</f>
        <v>Gegner 6</v>
      </c>
      <c r="C188" s="115"/>
      <c r="D188" s="125"/>
      <c r="E188" s="126"/>
      <c r="F188" s="116"/>
      <c r="G188" s="116"/>
      <c r="H188" s="116"/>
      <c r="I188" s="98"/>
      <c r="J188" s="127"/>
      <c r="K188" s="127"/>
      <c r="L188" s="98"/>
      <c r="M188" s="117"/>
      <c r="N188" s="117"/>
      <c r="O188" s="117"/>
      <c r="P188" s="117"/>
      <c r="Q188" s="117"/>
      <c r="R188" s="117"/>
      <c r="S188" s="117"/>
      <c r="T188" s="117"/>
      <c r="U188" s="128"/>
      <c r="V188" s="128"/>
      <c r="W188" s="128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</row>
    <row r="189" spans="1:82" s="83" customFormat="1" ht="12.95" customHeight="1" x14ac:dyDescent="0.2">
      <c r="A189" s="96" t="str">
        <f t="shared" si="20"/>
        <v>Spieler 1-21</v>
      </c>
      <c r="B189" s="97" t="str">
        <f>b_BAWÜ!$B$9</f>
        <v>Gegner 7</v>
      </c>
      <c r="C189" s="115"/>
      <c r="D189" s="125"/>
      <c r="E189" s="126"/>
      <c r="F189" s="116"/>
      <c r="G189" s="116"/>
      <c r="H189" s="116"/>
      <c r="I189" s="98"/>
      <c r="J189" s="127"/>
      <c r="K189" s="127"/>
      <c r="L189" s="98"/>
      <c r="M189" s="117"/>
      <c r="N189" s="117"/>
      <c r="O189" s="117"/>
      <c r="P189" s="117"/>
      <c r="Q189" s="117"/>
      <c r="R189" s="117"/>
      <c r="S189" s="117"/>
      <c r="T189" s="117"/>
      <c r="U189" s="128"/>
      <c r="V189" s="128"/>
      <c r="W189" s="128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</row>
    <row r="190" spans="1:82" s="83" customFormat="1" ht="12.95" customHeight="1" x14ac:dyDescent="0.2">
      <c r="A190" s="96" t="str">
        <f t="shared" si="20"/>
        <v>Spieler 1-21</v>
      </c>
      <c r="B190" s="97" t="str">
        <f>b_BAWÜ!$B$10</f>
        <v>Gegner 8</v>
      </c>
      <c r="C190" s="115"/>
      <c r="D190" s="125"/>
      <c r="E190" s="126"/>
      <c r="F190" s="116"/>
      <c r="G190" s="116"/>
      <c r="H190" s="116"/>
      <c r="I190" s="98"/>
      <c r="J190" s="127"/>
      <c r="K190" s="127"/>
      <c r="L190" s="98"/>
      <c r="M190" s="117"/>
      <c r="N190" s="117"/>
      <c r="O190" s="117"/>
      <c r="P190" s="117"/>
      <c r="Q190" s="117"/>
      <c r="R190" s="117"/>
      <c r="S190" s="117"/>
      <c r="T190" s="117"/>
      <c r="U190" s="128"/>
      <c r="V190" s="128"/>
      <c r="W190" s="128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</row>
    <row r="191" spans="1:82" ht="12.95" customHeight="1" x14ac:dyDescent="0.2">
      <c r="A191" s="93" t="str">
        <f>b_BAWÜ!$A$191</f>
        <v>Spieler 1-22</v>
      </c>
      <c r="B191" s="77"/>
      <c r="C191" s="84"/>
      <c r="D191" s="94"/>
      <c r="E191" s="9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100"/>
      <c r="Z191" s="100"/>
    </row>
    <row r="192" spans="1:82" s="83" customFormat="1" ht="12.95" customHeight="1" x14ac:dyDescent="0.2">
      <c r="A192" s="96" t="str">
        <f>$A$191</f>
        <v>Spieler 1-22</v>
      </c>
      <c r="B192" s="97" t="str">
        <f>b_BAWÜ!$B$3</f>
        <v>BB</v>
      </c>
      <c r="C192" s="115"/>
      <c r="D192" s="125"/>
      <c r="E192" s="126"/>
      <c r="F192" s="116"/>
      <c r="G192" s="116"/>
      <c r="H192" s="116"/>
      <c r="I192" s="98"/>
      <c r="J192" s="127"/>
      <c r="K192" s="127"/>
      <c r="L192" s="98"/>
      <c r="M192" s="117"/>
      <c r="N192" s="117"/>
      <c r="O192" s="117"/>
      <c r="P192" s="117"/>
      <c r="Q192" s="117"/>
      <c r="R192" s="117"/>
      <c r="S192" s="117"/>
      <c r="T192" s="117"/>
      <c r="U192" s="128"/>
      <c r="V192" s="128"/>
      <c r="W192" s="128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</row>
    <row r="193" spans="1:82" s="83" customFormat="1" ht="12.95" customHeight="1" x14ac:dyDescent="0.2">
      <c r="A193" s="96" t="str">
        <f t="shared" ref="A193:A199" si="21">$A$191</f>
        <v>Spieler 1-22</v>
      </c>
      <c r="B193" s="97" t="str">
        <f>b_BAWÜ!$B$4</f>
        <v>BAY</v>
      </c>
      <c r="C193" s="115"/>
      <c r="D193" s="125"/>
      <c r="E193" s="126"/>
      <c r="F193" s="116"/>
      <c r="G193" s="116"/>
      <c r="H193" s="116"/>
      <c r="I193" s="98"/>
      <c r="J193" s="127"/>
      <c r="K193" s="127"/>
      <c r="L193" s="98"/>
      <c r="M193" s="117"/>
      <c r="N193" s="117"/>
      <c r="O193" s="117"/>
      <c r="P193" s="117"/>
      <c r="Q193" s="117"/>
      <c r="R193" s="117"/>
      <c r="S193" s="117"/>
      <c r="T193" s="117"/>
      <c r="U193" s="128"/>
      <c r="V193" s="128"/>
      <c r="W193" s="128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</row>
    <row r="194" spans="1:82" s="83" customFormat="1" ht="12.95" customHeight="1" x14ac:dyDescent="0.2">
      <c r="A194" s="96" t="str">
        <f t="shared" si="21"/>
        <v>Spieler 1-22</v>
      </c>
      <c r="B194" s="97" t="str">
        <f>b_BAWÜ!$B$5</f>
        <v>Kiel</v>
      </c>
      <c r="C194" s="115"/>
      <c r="D194" s="125"/>
      <c r="E194" s="126"/>
      <c r="F194" s="116"/>
      <c r="G194" s="116"/>
      <c r="H194" s="116"/>
      <c r="I194" s="98"/>
      <c r="J194" s="127"/>
      <c r="K194" s="127"/>
      <c r="L194" s="98"/>
      <c r="M194" s="117"/>
      <c r="N194" s="117"/>
      <c r="O194" s="117"/>
      <c r="P194" s="117"/>
      <c r="Q194" s="117"/>
      <c r="R194" s="117"/>
      <c r="S194" s="117"/>
      <c r="T194" s="117"/>
      <c r="U194" s="128"/>
      <c r="V194" s="128"/>
      <c r="W194" s="128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</row>
    <row r="195" spans="1:82" s="83" customFormat="1" ht="12.95" customHeight="1" x14ac:dyDescent="0.2">
      <c r="A195" s="96" t="str">
        <f t="shared" si="21"/>
        <v>Spieler 1-22</v>
      </c>
      <c r="B195" s="97" t="str">
        <f>b_BAWÜ!$B$6</f>
        <v>NRW</v>
      </c>
      <c r="C195" s="115"/>
      <c r="D195" s="125"/>
      <c r="E195" s="126"/>
      <c r="F195" s="116"/>
      <c r="G195" s="116"/>
      <c r="H195" s="116"/>
      <c r="I195" s="98"/>
      <c r="J195" s="127"/>
      <c r="K195" s="127"/>
      <c r="L195" s="98"/>
      <c r="M195" s="117"/>
      <c r="N195" s="117"/>
      <c r="O195" s="117"/>
      <c r="P195" s="117"/>
      <c r="Q195" s="117"/>
      <c r="R195" s="117"/>
      <c r="S195" s="117"/>
      <c r="T195" s="117"/>
      <c r="U195" s="128"/>
      <c r="V195" s="128"/>
      <c r="W195" s="128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</row>
    <row r="196" spans="1:82" s="83" customFormat="1" ht="12.95" customHeight="1" x14ac:dyDescent="0.2">
      <c r="A196" s="96" t="str">
        <f t="shared" si="21"/>
        <v>Spieler 1-22</v>
      </c>
      <c r="B196" s="97" t="str">
        <f>b_BAWÜ!$B$7</f>
        <v>BAY</v>
      </c>
      <c r="C196" s="115"/>
      <c r="D196" s="125"/>
      <c r="E196" s="126"/>
      <c r="F196" s="116"/>
      <c r="G196" s="116"/>
      <c r="H196" s="116"/>
      <c r="I196" s="98"/>
      <c r="J196" s="127"/>
      <c r="K196" s="127"/>
      <c r="L196" s="98"/>
      <c r="M196" s="117"/>
      <c r="N196" s="117"/>
      <c r="O196" s="117"/>
      <c r="P196" s="117"/>
      <c r="Q196" s="117"/>
      <c r="R196" s="117"/>
      <c r="S196" s="117"/>
      <c r="T196" s="117"/>
      <c r="U196" s="128"/>
      <c r="V196" s="128"/>
      <c r="W196" s="128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</row>
    <row r="197" spans="1:82" s="83" customFormat="1" ht="12.95" customHeight="1" x14ac:dyDescent="0.2">
      <c r="A197" s="96" t="str">
        <f t="shared" si="21"/>
        <v>Spieler 1-22</v>
      </c>
      <c r="B197" s="97" t="str">
        <f>b_BAWÜ!$B$8</f>
        <v>Gegner 6</v>
      </c>
      <c r="C197" s="115"/>
      <c r="D197" s="125"/>
      <c r="E197" s="126"/>
      <c r="F197" s="116"/>
      <c r="G197" s="116"/>
      <c r="H197" s="116"/>
      <c r="I197" s="98"/>
      <c r="J197" s="127"/>
      <c r="K197" s="127"/>
      <c r="L197" s="98"/>
      <c r="M197" s="117"/>
      <c r="N197" s="117"/>
      <c r="O197" s="117"/>
      <c r="P197" s="117"/>
      <c r="Q197" s="117"/>
      <c r="R197" s="117"/>
      <c r="S197" s="117"/>
      <c r="T197" s="117"/>
      <c r="U197" s="128"/>
      <c r="V197" s="128"/>
      <c r="W197" s="128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</row>
    <row r="198" spans="1:82" s="83" customFormat="1" ht="12.95" customHeight="1" x14ac:dyDescent="0.2">
      <c r="A198" s="96" t="str">
        <f t="shared" si="21"/>
        <v>Spieler 1-22</v>
      </c>
      <c r="B198" s="97" t="str">
        <f>b_BAWÜ!$B$9</f>
        <v>Gegner 7</v>
      </c>
      <c r="C198" s="115"/>
      <c r="D198" s="125"/>
      <c r="E198" s="126"/>
      <c r="F198" s="116"/>
      <c r="G198" s="116"/>
      <c r="H198" s="116"/>
      <c r="I198" s="98"/>
      <c r="J198" s="127"/>
      <c r="K198" s="127"/>
      <c r="L198" s="98"/>
      <c r="M198" s="117"/>
      <c r="N198" s="117"/>
      <c r="O198" s="117"/>
      <c r="P198" s="117"/>
      <c r="Q198" s="117"/>
      <c r="R198" s="117"/>
      <c r="S198" s="117"/>
      <c r="T198" s="117"/>
      <c r="U198" s="128"/>
      <c r="V198" s="128"/>
      <c r="W198" s="128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</row>
    <row r="199" spans="1:82" s="83" customFormat="1" ht="12.95" customHeight="1" x14ac:dyDescent="0.2">
      <c r="A199" s="96" t="str">
        <f t="shared" si="21"/>
        <v>Spieler 1-22</v>
      </c>
      <c r="B199" s="97" t="str">
        <f>b_BAWÜ!$B$10</f>
        <v>Gegner 8</v>
      </c>
      <c r="C199" s="115"/>
      <c r="D199" s="125"/>
      <c r="E199" s="126"/>
      <c r="F199" s="116"/>
      <c r="G199" s="116"/>
      <c r="H199" s="116"/>
      <c r="I199" s="98"/>
      <c r="J199" s="127"/>
      <c r="K199" s="127"/>
      <c r="L199" s="98"/>
      <c r="M199" s="117"/>
      <c r="N199" s="117"/>
      <c r="O199" s="117"/>
      <c r="P199" s="117"/>
      <c r="Q199" s="117"/>
      <c r="R199" s="117"/>
      <c r="S199" s="117"/>
      <c r="T199" s="117"/>
      <c r="U199" s="128"/>
      <c r="V199" s="128"/>
      <c r="W199" s="128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</row>
    <row r="200" spans="1:82" ht="12.95" customHeight="1" x14ac:dyDescent="0.2">
      <c r="A200" s="93" t="str">
        <f>b_BAWÜ!$A$200</f>
        <v>Spieler 1-23</v>
      </c>
      <c r="B200" s="77"/>
      <c r="C200" s="84"/>
      <c r="D200" s="94"/>
      <c r="E200" s="9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100"/>
      <c r="Z200" s="100"/>
    </row>
    <row r="201" spans="1:82" s="83" customFormat="1" ht="12.95" customHeight="1" x14ac:dyDescent="0.2">
      <c r="A201" s="96" t="str">
        <f>$A$200</f>
        <v>Spieler 1-23</v>
      </c>
      <c r="B201" s="97" t="str">
        <f>b_BAWÜ!$B$3</f>
        <v>BB</v>
      </c>
      <c r="C201" s="115"/>
      <c r="D201" s="125"/>
      <c r="E201" s="126"/>
      <c r="F201" s="116"/>
      <c r="G201" s="116"/>
      <c r="H201" s="116"/>
      <c r="I201" s="98"/>
      <c r="J201" s="127"/>
      <c r="K201" s="127"/>
      <c r="L201" s="98"/>
      <c r="M201" s="117"/>
      <c r="N201" s="117"/>
      <c r="O201" s="117"/>
      <c r="P201" s="117"/>
      <c r="Q201" s="117"/>
      <c r="R201" s="117"/>
      <c r="S201" s="117"/>
      <c r="T201" s="117"/>
      <c r="U201" s="128"/>
      <c r="V201" s="128"/>
      <c r="W201" s="128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</row>
    <row r="202" spans="1:82" s="83" customFormat="1" ht="12.95" customHeight="1" x14ac:dyDescent="0.2">
      <c r="A202" s="96" t="str">
        <f t="shared" ref="A202:A208" si="22">$A$200</f>
        <v>Spieler 1-23</v>
      </c>
      <c r="B202" s="97" t="str">
        <f>b_BAWÜ!$B$4</f>
        <v>BAY</v>
      </c>
      <c r="C202" s="115"/>
      <c r="D202" s="125"/>
      <c r="E202" s="126"/>
      <c r="F202" s="116"/>
      <c r="G202" s="116"/>
      <c r="H202" s="116"/>
      <c r="I202" s="98"/>
      <c r="J202" s="127"/>
      <c r="K202" s="127"/>
      <c r="L202" s="98"/>
      <c r="M202" s="117"/>
      <c r="N202" s="117"/>
      <c r="O202" s="117"/>
      <c r="P202" s="117"/>
      <c r="Q202" s="117"/>
      <c r="R202" s="117"/>
      <c r="S202" s="117"/>
      <c r="T202" s="117"/>
      <c r="U202" s="128"/>
      <c r="V202" s="128"/>
      <c r="W202" s="128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</row>
    <row r="203" spans="1:82" s="83" customFormat="1" ht="12.95" customHeight="1" x14ac:dyDescent="0.2">
      <c r="A203" s="96" t="str">
        <f t="shared" si="22"/>
        <v>Spieler 1-23</v>
      </c>
      <c r="B203" s="97" t="str">
        <f>b_BAWÜ!$B$5</f>
        <v>Kiel</v>
      </c>
      <c r="C203" s="115"/>
      <c r="D203" s="125"/>
      <c r="E203" s="126"/>
      <c r="F203" s="116"/>
      <c r="G203" s="116"/>
      <c r="H203" s="116"/>
      <c r="I203" s="98"/>
      <c r="J203" s="127"/>
      <c r="K203" s="127"/>
      <c r="L203" s="98"/>
      <c r="M203" s="117"/>
      <c r="N203" s="117"/>
      <c r="O203" s="117"/>
      <c r="P203" s="117"/>
      <c r="Q203" s="117"/>
      <c r="R203" s="117"/>
      <c r="S203" s="117"/>
      <c r="T203" s="117"/>
      <c r="U203" s="128"/>
      <c r="V203" s="128"/>
      <c r="W203" s="128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</row>
    <row r="204" spans="1:82" s="83" customFormat="1" ht="12.95" customHeight="1" x14ac:dyDescent="0.2">
      <c r="A204" s="96" t="str">
        <f t="shared" si="22"/>
        <v>Spieler 1-23</v>
      </c>
      <c r="B204" s="97" t="str">
        <f>b_BAWÜ!$B$6</f>
        <v>NRW</v>
      </c>
      <c r="C204" s="115"/>
      <c r="D204" s="125"/>
      <c r="E204" s="126"/>
      <c r="F204" s="116"/>
      <c r="G204" s="116"/>
      <c r="H204" s="116"/>
      <c r="I204" s="98"/>
      <c r="J204" s="127"/>
      <c r="K204" s="127"/>
      <c r="L204" s="98"/>
      <c r="M204" s="117"/>
      <c r="N204" s="117"/>
      <c r="O204" s="117"/>
      <c r="P204" s="117"/>
      <c r="Q204" s="117"/>
      <c r="R204" s="117"/>
      <c r="S204" s="117"/>
      <c r="T204" s="117"/>
      <c r="U204" s="128"/>
      <c r="V204" s="128"/>
      <c r="W204" s="128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</row>
    <row r="205" spans="1:82" s="83" customFormat="1" ht="12.95" customHeight="1" x14ac:dyDescent="0.2">
      <c r="A205" s="96" t="str">
        <f t="shared" si="22"/>
        <v>Spieler 1-23</v>
      </c>
      <c r="B205" s="97" t="str">
        <f>b_BAWÜ!$B$7</f>
        <v>BAY</v>
      </c>
      <c r="C205" s="115"/>
      <c r="D205" s="125"/>
      <c r="E205" s="126"/>
      <c r="F205" s="116"/>
      <c r="G205" s="116"/>
      <c r="H205" s="116"/>
      <c r="I205" s="98"/>
      <c r="J205" s="127"/>
      <c r="K205" s="127"/>
      <c r="L205" s="98"/>
      <c r="M205" s="117"/>
      <c r="N205" s="117"/>
      <c r="O205" s="117"/>
      <c r="P205" s="117"/>
      <c r="Q205" s="117"/>
      <c r="R205" s="117"/>
      <c r="S205" s="117"/>
      <c r="T205" s="117"/>
      <c r="U205" s="128"/>
      <c r="V205" s="128"/>
      <c r="W205" s="128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</row>
    <row r="206" spans="1:82" s="83" customFormat="1" ht="12.95" customHeight="1" x14ac:dyDescent="0.2">
      <c r="A206" s="96" t="str">
        <f t="shared" si="22"/>
        <v>Spieler 1-23</v>
      </c>
      <c r="B206" s="97" t="str">
        <f>b_BAWÜ!$B$8</f>
        <v>Gegner 6</v>
      </c>
      <c r="C206" s="115"/>
      <c r="D206" s="125"/>
      <c r="E206" s="126"/>
      <c r="F206" s="116"/>
      <c r="G206" s="116"/>
      <c r="H206" s="116"/>
      <c r="I206" s="98"/>
      <c r="J206" s="127"/>
      <c r="K206" s="127"/>
      <c r="L206" s="98"/>
      <c r="M206" s="117"/>
      <c r="N206" s="117"/>
      <c r="O206" s="117"/>
      <c r="P206" s="117"/>
      <c r="Q206" s="117"/>
      <c r="R206" s="117"/>
      <c r="S206" s="117"/>
      <c r="T206" s="117"/>
      <c r="U206" s="128"/>
      <c r="V206" s="128"/>
      <c r="W206" s="128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</row>
    <row r="207" spans="1:82" s="83" customFormat="1" ht="12.95" customHeight="1" x14ac:dyDescent="0.2">
      <c r="A207" s="96" t="str">
        <f t="shared" si="22"/>
        <v>Spieler 1-23</v>
      </c>
      <c r="B207" s="97" t="str">
        <f>b_BAWÜ!$B$9</f>
        <v>Gegner 7</v>
      </c>
      <c r="C207" s="115"/>
      <c r="D207" s="125"/>
      <c r="E207" s="126"/>
      <c r="F207" s="116"/>
      <c r="G207" s="116"/>
      <c r="H207" s="116"/>
      <c r="I207" s="98"/>
      <c r="J207" s="127"/>
      <c r="K207" s="127"/>
      <c r="L207" s="98"/>
      <c r="M207" s="117"/>
      <c r="N207" s="117"/>
      <c r="O207" s="117"/>
      <c r="P207" s="117"/>
      <c r="Q207" s="117"/>
      <c r="R207" s="117"/>
      <c r="S207" s="117"/>
      <c r="T207" s="117"/>
      <c r="U207" s="128"/>
      <c r="V207" s="128"/>
      <c r="W207" s="128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</row>
    <row r="208" spans="1:82" s="83" customFormat="1" ht="12.95" customHeight="1" x14ac:dyDescent="0.2">
      <c r="A208" s="96" t="str">
        <f t="shared" si="22"/>
        <v>Spieler 1-23</v>
      </c>
      <c r="B208" s="97" t="str">
        <f>b_BAWÜ!$B$10</f>
        <v>Gegner 8</v>
      </c>
      <c r="C208" s="115"/>
      <c r="D208" s="125"/>
      <c r="E208" s="126"/>
      <c r="F208" s="116"/>
      <c r="G208" s="116"/>
      <c r="H208" s="116"/>
      <c r="I208" s="98"/>
      <c r="J208" s="127"/>
      <c r="K208" s="127"/>
      <c r="L208" s="98"/>
      <c r="M208" s="117"/>
      <c r="N208" s="117"/>
      <c r="O208" s="117"/>
      <c r="P208" s="117"/>
      <c r="Q208" s="117"/>
      <c r="R208" s="117"/>
      <c r="S208" s="117"/>
      <c r="T208" s="117"/>
      <c r="U208" s="128"/>
      <c r="V208" s="128"/>
      <c r="W208" s="128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</row>
    <row r="209" spans="1:82" ht="12.95" customHeight="1" x14ac:dyDescent="0.2">
      <c r="A209" s="93" t="str">
        <f>b_BAWÜ!$A$209</f>
        <v>Spieler 1-24</v>
      </c>
      <c r="B209" s="77"/>
      <c r="C209" s="84"/>
      <c r="D209" s="94"/>
      <c r="E209" s="9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100"/>
      <c r="Z209" s="100"/>
    </row>
    <row r="210" spans="1:82" s="83" customFormat="1" ht="12.95" customHeight="1" x14ac:dyDescent="0.2">
      <c r="A210" s="96" t="str">
        <f>$A$209</f>
        <v>Spieler 1-24</v>
      </c>
      <c r="B210" s="97" t="str">
        <f>b_BAWÜ!$B$3</f>
        <v>BB</v>
      </c>
      <c r="C210" s="115"/>
      <c r="D210" s="125"/>
      <c r="E210" s="126"/>
      <c r="F210" s="116"/>
      <c r="G210" s="116"/>
      <c r="H210" s="116"/>
      <c r="I210" s="98"/>
      <c r="J210" s="127"/>
      <c r="K210" s="127"/>
      <c r="L210" s="98"/>
      <c r="M210" s="117"/>
      <c r="N210" s="117"/>
      <c r="O210" s="117"/>
      <c r="P210" s="117"/>
      <c r="Q210" s="117"/>
      <c r="R210" s="117"/>
      <c r="S210" s="117"/>
      <c r="T210" s="117"/>
      <c r="U210" s="128"/>
      <c r="V210" s="128"/>
      <c r="W210" s="128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</row>
    <row r="211" spans="1:82" s="83" customFormat="1" ht="12.95" customHeight="1" x14ac:dyDescent="0.2">
      <c r="A211" s="96" t="str">
        <f t="shared" ref="A211:A217" si="23">$A$209</f>
        <v>Spieler 1-24</v>
      </c>
      <c r="B211" s="97" t="str">
        <f>b_BAWÜ!$B$4</f>
        <v>BAY</v>
      </c>
      <c r="C211" s="115"/>
      <c r="D211" s="125"/>
      <c r="E211" s="126"/>
      <c r="F211" s="116"/>
      <c r="G211" s="116"/>
      <c r="H211" s="116"/>
      <c r="I211" s="98"/>
      <c r="J211" s="127"/>
      <c r="K211" s="127"/>
      <c r="L211" s="98"/>
      <c r="M211" s="117"/>
      <c r="N211" s="117"/>
      <c r="O211" s="117"/>
      <c r="P211" s="117"/>
      <c r="Q211" s="117"/>
      <c r="R211" s="117"/>
      <c r="S211" s="117"/>
      <c r="T211" s="117"/>
      <c r="U211" s="128"/>
      <c r="V211" s="128"/>
      <c r="W211" s="128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</row>
    <row r="212" spans="1:82" s="83" customFormat="1" ht="12.95" customHeight="1" x14ac:dyDescent="0.2">
      <c r="A212" s="96" t="str">
        <f t="shared" si="23"/>
        <v>Spieler 1-24</v>
      </c>
      <c r="B212" s="97" t="str">
        <f>b_BAWÜ!$B$5</f>
        <v>Kiel</v>
      </c>
      <c r="C212" s="115"/>
      <c r="D212" s="125"/>
      <c r="E212" s="126"/>
      <c r="F212" s="116"/>
      <c r="G212" s="116"/>
      <c r="H212" s="116"/>
      <c r="I212" s="98"/>
      <c r="J212" s="127"/>
      <c r="K212" s="127"/>
      <c r="L212" s="98"/>
      <c r="M212" s="117"/>
      <c r="N212" s="117"/>
      <c r="O212" s="117"/>
      <c r="P212" s="117"/>
      <c r="Q212" s="117"/>
      <c r="R212" s="117"/>
      <c r="S212" s="117"/>
      <c r="T212" s="117"/>
      <c r="U212" s="128"/>
      <c r="V212" s="128"/>
      <c r="W212" s="128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</row>
    <row r="213" spans="1:82" s="83" customFormat="1" ht="12.95" customHeight="1" x14ac:dyDescent="0.2">
      <c r="A213" s="96" t="str">
        <f t="shared" si="23"/>
        <v>Spieler 1-24</v>
      </c>
      <c r="B213" s="97" t="str">
        <f>b_BAWÜ!$B$6</f>
        <v>NRW</v>
      </c>
      <c r="C213" s="115"/>
      <c r="D213" s="125"/>
      <c r="E213" s="126"/>
      <c r="F213" s="116"/>
      <c r="G213" s="116"/>
      <c r="H213" s="116"/>
      <c r="I213" s="98"/>
      <c r="J213" s="127"/>
      <c r="K213" s="127"/>
      <c r="L213" s="98"/>
      <c r="M213" s="117"/>
      <c r="N213" s="117"/>
      <c r="O213" s="117"/>
      <c r="P213" s="117"/>
      <c r="Q213" s="117"/>
      <c r="R213" s="117"/>
      <c r="S213" s="117"/>
      <c r="T213" s="117"/>
      <c r="U213" s="128"/>
      <c r="V213" s="128"/>
      <c r="W213" s="128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</row>
    <row r="214" spans="1:82" s="83" customFormat="1" ht="12.95" customHeight="1" x14ac:dyDescent="0.2">
      <c r="A214" s="96" t="str">
        <f t="shared" si="23"/>
        <v>Spieler 1-24</v>
      </c>
      <c r="B214" s="97" t="str">
        <f>b_BAWÜ!$B$7</f>
        <v>BAY</v>
      </c>
      <c r="C214" s="115"/>
      <c r="D214" s="125"/>
      <c r="E214" s="126"/>
      <c r="F214" s="116"/>
      <c r="G214" s="116"/>
      <c r="H214" s="116"/>
      <c r="I214" s="98"/>
      <c r="J214" s="127"/>
      <c r="K214" s="127"/>
      <c r="L214" s="98"/>
      <c r="M214" s="117"/>
      <c r="N214" s="117"/>
      <c r="O214" s="117"/>
      <c r="P214" s="117"/>
      <c r="Q214" s="117"/>
      <c r="R214" s="117"/>
      <c r="S214" s="117"/>
      <c r="T214" s="117"/>
      <c r="U214" s="128"/>
      <c r="V214" s="128"/>
      <c r="W214" s="128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</row>
    <row r="215" spans="1:82" s="83" customFormat="1" ht="12.95" customHeight="1" x14ac:dyDescent="0.2">
      <c r="A215" s="96" t="str">
        <f t="shared" si="23"/>
        <v>Spieler 1-24</v>
      </c>
      <c r="B215" s="97" t="str">
        <f>b_BAWÜ!$B$8</f>
        <v>Gegner 6</v>
      </c>
      <c r="C215" s="115"/>
      <c r="D215" s="125"/>
      <c r="E215" s="126"/>
      <c r="F215" s="116"/>
      <c r="G215" s="116"/>
      <c r="H215" s="116"/>
      <c r="I215" s="98"/>
      <c r="J215" s="127"/>
      <c r="K215" s="127"/>
      <c r="L215" s="98"/>
      <c r="M215" s="117"/>
      <c r="N215" s="117"/>
      <c r="O215" s="117"/>
      <c r="P215" s="117"/>
      <c r="Q215" s="117"/>
      <c r="R215" s="117"/>
      <c r="S215" s="117"/>
      <c r="T215" s="117"/>
      <c r="U215" s="128"/>
      <c r="V215" s="128"/>
      <c r="W215" s="128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</row>
    <row r="216" spans="1:82" s="83" customFormat="1" ht="12.95" customHeight="1" x14ac:dyDescent="0.2">
      <c r="A216" s="96" t="str">
        <f t="shared" si="23"/>
        <v>Spieler 1-24</v>
      </c>
      <c r="B216" s="97" t="str">
        <f>b_BAWÜ!$B$9</f>
        <v>Gegner 7</v>
      </c>
      <c r="C216" s="115"/>
      <c r="D216" s="125"/>
      <c r="E216" s="126"/>
      <c r="F216" s="116"/>
      <c r="G216" s="116"/>
      <c r="H216" s="116"/>
      <c r="I216" s="98"/>
      <c r="J216" s="127"/>
      <c r="K216" s="127"/>
      <c r="L216" s="98"/>
      <c r="M216" s="117"/>
      <c r="N216" s="117"/>
      <c r="O216" s="117"/>
      <c r="P216" s="117"/>
      <c r="Q216" s="117"/>
      <c r="R216" s="117"/>
      <c r="S216" s="117"/>
      <c r="T216" s="117"/>
      <c r="U216" s="128"/>
      <c r="V216" s="128"/>
      <c r="W216" s="128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</row>
    <row r="217" spans="1:82" s="83" customFormat="1" ht="12.95" customHeight="1" x14ac:dyDescent="0.2">
      <c r="A217" s="96" t="str">
        <f t="shared" si="23"/>
        <v>Spieler 1-24</v>
      </c>
      <c r="B217" s="97" t="str">
        <f>b_BAWÜ!$B$10</f>
        <v>Gegner 8</v>
      </c>
      <c r="C217" s="115"/>
      <c r="D217" s="125"/>
      <c r="E217" s="126"/>
      <c r="F217" s="116"/>
      <c r="G217" s="116"/>
      <c r="H217" s="116"/>
      <c r="I217" s="98"/>
      <c r="J217" s="127"/>
      <c r="K217" s="127"/>
      <c r="L217" s="98"/>
      <c r="M217" s="117"/>
      <c r="N217" s="117"/>
      <c r="O217" s="117"/>
      <c r="P217" s="117"/>
      <c r="Q217" s="117"/>
      <c r="R217" s="117"/>
      <c r="S217" s="117"/>
      <c r="T217" s="117"/>
      <c r="U217" s="128"/>
      <c r="V217" s="128"/>
      <c r="W217" s="128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</row>
    <row r="218" spans="1:82" ht="12.95" customHeight="1" x14ac:dyDescent="0.2">
      <c r="A218" s="93" t="str">
        <f>b_BAWÜ!$A$218</f>
        <v>Spieler 1-25</v>
      </c>
      <c r="B218" s="77"/>
      <c r="C218" s="84"/>
      <c r="D218" s="94"/>
      <c r="E218" s="9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100"/>
      <c r="Z218" s="100"/>
    </row>
    <row r="219" spans="1:82" s="83" customFormat="1" ht="12.95" customHeight="1" x14ac:dyDescent="0.2">
      <c r="A219" s="96" t="str">
        <f>$A$218</f>
        <v>Spieler 1-25</v>
      </c>
      <c r="B219" s="97" t="str">
        <f>b_BAWÜ!$B$3</f>
        <v>BB</v>
      </c>
      <c r="C219" s="115"/>
      <c r="D219" s="125"/>
      <c r="E219" s="126"/>
      <c r="F219" s="116"/>
      <c r="G219" s="116"/>
      <c r="H219" s="116"/>
      <c r="I219" s="98"/>
      <c r="J219" s="127"/>
      <c r="K219" s="127"/>
      <c r="L219" s="98"/>
      <c r="M219" s="117"/>
      <c r="N219" s="117"/>
      <c r="O219" s="117"/>
      <c r="P219" s="117"/>
      <c r="Q219" s="117"/>
      <c r="R219" s="117"/>
      <c r="S219" s="117"/>
      <c r="T219" s="117"/>
      <c r="U219" s="128"/>
      <c r="V219" s="128"/>
      <c r="W219" s="128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</row>
    <row r="220" spans="1:82" s="83" customFormat="1" ht="12.95" customHeight="1" x14ac:dyDescent="0.2">
      <c r="A220" s="96" t="str">
        <f t="shared" ref="A220:A226" si="24">$A$218</f>
        <v>Spieler 1-25</v>
      </c>
      <c r="B220" s="97" t="str">
        <f>b_BAWÜ!$B$4</f>
        <v>BAY</v>
      </c>
      <c r="C220" s="115"/>
      <c r="D220" s="125"/>
      <c r="E220" s="126"/>
      <c r="F220" s="116"/>
      <c r="G220" s="116"/>
      <c r="H220" s="116"/>
      <c r="I220" s="98"/>
      <c r="J220" s="127"/>
      <c r="K220" s="127"/>
      <c r="L220" s="98"/>
      <c r="M220" s="117"/>
      <c r="N220" s="117"/>
      <c r="O220" s="117"/>
      <c r="P220" s="117"/>
      <c r="Q220" s="117"/>
      <c r="R220" s="117"/>
      <c r="S220" s="117"/>
      <c r="T220" s="117"/>
      <c r="U220" s="128"/>
      <c r="V220" s="128"/>
      <c r="W220" s="128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</row>
    <row r="221" spans="1:82" s="83" customFormat="1" ht="12.95" customHeight="1" x14ac:dyDescent="0.2">
      <c r="A221" s="96" t="str">
        <f t="shared" si="24"/>
        <v>Spieler 1-25</v>
      </c>
      <c r="B221" s="97" t="str">
        <f>b_BAWÜ!$B$5</f>
        <v>Kiel</v>
      </c>
      <c r="C221" s="115"/>
      <c r="D221" s="125"/>
      <c r="E221" s="126"/>
      <c r="F221" s="116"/>
      <c r="G221" s="116"/>
      <c r="H221" s="116"/>
      <c r="I221" s="98"/>
      <c r="J221" s="127"/>
      <c r="K221" s="127"/>
      <c r="L221" s="98"/>
      <c r="M221" s="117"/>
      <c r="N221" s="117"/>
      <c r="O221" s="117"/>
      <c r="P221" s="117"/>
      <c r="Q221" s="117"/>
      <c r="R221" s="117"/>
      <c r="S221" s="117"/>
      <c r="T221" s="117"/>
      <c r="U221" s="128"/>
      <c r="V221" s="128"/>
      <c r="W221" s="128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</row>
    <row r="222" spans="1:82" s="83" customFormat="1" ht="12.95" customHeight="1" x14ac:dyDescent="0.2">
      <c r="A222" s="96" t="str">
        <f t="shared" si="24"/>
        <v>Spieler 1-25</v>
      </c>
      <c r="B222" s="97" t="str">
        <f>b_BAWÜ!$B$6</f>
        <v>NRW</v>
      </c>
      <c r="C222" s="115"/>
      <c r="D222" s="125"/>
      <c r="E222" s="126"/>
      <c r="F222" s="116"/>
      <c r="G222" s="116"/>
      <c r="H222" s="116"/>
      <c r="I222" s="98"/>
      <c r="J222" s="127"/>
      <c r="K222" s="127"/>
      <c r="L222" s="98"/>
      <c r="M222" s="117"/>
      <c r="N222" s="117"/>
      <c r="O222" s="117"/>
      <c r="P222" s="117"/>
      <c r="Q222" s="117"/>
      <c r="R222" s="117"/>
      <c r="S222" s="117"/>
      <c r="T222" s="117"/>
      <c r="U222" s="128"/>
      <c r="V222" s="128"/>
      <c r="W222" s="128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</row>
    <row r="223" spans="1:82" s="83" customFormat="1" ht="12.95" customHeight="1" x14ac:dyDescent="0.2">
      <c r="A223" s="96" t="str">
        <f t="shared" si="24"/>
        <v>Spieler 1-25</v>
      </c>
      <c r="B223" s="97" t="str">
        <f>b_BAWÜ!$B$7</f>
        <v>BAY</v>
      </c>
      <c r="C223" s="115"/>
      <c r="D223" s="125"/>
      <c r="E223" s="126"/>
      <c r="F223" s="116"/>
      <c r="G223" s="116"/>
      <c r="H223" s="116"/>
      <c r="I223" s="98"/>
      <c r="J223" s="127"/>
      <c r="K223" s="127"/>
      <c r="L223" s="98"/>
      <c r="M223" s="117"/>
      <c r="N223" s="117"/>
      <c r="O223" s="117"/>
      <c r="P223" s="117"/>
      <c r="Q223" s="117"/>
      <c r="R223" s="117"/>
      <c r="S223" s="117"/>
      <c r="T223" s="117"/>
      <c r="U223" s="128"/>
      <c r="V223" s="128"/>
      <c r="W223" s="128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</row>
    <row r="224" spans="1:82" s="83" customFormat="1" ht="12.95" customHeight="1" x14ac:dyDescent="0.2">
      <c r="A224" s="96" t="str">
        <f t="shared" si="24"/>
        <v>Spieler 1-25</v>
      </c>
      <c r="B224" s="97" t="str">
        <f>b_BAWÜ!$B$8</f>
        <v>Gegner 6</v>
      </c>
      <c r="C224" s="115"/>
      <c r="D224" s="125"/>
      <c r="E224" s="126"/>
      <c r="F224" s="116"/>
      <c r="G224" s="116"/>
      <c r="H224" s="116"/>
      <c r="I224" s="98"/>
      <c r="J224" s="127"/>
      <c r="K224" s="127"/>
      <c r="L224" s="98"/>
      <c r="M224" s="117"/>
      <c r="N224" s="117"/>
      <c r="O224" s="117"/>
      <c r="P224" s="117"/>
      <c r="Q224" s="117"/>
      <c r="R224" s="117"/>
      <c r="S224" s="117"/>
      <c r="T224" s="117"/>
      <c r="U224" s="128"/>
      <c r="V224" s="128"/>
      <c r="W224" s="128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</row>
    <row r="225" spans="1:82" s="83" customFormat="1" ht="12.95" customHeight="1" x14ac:dyDescent="0.2">
      <c r="A225" s="96" t="str">
        <f t="shared" si="24"/>
        <v>Spieler 1-25</v>
      </c>
      <c r="B225" s="97" t="str">
        <f>b_BAWÜ!$B$9</f>
        <v>Gegner 7</v>
      </c>
      <c r="C225" s="115"/>
      <c r="D225" s="125"/>
      <c r="E225" s="126"/>
      <c r="F225" s="116"/>
      <c r="G225" s="116"/>
      <c r="H225" s="116"/>
      <c r="I225" s="98"/>
      <c r="J225" s="127"/>
      <c r="K225" s="127"/>
      <c r="L225" s="98"/>
      <c r="M225" s="117"/>
      <c r="N225" s="117"/>
      <c r="O225" s="117"/>
      <c r="P225" s="117"/>
      <c r="Q225" s="117"/>
      <c r="R225" s="117"/>
      <c r="S225" s="117"/>
      <c r="T225" s="117"/>
      <c r="U225" s="128"/>
      <c r="V225" s="128"/>
      <c r="W225" s="128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</row>
    <row r="226" spans="1:82" s="83" customFormat="1" ht="12.95" customHeight="1" x14ac:dyDescent="0.2">
      <c r="A226" s="96" t="str">
        <f t="shared" si="24"/>
        <v>Spieler 1-25</v>
      </c>
      <c r="B226" s="97" t="str">
        <f>b_BAWÜ!$B$10</f>
        <v>Gegner 8</v>
      </c>
      <c r="C226" s="115"/>
      <c r="D226" s="125"/>
      <c r="E226" s="126"/>
      <c r="F226" s="116"/>
      <c r="G226" s="116"/>
      <c r="H226" s="116"/>
      <c r="I226" s="98"/>
      <c r="J226" s="127"/>
      <c r="K226" s="127"/>
      <c r="L226" s="98"/>
      <c r="M226" s="117"/>
      <c r="N226" s="117"/>
      <c r="O226" s="117"/>
      <c r="P226" s="117"/>
      <c r="Q226" s="117"/>
      <c r="R226" s="117"/>
      <c r="S226" s="117"/>
      <c r="T226" s="117"/>
      <c r="U226" s="128"/>
      <c r="V226" s="128"/>
      <c r="W226" s="128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</row>
    <row r="227" spans="1:82" ht="12.95" customHeight="1" x14ac:dyDescent="0.2">
      <c r="A227" s="93" t="str">
        <f>b_BAWÜ!$A$227</f>
        <v>Spieler 1-26</v>
      </c>
      <c r="B227" s="77"/>
      <c r="C227" s="84"/>
      <c r="D227" s="94"/>
      <c r="E227" s="9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100"/>
      <c r="Z227" s="100"/>
    </row>
    <row r="228" spans="1:82" s="83" customFormat="1" ht="12.95" customHeight="1" x14ac:dyDescent="0.2">
      <c r="A228" s="96" t="str">
        <f>$A$227</f>
        <v>Spieler 1-26</v>
      </c>
      <c r="B228" s="97" t="str">
        <f>b_BAWÜ!$B$3</f>
        <v>BB</v>
      </c>
      <c r="C228" s="115"/>
      <c r="D228" s="125"/>
      <c r="E228" s="126"/>
      <c r="F228" s="116"/>
      <c r="G228" s="116"/>
      <c r="H228" s="116"/>
      <c r="I228" s="98"/>
      <c r="J228" s="127"/>
      <c r="K228" s="127"/>
      <c r="L228" s="98"/>
      <c r="M228" s="117"/>
      <c r="N228" s="117"/>
      <c r="O228" s="117"/>
      <c r="P228" s="117"/>
      <c r="Q228" s="117"/>
      <c r="R228" s="117"/>
      <c r="S228" s="117"/>
      <c r="T228" s="117"/>
      <c r="U228" s="128"/>
      <c r="V228" s="128"/>
      <c r="W228" s="128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</row>
    <row r="229" spans="1:82" s="83" customFormat="1" ht="12.95" customHeight="1" x14ac:dyDescent="0.2">
      <c r="A229" s="96" t="str">
        <f t="shared" ref="A229:A235" si="25">$A$227</f>
        <v>Spieler 1-26</v>
      </c>
      <c r="B229" s="97" t="str">
        <f>b_BAWÜ!$B$4</f>
        <v>BAY</v>
      </c>
      <c r="C229" s="115"/>
      <c r="D229" s="125"/>
      <c r="E229" s="126"/>
      <c r="F229" s="116"/>
      <c r="G229" s="116"/>
      <c r="H229" s="116"/>
      <c r="I229" s="98"/>
      <c r="J229" s="127"/>
      <c r="K229" s="127"/>
      <c r="L229" s="98"/>
      <c r="M229" s="117"/>
      <c r="N229" s="117"/>
      <c r="O229" s="117"/>
      <c r="P229" s="117"/>
      <c r="Q229" s="117"/>
      <c r="R229" s="117"/>
      <c r="S229" s="117"/>
      <c r="T229" s="117"/>
      <c r="U229" s="128"/>
      <c r="V229" s="128"/>
      <c r="W229" s="128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</row>
    <row r="230" spans="1:82" s="83" customFormat="1" ht="12.95" customHeight="1" x14ac:dyDescent="0.2">
      <c r="A230" s="96" t="str">
        <f t="shared" si="25"/>
        <v>Spieler 1-26</v>
      </c>
      <c r="B230" s="97" t="str">
        <f>b_BAWÜ!$B$5</f>
        <v>Kiel</v>
      </c>
      <c r="C230" s="115"/>
      <c r="D230" s="125"/>
      <c r="E230" s="126"/>
      <c r="F230" s="116"/>
      <c r="G230" s="116"/>
      <c r="H230" s="116"/>
      <c r="I230" s="98"/>
      <c r="J230" s="127"/>
      <c r="K230" s="127"/>
      <c r="L230" s="98"/>
      <c r="M230" s="117"/>
      <c r="N230" s="117"/>
      <c r="O230" s="117"/>
      <c r="P230" s="117"/>
      <c r="Q230" s="117"/>
      <c r="R230" s="117"/>
      <c r="S230" s="117"/>
      <c r="T230" s="117"/>
      <c r="U230" s="128"/>
      <c r="V230" s="128"/>
      <c r="W230" s="128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</row>
    <row r="231" spans="1:82" s="83" customFormat="1" ht="12.95" customHeight="1" x14ac:dyDescent="0.2">
      <c r="A231" s="96" t="str">
        <f t="shared" si="25"/>
        <v>Spieler 1-26</v>
      </c>
      <c r="B231" s="97" t="str">
        <f>b_BAWÜ!$B$6</f>
        <v>NRW</v>
      </c>
      <c r="C231" s="115"/>
      <c r="D231" s="125"/>
      <c r="E231" s="126"/>
      <c r="F231" s="116"/>
      <c r="G231" s="116"/>
      <c r="H231" s="116"/>
      <c r="I231" s="98"/>
      <c r="J231" s="127"/>
      <c r="K231" s="127"/>
      <c r="L231" s="98"/>
      <c r="M231" s="117"/>
      <c r="N231" s="117"/>
      <c r="O231" s="117"/>
      <c r="P231" s="117"/>
      <c r="Q231" s="117"/>
      <c r="R231" s="117"/>
      <c r="S231" s="117"/>
      <c r="T231" s="117"/>
      <c r="U231" s="128"/>
      <c r="V231" s="128"/>
      <c r="W231" s="128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</row>
    <row r="232" spans="1:82" s="83" customFormat="1" ht="12.95" customHeight="1" x14ac:dyDescent="0.2">
      <c r="A232" s="96" t="str">
        <f t="shared" si="25"/>
        <v>Spieler 1-26</v>
      </c>
      <c r="B232" s="97" t="str">
        <f>b_BAWÜ!$B$7</f>
        <v>BAY</v>
      </c>
      <c r="C232" s="115"/>
      <c r="D232" s="125"/>
      <c r="E232" s="126"/>
      <c r="F232" s="116"/>
      <c r="G232" s="116"/>
      <c r="H232" s="116"/>
      <c r="I232" s="98"/>
      <c r="J232" s="127"/>
      <c r="K232" s="127"/>
      <c r="L232" s="98"/>
      <c r="M232" s="117"/>
      <c r="N232" s="117"/>
      <c r="O232" s="117"/>
      <c r="P232" s="117"/>
      <c r="Q232" s="117"/>
      <c r="R232" s="117"/>
      <c r="S232" s="117"/>
      <c r="T232" s="117"/>
      <c r="U232" s="128"/>
      <c r="V232" s="128"/>
      <c r="W232" s="128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</row>
    <row r="233" spans="1:82" s="83" customFormat="1" ht="12.95" customHeight="1" x14ac:dyDescent="0.2">
      <c r="A233" s="96" t="str">
        <f t="shared" si="25"/>
        <v>Spieler 1-26</v>
      </c>
      <c r="B233" s="97" t="str">
        <f>b_BAWÜ!$B$8</f>
        <v>Gegner 6</v>
      </c>
      <c r="C233" s="115"/>
      <c r="D233" s="125"/>
      <c r="E233" s="126"/>
      <c r="F233" s="116"/>
      <c r="G233" s="116"/>
      <c r="H233" s="116"/>
      <c r="I233" s="98"/>
      <c r="J233" s="127"/>
      <c r="K233" s="127"/>
      <c r="L233" s="98"/>
      <c r="M233" s="117"/>
      <c r="N233" s="117"/>
      <c r="O233" s="117"/>
      <c r="P233" s="117"/>
      <c r="Q233" s="117"/>
      <c r="R233" s="117"/>
      <c r="S233" s="117"/>
      <c r="T233" s="117"/>
      <c r="U233" s="128"/>
      <c r="V233" s="128"/>
      <c r="W233" s="128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</row>
    <row r="234" spans="1:82" s="83" customFormat="1" ht="12.95" customHeight="1" x14ac:dyDescent="0.2">
      <c r="A234" s="96" t="str">
        <f t="shared" si="25"/>
        <v>Spieler 1-26</v>
      </c>
      <c r="B234" s="97" t="str">
        <f>b_BAWÜ!$B$9</f>
        <v>Gegner 7</v>
      </c>
      <c r="C234" s="115"/>
      <c r="D234" s="125"/>
      <c r="E234" s="126"/>
      <c r="F234" s="116"/>
      <c r="G234" s="116"/>
      <c r="H234" s="116"/>
      <c r="I234" s="98"/>
      <c r="J234" s="127"/>
      <c r="K234" s="127"/>
      <c r="L234" s="98"/>
      <c r="M234" s="117"/>
      <c r="N234" s="117"/>
      <c r="O234" s="117"/>
      <c r="P234" s="117"/>
      <c r="Q234" s="117"/>
      <c r="R234" s="117"/>
      <c r="S234" s="117"/>
      <c r="T234" s="117"/>
      <c r="U234" s="128"/>
      <c r="V234" s="128"/>
      <c r="W234" s="128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</row>
    <row r="235" spans="1:82" s="83" customFormat="1" ht="12.95" customHeight="1" x14ac:dyDescent="0.2">
      <c r="A235" s="96" t="str">
        <f t="shared" si="25"/>
        <v>Spieler 1-26</v>
      </c>
      <c r="B235" s="97" t="str">
        <f>b_BAWÜ!$B$10</f>
        <v>Gegner 8</v>
      </c>
      <c r="C235" s="115"/>
      <c r="D235" s="125"/>
      <c r="E235" s="126"/>
      <c r="F235" s="116"/>
      <c r="G235" s="116"/>
      <c r="H235" s="116"/>
      <c r="I235" s="98"/>
      <c r="J235" s="127"/>
      <c r="K235" s="127"/>
      <c r="L235" s="98"/>
      <c r="M235" s="117"/>
      <c r="N235" s="117"/>
      <c r="O235" s="117"/>
      <c r="P235" s="117"/>
      <c r="Q235" s="117"/>
      <c r="R235" s="117"/>
      <c r="S235" s="117"/>
      <c r="T235" s="117"/>
      <c r="U235" s="128"/>
      <c r="V235" s="128"/>
      <c r="W235" s="128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</row>
    <row r="236" spans="1:82" ht="12.95" customHeight="1" x14ac:dyDescent="0.2">
      <c r="A236" s="93" t="str">
        <f>b_BAWÜ!$A$236</f>
        <v>Spieler 1-27</v>
      </c>
      <c r="B236" s="77"/>
      <c r="C236" s="84"/>
      <c r="D236" s="94"/>
      <c r="E236" s="9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100"/>
      <c r="Z236" s="100"/>
    </row>
    <row r="237" spans="1:82" s="83" customFormat="1" ht="12.95" customHeight="1" x14ac:dyDescent="0.2">
      <c r="A237" s="96" t="str">
        <f>$A$236</f>
        <v>Spieler 1-27</v>
      </c>
      <c r="B237" s="97" t="str">
        <f>b_BAWÜ!$B$3</f>
        <v>BB</v>
      </c>
      <c r="C237" s="115"/>
      <c r="D237" s="125"/>
      <c r="E237" s="126"/>
      <c r="F237" s="116"/>
      <c r="G237" s="116"/>
      <c r="H237" s="116"/>
      <c r="I237" s="98"/>
      <c r="J237" s="127"/>
      <c r="K237" s="127"/>
      <c r="L237" s="98"/>
      <c r="M237" s="117"/>
      <c r="N237" s="117"/>
      <c r="O237" s="117"/>
      <c r="P237" s="117"/>
      <c r="Q237" s="117"/>
      <c r="R237" s="117"/>
      <c r="S237" s="117"/>
      <c r="T237" s="117"/>
      <c r="U237" s="128"/>
      <c r="V237" s="128"/>
      <c r="W237" s="128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</row>
    <row r="238" spans="1:82" s="83" customFormat="1" ht="12.95" customHeight="1" x14ac:dyDescent="0.2">
      <c r="A238" s="96" t="str">
        <f t="shared" ref="A238:A244" si="26">$A$236</f>
        <v>Spieler 1-27</v>
      </c>
      <c r="B238" s="97" t="str">
        <f>b_BAWÜ!$B$4</f>
        <v>BAY</v>
      </c>
      <c r="C238" s="115"/>
      <c r="D238" s="125"/>
      <c r="E238" s="126"/>
      <c r="F238" s="116"/>
      <c r="G238" s="116"/>
      <c r="H238" s="116"/>
      <c r="I238" s="98"/>
      <c r="J238" s="127"/>
      <c r="K238" s="127"/>
      <c r="L238" s="98"/>
      <c r="M238" s="117"/>
      <c r="N238" s="117"/>
      <c r="O238" s="117"/>
      <c r="P238" s="117"/>
      <c r="Q238" s="117"/>
      <c r="R238" s="117"/>
      <c r="S238" s="117"/>
      <c r="T238" s="117"/>
      <c r="U238" s="128"/>
      <c r="V238" s="128"/>
      <c r="W238" s="128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</row>
    <row r="239" spans="1:82" s="83" customFormat="1" ht="12.95" customHeight="1" x14ac:dyDescent="0.2">
      <c r="A239" s="96" t="str">
        <f t="shared" si="26"/>
        <v>Spieler 1-27</v>
      </c>
      <c r="B239" s="97" t="str">
        <f>b_BAWÜ!$B$5</f>
        <v>Kiel</v>
      </c>
      <c r="C239" s="115"/>
      <c r="D239" s="125"/>
      <c r="E239" s="126"/>
      <c r="F239" s="116"/>
      <c r="G239" s="116"/>
      <c r="H239" s="116"/>
      <c r="I239" s="98"/>
      <c r="J239" s="127"/>
      <c r="K239" s="127"/>
      <c r="L239" s="98"/>
      <c r="M239" s="117"/>
      <c r="N239" s="117"/>
      <c r="O239" s="117"/>
      <c r="P239" s="117"/>
      <c r="Q239" s="117"/>
      <c r="R239" s="117"/>
      <c r="S239" s="117"/>
      <c r="T239" s="117"/>
      <c r="U239" s="128"/>
      <c r="V239" s="128"/>
      <c r="W239" s="128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</row>
    <row r="240" spans="1:82" s="83" customFormat="1" ht="12.95" customHeight="1" x14ac:dyDescent="0.2">
      <c r="A240" s="96" t="str">
        <f t="shared" si="26"/>
        <v>Spieler 1-27</v>
      </c>
      <c r="B240" s="97" t="str">
        <f>b_BAWÜ!$B$6</f>
        <v>NRW</v>
      </c>
      <c r="C240" s="115"/>
      <c r="D240" s="125"/>
      <c r="E240" s="126"/>
      <c r="F240" s="116"/>
      <c r="G240" s="116"/>
      <c r="H240" s="116"/>
      <c r="I240" s="98"/>
      <c r="J240" s="127"/>
      <c r="K240" s="127"/>
      <c r="L240" s="98"/>
      <c r="M240" s="117"/>
      <c r="N240" s="117"/>
      <c r="O240" s="117"/>
      <c r="P240" s="117"/>
      <c r="Q240" s="117"/>
      <c r="R240" s="117"/>
      <c r="S240" s="117"/>
      <c r="T240" s="117"/>
      <c r="U240" s="128"/>
      <c r="V240" s="128"/>
      <c r="W240" s="128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</row>
    <row r="241" spans="1:82" s="83" customFormat="1" ht="12.95" customHeight="1" x14ac:dyDescent="0.2">
      <c r="A241" s="96" t="str">
        <f t="shared" si="26"/>
        <v>Spieler 1-27</v>
      </c>
      <c r="B241" s="97" t="str">
        <f>b_BAWÜ!$B$7</f>
        <v>BAY</v>
      </c>
      <c r="C241" s="115"/>
      <c r="D241" s="125"/>
      <c r="E241" s="126"/>
      <c r="F241" s="116"/>
      <c r="G241" s="116"/>
      <c r="H241" s="116"/>
      <c r="I241" s="98"/>
      <c r="J241" s="127"/>
      <c r="K241" s="127"/>
      <c r="L241" s="98"/>
      <c r="M241" s="117"/>
      <c r="N241" s="117"/>
      <c r="O241" s="117"/>
      <c r="P241" s="117"/>
      <c r="Q241" s="117"/>
      <c r="R241" s="117"/>
      <c r="S241" s="117"/>
      <c r="T241" s="117"/>
      <c r="U241" s="128"/>
      <c r="V241" s="128"/>
      <c r="W241" s="128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</row>
    <row r="242" spans="1:82" s="83" customFormat="1" ht="12.95" customHeight="1" x14ac:dyDescent="0.2">
      <c r="A242" s="96" t="str">
        <f t="shared" si="26"/>
        <v>Spieler 1-27</v>
      </c>
      <c r="B242" s="97" t="str">
        <f>b_BAWÜ!$B$8</f>
        <v>Gegner 6</v>
      </c>
      <c r="C242" s="115"/>
      <c r="D242" s="125"/>
      <c r="E242" s="126"/>
      <c r="F242" s="116"/>
      <c r="G242" s="116"/>
      <c r="H242" s="116"/>
      <c r="I242" s="98"/>
      <c r="J242" s="127"/>
      <c r="K242" s="127"/>
      <c r="L242" s="98"/>
      <c r="M242" s="117"/>
      <c r="N242" s="117"/>
      <c r="O242" s="117"/>
      <c r="P242" s="117"/>
      <c r="Q242" s="117"/>
      <c r="R242" s="117"/>
      <c r="S242" s="117"/>
      <c r="T242" s="117"/>
      <c r="U242" s="128"/>
      <c r="V242" s="128"/>
      <c r="W242" s="128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</row>
    <row r="243" spans="1:82" s="83" customFormat="1" ht="12.95" customHeight="1" x14ac:dyDescent="0.2">
      <c r="A243" s="96" t="str">
        <f t="shared" si="26"/>
        <v>Spieler 1-27</v>
      </c>
      <c r="B243" s="97" t="str">
        <f>b_BAWÜ!$B$9</f>
        <v>Gegner 7</v>
      </c>
      <c r="C243" s="115"/>
      <c r="D243" s="125"/>
      <c r="E243" s="126"/>
      <c r="F243" s="116"/>
      <c r="G243" s="116"/>
      <c r="H243" s="116"/>
      <c r="I243" s="98"/>
      <c r="J243" s="127"/>
      <c r="K243" s="127"/>
      <c r="L243" s="98"/>
      <c r="M243" s="117"/>
      <c r="N243" s="117"/>
      <c r="O243" s="117"/>
      <c r="P243" s="117"/>
      <c r="Q243" s="117"/>
      <c r="R243" s="117"/>
      <c r="S243" s="117"/>
      <c r="T243" s="117"/>
      <c r="U243" s="128"/>
      <c r="V243" s="128"/>
      <c r="W243" s="128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</row>
    <row r="244" spans="1:82" s="83" customFormat="1" ht="12.95" customHeight="1" x14ac:dyDescent="0.2">
      <c r="A244" s="96" t="str">
        <f t="shared" si="26"/>
        <v>Spieler 1-27</v>
      </c>
      <c r="B244" s="97" t="str">
        <f>b_BAWÜ!$B$10</f>
        <v>Gegner 8</v>
      </c>
      <c r="C244" s="115"/>
      <c r="D244" s="125"/>
      <c r="E244" s="126"/>
      <c r="F244" s="116"/>
      <c r="G244" s="116"/>
      <c r="H244" s="116"/>
      <c r="I244" s="98"/>
      <c r="J244" s="127"/>
      <c r="K244" s="127"/>
      <c r="L244" s="98"/>
      <c r="M244" s="117"/>
      <c r="N244" s="117"/>
      <c r="O244" s="117"/>
      <c r="P244" s="117"/>
      <c r="Q244" s="117"/>
      <c r="R244" s="117"/>
      <c r="S244" s="117"/>
      <c r="T244" s="117"/>
      <c r="U244" s="128"/>
      <c r="V244" s="128"/>
      <c r="W244" s="128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</row>
    <row r="245" spans="1:82" ht="12.95" customHeight="1" x14ac:dyDescent="0.2">
      <c r="A245" s="93" t="str">
        <f>b_BAWÜ!$A$245</f>
        <v>Spieler 1-28</v>
      </c>
      <c r="B245" s="77"/>
      <c r="C245" s="84"/>
      <c r="D245" s="94"/>
      <c r="E245" s="9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100"/>
      <c r="Z245" s="100"/>
    </row>
    <row r="246" spans="1:82" s="83" customFormat="1" ht="12.95" customHeight="1" x14ac:dyDescent="0.2">
      <c r="A246" s="96" t="str">
        <f>$A$245</f>
        <v>Spieler 1-28</v>
      </c>
      <c r="B246" s="97" t="str">
        <f>b_BAWÜ!$B$3</f>
        <v>BB</v>
      </c>
      <c r="C246" s="115"/>
      <c r="D246" s="125"/>
      <c r="E246" s="126"/>
      <c r="F246" s="116"/>
      <c r="G246" s="116"/>
      <c r="H246" s="116"/>
      <c r="I246" s="98"/>
      <c r="J246" s="127"/>
      <c r="K246" s="127"/>
      <c r="L246" s="98"/>
      <c r="M246" s="117"/>
      <c r="N246" s="117"/>
      <c r="O246" s="117"/>
      <c r="P246" s="117"/>
      <c r="Q246" s="117"/>
      <c r="R246" s="117"/>
      <c r="S246" s="117"/>
      <c r="T246" s="117"/>
      <c r="U246" s="128"/>
      <c r="V246" s="128"/>
      <c r="W246" s="128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</row>
    <row r="247" spans="1:82" s="83" customFormat="1" ht="12.95" customHeight="1" x14ac:dyDescent="0.2">
      <c r="A247" s="96" t="str">
        <f t="shared" ref="A247:A253" si="27">$A$245</f>
        <v>Spieler 1-28</v>
      </c>
      <c r="B247" s="97" t="str">
        <f>b_BAWÜ!$B$4</f>
        <v>BAY</v>
      </c>
      <c r="C247" s="115"/>
      <c r="D247" s="125"/>
      <c r="E247" s="126"/>
      <c r="F247" s="116"/>
      <c r="G247" s="116"/>
      <c r="H247" s="116"/>
      <c r="I247" s="98"/>
      <c r="J247" s="127"/>
      <c r="K247" s="127"/>
      <c r="L247" s="98"/>
      <c r="M247" s="117"/>
      <c r="N247" s="117"/>
      <c r="O247" s="117"/>
      <c r="P247" s="117"/>
      <c r="Q247" s="117"/>
      <c r="R247" s="117"/>
      <c r="S247" s="117"/>
      <c r="T247" s="117"/>
      <c r="U247" s="128"/>
      <c r="V247" s="128"/>
      <c r="W247" s="128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</row>
    <row r="248" spans="1:82" s="83" customFormat="1" ht="12.95" customHeight="1" x14ac:dyDescent="0.2">
      <c r="A248" s="96" t="str">
        <f t="shared" si="27"/>
        <v>Spieler 1-28</v>
      </c>
      <c r="B248" s="97" t="str">
        <f>b_BAWÜ!$B$5</f>
        <v>Kiel</v>
      </c>
      <c r="C248" s="115"/>
      <c r="D248" s="125"/>
      <c r="E248" s="126"/>
      <c r="F248" s="116"/>
      <c r="G248" s="116"/>
      <c r="H248" s="116"/>
      <c r="I248" s="98"/>
      <c r="J248" s="127"/>
      <c r="K248" s="127"/>
      <c r="L248" s="98"/>
      <c r="M248" s="117"/>
      <c r="N248" s="117"/>
      <c r="O248" s="117"/>
      <c r="P248" s="117"/>
      <c r="Q248" s="117"/>
      <c r="R248" s="117"/>
      <c r="S248" s="117"/>
      <c r="T248" s="117"/>
      <c r="U248" s="128"/>
      <c r="V248" s="128"/>
      <c r="W248" s="128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</row>
    <row r="249" spans="1:82" s="83" customFormat="1" ht="12.95" customHeight="1" x14ac:dyDescent="0.2">
      <c r="A249" s="96" t="str">
        <f t="shared" si="27"/>
        <v>Spieler 1-28</v>
      </c>
      <c r="B249" s="97" t="str">
        <f>b_BAWÜ!$B$6</f>
        <v>NRW</v>
      </c>
      <c r="C249" s="115"/>
      <c r="D249" s="125"/>
      <c r="E249" s="126"/>
      <c r="F249" s="116"/>
      <c r="G249" s="116"/>
      <c r="H249" s="116"/>
      <c r="I249" s="98"/>
      <c r="J249" s="127"/>
      <c r="K249" s="127"/>
      <c r="L249" s="98"/>
      <c r="M249" s="117"/>
      <c r="N249" s="117"/>
      <c r="O249" s="117"/>
      <c r="P249" s="117"/>
      <c r="Q249" s="117"/>
      <c r="R249" s="117"/>
      <c r="S249" s="117"/>
      <c r="T249" s="117"/>
      <c r="U249" s="128"/>
      <c r="V249" s="128"/>
      <c r="W249" s="128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</row>
    <row r="250" spans="1:82" s="83" customFormat="1" ht="12.95" customHeight="1" x14ac:dyDescent="0.2">
      <c r="A250" s="96" t="str">
        <f t="shared" si="27"/>
        <v>Spieler 1-28</v>
      </c>
      <c r="B250" s="97" t="str">
        <f>b_BAWÜ!$B$7</f>
        <v>BAY</v>
      </c>
      <c r="C250" s="115"/>
      <c r="D250" s="125"/>
      <c r="E250" s="126"/>
      <c r="F250" s="116"/>
      <c r="G250" s="116"/>
      <c r="H250" s="116"/>
      <c r="I250" s="98"/>
      <c r="J250" s="127"/>
      <c r="K250" s="127"/>
      <c r="L250" s="98"/>
      <c r="M250" s="117"/>
      <c r="N250" s="117"/>
      <c r="O250" s="117"/>
      <c r="P250" s="117"/>
      <c r="Q250" s="117"/>
      <c r="R250" s="117"/>
      <c r="S250" s="117"/>
      <c r="T250" s="117"/>
      <c r="U250" s="128"/>
      <c r="V250" s="128"/>
      <c r="W250" s="128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</row>
    <row r="251" spans="1:82" s="83" customFormat="1" ht="12.95" customHeight="1" x14ac:dyDescent="0.2">
      <c r="A251" s="96" t="str">
        <f t="shared" si="27"/>
        <v>Spieler 1-28</v>
      </c>
      <c r="B251" s="97" t="str">
        <f>b_BAWÜ!$B$8</f>
        <v>Gegner 6</v>
      </c>
      <c r="C251" s="115"/>
      <c r="D251" s="125"/>
      <c r="E251" s="126"/>
      <c r="F251" s="116"/>
      <c r="G251" s="116"/>
      <c r="H251" s="116"/>
      <c r="I251" s="98"/>
      <c r="J251" s="127"/>
      <c r="K251" s="127"/>
      <c r="L251" s="98"/>
      <c r="M251" s="117"/>
      <c r="N251" s="117"/>
      <c r="O251" s="117"/>
      <c r="P251" s="117"/>
      <c r="Q251" s="117"/>
      <c r="R251" s="117"/>
      <c r="S251" s="117"/>
      <c r="T251" s="117"/>
      <c r="U251" s="128"/>
      <c r="V251" s="128"/>
      <c r="W251" s="128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</row>
    <row r="252" spans="1:82" s="83" customFormat="1" ht="12.95" customHeight="1" x14ac:dyDescent="0.2">
      <c r="A252" s="96" t="str">
        <f t="shared" si="27"/>
        <v>Spieler 1-28</v>
      </c>
      <c r="B252" s="97" t="str">
        <f>b_BAWÜ!$B$9</f>
        <v>Gegner 7</v>
      </c>
      <c r="C252" s="115"/>
      <c r="D252" s="125"/>
      <c r="E252" s="126"/>
      <c r="F252" s="116"/>
      <c r="G252" s="116"/>
      <c r="H252" s="116"/>
      <c r="I252" s="98"/>
      <c r="J252" s="127"/>
      <c r="K252" s="127"/>
      <c r="L252" s="98"/>
      <c r="M252" s="117"/>
      <c r="N252" s="117"/>
      <c r="O252" s="117"/>
      <c r="P252" s="117"/>
      <c r="Q252" s="117"/>
      <c r="R252" s="117"/>
      <c r="S252" s="117"/>
      <c r="T252" s="117"/>
      <c r="U252" s="128"/>
      <c r="V252" s="128"/>
      <c r="W252" s="128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</row>
    <row r="253" spans="1:82" s="83" customFormat="1" ht="12.95" customHeight="1" x14ac:dyDescent="0.2">
      <c r="A253" s="96" t="str">
        <f t="shared" si="27"/>
        <v>Spieler 1-28</v>
      </c>
      <c r="B253" s="97" t="str">
        <f>b_BAWÜ!$B$10</f>
        <v>Gegner 8</v>
      </c>
      <c r="C253" s="115"/>
      <c r="D253" s="125"/>
      <c r="E253" s="126"/>
      <c r="F253" s="116"/>
      <c r="G253" s="116"/>
      <c r="H253" s="116"/>
      <c r="I253" s="98"/>
      <c r="J253" s="127"/>
      <c r="K253" s="127"/>
      <c r="L253" s="98"/>
      <c r="M253" s="117"/>
      <c r="N253" s="117"/>
      <c r="O253" s="117"/>
      <c r="P253" s="117"/>
      <c r="Q253" s="117"/>
      <c r="R253" s="117"/>
      <c r="S253" s="117"/>
      <c r="T253" s="117"/>
      <c r="U253" s="128"/>
      <c r="V253" s="128"/>
      <c r="W253" s="128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</row>
    <row r="254" spans="1:82" ht="12.95" customHeight="1" x14ac:dyDescent="0.2">
      <c r="A254" s="93" t="str">
        <f>b_BAWÜ!$A$254</f>
        <v>Spieler 1-29</v>
      </c>
      <c r="B254" s="77"/>
      <c r="C254" s="84"/>
      <c r="D254" s="94"/>
      <c r="E254" s="9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100"/>
      <c r="Z254" s="100"/>
    </row>
    <row r="255" spans="1:82" s="83" customFormat="1" ht="12.95" customHeight="1" x14ac:dyDescent="0.2">
      <c r="A255" s="96" t="str">
        <f>$A$254</f>
        <v>Spieler 1-29</v>
      </c>
      <c r="B255" s="97" t="str">
        <f>b_BAWÜ!$B$3</f>
        <v>BB</v>
      </c>
      <c r="C255" s="115"/>
      <c r="D255" s="125"/>
      <c r="E255" s="126"/>
      <c r="F255" s="116"/>
      <c r="G255" s="116"/>
      <c r="H255" s="116"/>
      <c r="I255" s="98"/>
      <c r="J255" s="127"/>
      <c r="K255" s="127"/>
      <c r="L255" s="98"/>
      <c r="M255" s="117"/>
      <c r="N255" s="117"/>
      <c r="O255" s="117"/>
      <c r="P255" s="117"/>
      <c r="Q255" s="117"/>
      <c r="R255" s="117"/>
      <c r="S255" s="117"/>
      <c r="T255" s="117"/>
      <c r="U255" s="128"/>
      <c r="V255" s="128"/>
      <c r="W255" s="128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</row>
    <row r="256" spans="1:82" s="83" customFormat="1" ht="12.95" customHeight="1" x14ac:dyDescent="0.2">
      <c r="A256" s="96" t="str">
        <f t="shared" ref="A256:A262" si="28">$A$254</f>
        <v>Spieler 1-29</v>
      </c>
      <c r="B256" s="97" t="str">
        <f>b_BAWÜ!$B$4</f>
        <v>BAY</v>
      </c>
      <c r="C256" s="115"/>
      <c r="D256" s="125"/>
      <c r="E256" s="126"/>
      <c r="F256" s="116"/>
      <c r="G256" s="116"/>
      <c r="H256" s="116"/>
      <c r="I256" s="98"/>
      <c r="J256" s="127"/>
      <c r="K256" s="127"/>
      <c r="L256" s="98"/>
      <c r="M256" s="117"/>
      <c r="N256" s="117"/>
      <c r="O256" s="117"/>
      <c r="P256" s="117"/>
      <c r="Q256" s="117"/>
      <c r="R256" s="117"/>
      <c r="S256" s="117"/>
      <c r="T256" s="117"/>
      <c r="U256" s="128"/>
      <c r="V256" s="128"/>
      <c r="W256" s="128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</row>
    <row r="257" spans="1:82" s="83" customFormat="1" ht="12.95" customHeight="1" x14ac:dyDescent="0.2">
      <c r="A257" s="96" t="str">
        <f t="shared" si="28"/>
        <v>Spieler 1-29</v>
      </c>
      <c r="B257" s="97" t="str">
        <f>b_BAWÜ!$B$5</f>
        <v>Kiel</v>
      </c>
      <c r="C257" s="115"/>
      <c r="D257" s="125"/>
      <c r="E257" s="126"/>
      <c r="F257" s="116"/>
      <c r="G257" s="116"/>
      <c r="H257" s="116"/>
      <c r="I257" s="98"/>
      <c r="J257" s="127"/>
      <c r="K257" s="127"/>
      <c r="L257" s="98"/>
      <c r="M257" s="117"/>
      <c r="N257" s="117"/>
      <c r="O257" s="117"/>
      <c r="P257" s="117"/>
      <c r="Q257" s="117"/>
      <c r="R257" s="117"/>
      <c r="S257" s="117"/>
      <c r="T257" s="117"/>
      <c r="U257" s="128"/>
      <c r="V257" s="128"/>
      <c r="W257" s="128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</row>
    <row r="258" spans="1:82" s="83" customFormat="1" ht="12.95" customHeight="1" x14ac:dyDescent="0.2">
      <c r="A258" s="96" t="str">
        <f t="shared" si="28"/>
        <v>Spieler 1-29</v>
      </c>
      <c r="B258" s="97" t="str">
        <f>b_BAWÜ!$B$6</f>
        <v>NRW</v>
      </c>
      <c r="C258" s="115"/>
      <c r="D258" s="125"/>
      <c r="E258" s="126"/>
      <c r="F258" s="116"/>
      <c r="G258" s="116"/>
      <c r="H258" s="116"/>
      <c r="I258" s="98"/>
      <c r="J258" s="127"/>
      <c r="K258" s="127"/>
      <c r="L258" s="98"/>
      <c r="M258" s="117"/>
      <c r="N258" s="117"/>
      <c r="O258" s="117"/>
      <c r="P258" s="117"/>
      <c r="Q258" s="117"/>
      <c r="R258" s="117"/>
      <c r="S258" s="117"/>
      <c r="T258" s="117"/>
      <c r="U258" s="128"/>
      <c r="V258" s="128"/>
      <c r="W258" s="128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</row>
    <row r="259" spans="1:82" s="83" customFormat="1" ht="12.95" customHeight="1" x14ac:dyDescent="0.2">
      <c r="A259" s="96" t="str">
        <f t="shared" si="28"/>
        <v>Spieler 1-29</v>
      </c>
      <c r="B259" s="97" t="str">
        <f>b_BAWÜ!$B$7</f>
        <v>BAY</v>
      </c>
      <c r="C259" s="115"/>
      <c r="D259" s="125"/>
      <c r="E259" s="126"/>
      <c r="F259" s="116"/>
      <c r="G259" s="116"/>
      <c r="H259" s="116"/>
      <c r="I259" s="98"/>
      <c r="J259" s="127"/>
      <c r="K259" s="127"/>
      <c r="L259" s="98"/>
      <c r="M259" s="117"/>
      <c r="N259" s="117"/>
      <c r="O259" s="117"/>
      <c r="P259" s="117"/>
      <c r="Q259" s="117"/>
      <c r="R259" s="117"/>
      <c r="S259" s="117"/>
      <c r="T259" s="117"/>
      <c r="U259" s="128"/>
      <c r="V259" s="128"/>
      <c r="W259" s="128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</row>
    <row r="260" spans="1:82" s="83" customFormat="1" ht="12.95" customHeight="1" x14ac:dyDescent="0.2">
      <c r="A260" s="96" t="str">
        <f t="shared" si="28"/>
        <v>Spieler 1-29</v>
      </c>
      <c r="B260" s="97" t="str">
        <f>b_BAWÜ!$B$8</f>
        <v>Gegner 6</v>
      </c>
      <c r="C260" s="115"/>
      <c r="D260" s="125"/>
      <c r="E260" s="126"/>
      <c r="F260" s="116"/>
      <c r="G260" s="116"/>
      <c r="H260" s="116"/>
      <c r="I260" s="98"/>
      <c r="J260" s="127"/>
      <c r="K260" s="127"/>
      <c r="L260" s="98"/>
      <c r="M260" s="117"/>
      <c r="N260" s="117"/>
      <c r="O260" s="117"/>
      <c r="P260" s="117"/>
      <c r="Q260" s="117"/>
      <c r="R260" s="117"/>
      <c r="S260" s="117"/>
      <c r="T260" s="117"/>
      <c r="U260" s="128"/>
      <c r="V260" s="128"/>
      <c r="W260" s="128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</row>
    <row r="261" spans="1:82" s="83" customFormat="1" ht="12.95" customHeight="1" x14ac:dyDescent="0.2">
      <c r="A261" s="96" t="str">
        <f t="shared" si="28"/>
        <v>Spieler 1-29</v>
      </c>
      <c r="B261" s="97" t="str">
        <f>b_BAWÜ!$B$9</f>
        <v>Gegner 7</v>
      </c>
      <c r="C261" s="115"/>
      <c r="D261" s="125"/>
      <c r="E261" s="126"/>
      <c r="F261" s="116"/>
      <c r="G261" s="116"/>
      <c r="H261" s="116"/>
      <c r="I261" s="98"/>
      <c r="J261" s="127"/>
      <c r="K261" s="127"/>
      <c r="L261" s="98"/>
      <c r="M261" s="117"/>
      <c r="N261" s="117"/>
      <c r="O261" s="117"/>
      <c r="P261" s="117"/>
      <c r="Q261" s="117"/>
      <c r="R261" s="117"/>
      <c r="S261" s="117"/>
      <c r="T261" s="117"/>
      <c r="U261" s="128"/>
      <c r="V261" s="128"/>
      <c r="W261" s="128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</row>
    <row r="262" spans="1:82" s="83" customFormat="1" ht="12.95" customHeight="1" x14ac:dyDescent="0.2">
      <c r="A262" s="96" t="str">
        <f t="shared" si="28"/>
        <v>Spieler 1-29</v>
      </c>
      <c r="B262" s="97" t="str">
        <f>b_BAWÜ!$B$10</f>
        <v>Gegner 8</v>
      </c>
      <c r="C262" s="115"/>
      <c r="D262" s="125"/>
      <c r="E262" s="126"/>
      <c r="F262" s="116"/>
      <c r="G262" s="116"/>
      <c r="H262" s="116"/>
      <c r="I262" s="98"/>
      <c r="J262" s="127"/>
      <c r="K262" s="127"/>
      <c r="L262" s="98"/>
      <c r="M262" s="117"/>
      <c r="N262" s="117"/>
      <c r="O262" s="117"/>
      <c r="P262" s="117"/>
      <c r="Q262" s="117"/>
      <c r="R262" s="117"/>
      <c r="S262" s="117"/>
      <c r="T262" s="117"/>
      <c r="U262" s="128"/>
      <c r="V262" s="128"/>
      <c r="W262" s="128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</row>
    <row r="263" spans="1:82" ht="12.95" customHeight="1" x14ac:dyDescent="0.2">
      <c r="A263" s="93" t="str">
        <f>b_BAWÜ!$A$263</f>
        <v>Spieler 1-30</v>
      </c>
      <c r="B263" s="77"/>
      <c r="C263" s="84"/>
      <c r="D263" s="94"/>
      <c r="E263" s="9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100"/>
      <c r="Z263" s="100"/>
    </row>
    <row r="264" spans="1:82" s="83" customFormat="1" ht="12.95" customHeight="1" x14ac:dyDescent="0.2">
      <c r="A264" s="96" t="str">
        <f>$A$263</f>
        <v>Spieler 1-30</v>
      </c>
      <c r="B264" s="97" t="str">
        <f>b_BAWÜ!$B$3</f>
        <v>BB</v>
      </c>
      <c r="C264" s="115"/>
      <c r="D264" s="125"/>
      <c r="E264" s="126"/>
      <c r="F264" s="116"/>
      <c r="G264" s="116"/>
      <c r="H264" s="116"/>
      <c r="I264" s="98"/>
      <c r="J264" s="127"/>
      <c r="K264" s="127"/>
      <c r="L264" s="98"/>
      <c r="M264" s="117"/>
      <c r="N264" s="117"/>
      <c r="O264" s="117"/>
      <c r="P264" s="117"/>
      <c r="Q264" s="117"/>
      <c r="R264" s="117"/>
      <c r="S264" s="117"/>
      <c r="T264" s="117"/>
      <c r="U264" s="128"/>
      <c r="V264" s="128"/>
      <c r="W264" s="128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</row>
    <row r="265" spans="1:82" s="83" customFormat="1" ht="12.95" customHeight="1" x14ac:dyDescent="0.2">
      <c r="A265" s="96" t="str">
        <f t="shared" ref="A265:A271" si="29">$A$263</f>
        <v>Spieler 1-30</v>
      </c>
      <c r="B265" s="97" t="str">
        <f>b_BAWÜ!$B$4</f>
        <v>BAY</v>
      </c>
      <c r="C265" s="115"/>
      <c r="D265" s="125"/>
      <c r="E265" s="126"/>
      <c r="F265" s="116"/>
      <c r="G265" s="116"/>
      <c r="H265" s="116"/>
      <c r="I265" s="98"/>
      <c r="J265" s="127"/>
      <c r="K265" s="127"/>
      <c r="L265" s="98"/>
      <c r="M265" s="117"/>
      <c r="N265" s="117"/>
      <c r="O265" s="117"/>
      <c r="P265" s="117"/>
      <c r="Q265" s="117"/>
      <c r="R265" s="117"/>
      <c r="S265" s="117"/>
      <c r="T265" s="117"/>
      <c r="U265" s="128"/>
      <c r="V265" s="128"/>
      <c r="W265" s="128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</row>
    <row r="266" spans="1:82" s="83" customFormat="1" ht="12.95" customHeight="1" x14ac:dyDescent="0.2">
      <c r="A266" s="96" t="str">
        <f t="shared" si="29"/>
        <v>Spieler 1-30</v>
      </c>
      <c r="B266" s="97" t="str">
        <f>b_BAWÜ!$B$5</f>
        <v>Kiel</v>
      </c>
      <c r="C266" s="115"/>
      <c r="D266" s="125"/>
      <c r="E266" s="126"/>
      <c r="F266" s="116"/>
      <c r="G266" s="116"/>
      <c r="H266" s="116"/>
      <c r="I266" s="98"/>
      <c r="J266" s="127"/>
      <c r="K266" s="127"/>
      <c r="L266" s="98"/>
      <c r="M266" s="117"/>
      <c r="N266" s="117"/>
      <c r="O266" s="117"/>
      <c r="P266" s="117"/>
      <c r="Q266" s="117"/>
      <c r="R266" s="117"/>
      <c r="S266" s="117"/>
      <c r="T266" s="117"/>
      <c r="U266" s="128"/>
      <c r="V266" s="128"/>
      <c r="W266" s="128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</row>
    <row r="267" spans="1:82" s="83" customFormat="1" ht="12.95" customHeight="1" x14ac:dyDescent="0.2">
      <c r="A267" s="96" t="str">
        <f t="shared" si="29"/>
        <v>Spieler 1-30</v>
      </c>
      <c r="B267" s="97" t="str">
        <f>b_BAWÜ!$B$6</f>
        <v>NRW</v>
      </c>
      <c r="C267" s="115"/>
      <c r="D267" s="125"/>
      <c r="E267" s="126"/>
      <c r="F267" s="116"/>
      <c r="G267" s="116"/>
      <c r="H267" s="116"/>
      <c r="I267" s="98"/>
      <c r="J267" s="127"/>
      <c r="K267" s="127"/>
      <c r="L267" s="98"/>
      <c r="M267" s="117"/>
      <c r="N267" s="117"/>
      <c r="O267" s="117"/>
      <c r="P267" s="117"/>
      <c r="Q267" s="117"/>
      <c r="R267" s="117"/>
      <c r="S267" s="117"/>
      <c r="T267" s="117"/>
      <c r="U267" s="128"/>
      <c r="V267" s="128"/>
      <c r="W267" s="128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</row>
    <row r="268" spans="1:82" s="83" customFormat="1" ht="12.95" customHeight="1" x14ac:dyDescent="0.2">
      <c r="A268" s="96" t="str">
        <f t="shared" si="29"/>
        <v>Spieler 1-30</v>
      </c>
      <c r="B268" s="97" t="str">
        <f>b_BAWÜ!$B$7</f>
        <v>BAY</v>
      </c>
      <c r="C268" s="115"/>
      <c r="D268" s="125"/>
      <c r="E268" s="126"/>
      <c r="F268" s="116"/>
      <c r="G268" s="116"/>
      <c r="H268" s="116"/>
      <c r="I268" s="98"/>
      <c r="J268" s="127"/>
      <c r="K268" s="127"/>
      <c r="L268" s="98"/>
      <c r="M268" s="117"/>
      <c r="N268" s="117"/>
      <c r="O268" s="117"/>
      <c r="P268" s="117"/>
      <c r="Q268" s="117"/>
      <c r="R268" s="117"/>
      <c r="S268" s="117"/>
      <c r="T268" s="117"/>
      <c r="U268" s="128"/>
      <c r="V268" s="128"/>
      <c r="W268" s="128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</row>
    <row r="269" spans="1:82" s="83" customFormat="1" ht="12.95" customHeight="1" x14ac:dyDescent="0.2">
      <c r="A269" s="96" t="str">
        <f t="shared" si="29"/>
        <v>Spieler 1-30</v>
      </c>
      <c r="B269" s="97" t="str">
        <f>b_BAWÜ!$B$8</f>
        <v>Gegner 6</v>
      </c>
      <c r="C269" s="115"/>
      <c r="D269" s="125"/>
      <c r="E269" s="126"/>
      <c r="F269" s="116"/>
      <c r="G269" s="116"/>
      <c r="H269" s="116"/>
      <c r="I269" s="98"/>
      <c r="J269" s="127"/>
      <c r="K269" s="127"/>
      <c r="L269" s="98"/>
      <c r="M269" s="117"/>
      <c r="N269" s="117"/>
      <c r="O269" s="117"/>
      <c r="P269" s="117"/>
      <c r="Q269" s="117"/>
      <c r="R269" s="117"/>
      <c r="S269" s="117"/>
      <c r="T269" s="117"/>
      <c r="U269" s="128"/>
      <c r="V269" s="128"/>
      <c r="W269" s="128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</row>
    <row r="270" spans="1:82" s="83" customFormat="1" ht="12.95" customHeight="1" x14ac:dyDescent="0.2">
      <c r="A270" s="96" t="str">
        <f t="shared" si="29"/>
        <v>Spieler 1-30</v>
      </c>
      <c r="B270" s="97" t="str">
        <f>b_BAWÜ!$B$9</f>
        <v>Gegner 7</v>
      </c>
      <c r="C270" s="115"/>
      <c r="D270" s="125"/>
      <c r="E270" s="126"/>
      <c r="F270" s="116"/>
      <c r="G270" s="116"/>
      <c r="H270" s="116"/>
      <c r="I270" s="98"/>
      <c r="J270" s="127"/>
      <c r="K270" s="127"/>
      <c r="L270" s="98"/>
      <c r="M270" s="117"/>
      <c r="N270" s="117"/>
      <c r="O270" s="117"/>
      <c r="P270" s="117"/>
      <c r="Q270" s="117"/>
      <c r="R270" s="117"/>
      <c r="S270" s="117"/>
      <c r="T270" s="117"/>
      <c r="U270" s="128"/>
      <c r="V270" s="128"/>
      <c r="W270" s="128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</row>
    <row r="271" spans="1:82" s="83" customFormat="1" ht="12.95" customHeight="1" x14ac:dyDescent="0.2">
      <c r="A271" s="96" t="str">
        <f t="shared" si="29"/>
        <v>Spieler 1-30</v>
      </c>
      <c r="B271" s="97" t="str">
        <f>b_BAWÜ!$B$10</f>
        <v>Gegner 8</v>
      </c>
      <c r="C271" s="115"/>
      <c r="D271" s="125"/>
      <c r="E271" s="126"/>
      <c r="F271" s="116"/>
      <c r="G271" s="116"/>
      <c r="H271" s="116"/>
      <c r="I271" s="98"/>
      <c r="J271" s="127"/>
      <c r="K271" s="127"/>
      <c r="L271" s="98"/>
      <c r="M271" s="117"/>
      <c r="N271" s="117"/>
      <c r="O271" s="117"/>
      <c r="P271" s="117"/>
      <c r="Q271" s="117"/>
      <c r="R271" s="117"/>
      <c r="S271" s="117"/>
      <c r="T271" s="117"/>
      <c r="U271" s="128"/>
      <c r="V271" s="128"/>
      <c r="W271" s="128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</row>
    <row r="272" spans="1:82" ht="12.95" customHeight="1" x14ac:dyDescent="0.2">
      <c r="C272" s="85"/>
      <c r="D272" s="94"/>
      <c r="E272" s="95"/>
      <c r="F272" s="85"/>
      <c r="G272" s="85"/>
      <c r="H272" s="85"/>
      <c r="I272" s="85"/>
      <c r="J272" s="95"/>
      <c r="K272" s="95"/>
      <c r="L272" s="85"/>
      <c r="M272" s="85"/>
      <c r="N272" s="85"/>
      <c r="O272" s="85"/>
      <c r="P272" s="85"/>
      <c r="Q272" s="85"/>
      <c r="R272" s="85"/>
      <c r="S272" s="85"/>
      <c r="T272" s="85"/>
      <c r="U272" s="95"/>
      <c r="V272" s="95"/>
      <c r="W272" s="95"/>
    </row>
    <row r="273" spans="2:23" s="92" customFormat="1" ht="12.95" customHeight="1" x14ac:dyDescent="0.2">
      <c r="B273" s="92" t="s">
        <v>33</v>
      </c>
      <c r="C273" s="90" t="s">
        <v>34</v>
      </c>
      <c r="D273" s="130">
        <f t="shared" ref="D273:W273" si="30">SUBTOTAL(9,D3:D271)</f>
        <v>21</v>
      </c>
      <c r="E273" s="122">
        <f t="shared" si="30"/>
        <v>113</v>
      </c>
      <c r="F273" s="122">
        <f t="shared" si="30"/>
        <v>110</v>
      </c>
      <c r="G273" s="122">
        <f t="shared" si="30"/>
        <v>33</v>
      </c>
      <c r="H273" s="122">
        <f t="shared" si="30"/>
        <v>28</v>
      </c>
      <c r="I273" s="123">
        <f t="shared" si="30"/>
        <v>48</v>
      </c>
      <c r="J273" s="123">
        <f t="shared" si="30"/>
        <v>5</v>
      </c>
      <c r="K273" s="123">
        <f t="shared" si="30"/>
        <v>4</v>
      </c>
      <c r="L273" s="123">
        <f t="shared" si="30"/>
        <v>1</v>
      </c>
      <c r="M273" s="124">
        <f t="shared" si="30"/>
        <v>21</v>
      </c>
      <c r="N273" s="124">
        <f t="shared" si="30"/>
        <v>0</v>
      </c>
      <c r="O273" s="124">
        <f t="shared" si="30"/>
        <v>3</v>
      </c>
      <c r="P273" s="124">
        <f t="shared" si="30"/>
        <v>0</v>
      </c>
      <c r="Q273" s="124">
        <f t="shared" si="30"/>
        <v>0</v>
      </c>
      <c r="R273" s="124">
        <f t="shared" si="30"/>
        <v>0</v>
      </c>
      <c r="S273" s="124">
        <f t="shared" si="30"/>
        <v>23</v>
      </c>
      <c r="T273" s="124">
        <f t="shared" si="30"/>
        <v>0</v>
      </c>
      <c r="U273" s="131">
        <f t="shared" si="30"/>
        <v>2</v>
      </c>
      <c r="V273" s="131">
        <f t="shared" si="30"/>
        <v>3</v>
      </c>
      <c r="W273" s="131">
        <f t="shared" si="30"/>
        <v>0</v>
      </c>
    </row>
  </sheetData>
  <autoFilter ref="B1:B271"/>
  <phoneticPr fontId="0" type="noConversion"/>
  <pageMargins left="0.78740157480314965" right="0.78740157480314965" top="0.78740157480314965" bottom="0.78740157480314965" header="0.51181102362204722" footer="0.51181102362204722"/>
  <pageSetup paperSize="9" scale="99" fitToHeight="0" orientation="landscape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3">
    <pageSetUpPr fitToPage="1"/>
  </sheetPr>
  <dimension ref="A1:CD273"/>
  <sheetViews>
    <sheetView showGridLines="0" zoomScaleNormal="100" workbookViewId="0">
      <pane ySplit="1" topLeftCell="A28" activePane="bottomLeft" state="frozen"/>
      <selection sqref="A1:IV65536"/>
      <selection pane="bottomLeft" activeCell="G35" sqref="G35"/>
    </sheetView>
  </sheetViews>
  <sheetFormatPr baseColWidth="10" defaultRowHeight="12.95" customHeight="1" x14ac:dyDescent="0.2"/>
  <cols>
    <col min="1" max="1" width="35.7109375" style="103" customWidth="1"/>
    <col min="2" max="2" width="25.7109375" style="80" customWidth="1"/>
    <col min="3" max="3" width="3.7109375" style="80" customWidth="1"/>
    <col min="4" max="4" width="7.28515625" style="104" customWidth="1"/>
    <col min="5" max="5" width="3.7109375" style="105" customWidth="1"/>
    <col min="6" max="9" width="3.7109375" style="80" customWidth="1"/>
    <col min="10" max="11" width="3.7109375" style="105" customWidth="1"/>
    <col min="12" max="20" width="3.7109375" style="80" customWidth="1"/>
    <col min="21" max="23" width="3.7109375" style="105" customWidth="1"/>
    <col min="24" max="24" width="11.42578125" style="80"/>
    <col min="25" max="82" width="11.42578125" style="35"/>
    <col min="83" max="16384" width="11.42578125" style="80"/>
  </cols>
  <sheetData>
    <row r="1" spans="1:82" s="112" customFormat="1" ht="12.95" customHeight="1" x14ac:dyDescent="0.2">
      <c r="A1" s="107" t="str">
        <f>b_BAY!$A$1</f>
        <v>BBSV Freising</v>
      </c>
      <c r="B1" s="108" t="s">
        <v>25</v>
      </c>
      <c r="C1" s="109" t="s">
        <v>24</v>
      </c>
      <c r="D1" s="110" t="s">
        <v>19</v>
      </c>
      <c r="E1" s="111" t="s">
        <v>18</v>
      </c>
      <c r="F1" s="109" t="s">
        <v>0</v>
      </c>
      <c r="G1" s="109" t="s">
        <v>2</v>
      </c>
      <c r="H1" s="109" t="s">
        <v>20</v>
      </c>
      <c r="I1" s="109" t="s">
        <v>4</v>
      </c>
      <c r="J1" s="111" t="s">
        <v>5</v>
      </c>
      <c r="K1" s="111" t="s">
        <v>6</v>
      </c>
      <c r="L1" s="109" t="s">
        <v>7</v>
      </c>
      <c r="M1" s="109" t="s">
        <v>8</v>
      </c>
      <c r="N1" s="109" t="s">
        <v>9</v>
      </c>
      <c r="O1" s="109" t="s">
        <v>10</v>
      </c>
      <c r="P1" s="109" t="s">
        <v>13</v>
      </c>
      <c r="Q1" s="109" t="s">
        <v>14</v>
      </c>
      <c r="R1" s="109" t="s">
        <v>152</v>
      </c>
      <c r="S1" s="109" t="s">
        <v>21</v>
      </c>
      <c r="T1" s="109" t="s">
        <v>22</v>
      </c>
      <c r="U1" s="111" t="s">
        <v>28</v>
      </c>
      <c r="V1" s="111" t="s">
        <v>29</v>
      </c>
      <c r="W1" s="111" t="s">
        <v>30</v>
      </c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</row>
    <row r="2" spans="1:82" ht="12.95" customHeight="1" x14ac:dyDescent="0.2">
      <c r="A2" s="93" t="str">
        <f>b_BAY!$A$2</f>
        <v>Allouche, Naila</v>
      </c>
      <c r="B2" s="77"/>
      <c r="C2" s="84"/>
      <c r="D2" s="94"/>
      <c r="E2" s="9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</row>
    <row r="3" spans="1:82" s="83" customFormat="1" ht="12.95" customHeight="1" x14ac:dyDescent="0.2">
      <c r="A3" s="96" t="str">
        <f t="shared" ref="A3:A10" si="0">$A$2</f>
        <v>Allouche, Naila</v>
      </c>
      <c r="B3" s="97" t="str">
        <f>b_BAY!$B$3</f>
        <v>BAWÜ</v>
      </c>
      <c r="C3" s="115"/>
      <c r="D3" s="125"/>
      <c r="E3" s="126"/>
      <c r="F3" s="116"/>
      <c r="G3" s="116"/>
      <c r="H3" s="116"/>
      <c r="I3" s="98"/>
      <c r="J3" s="127"/>
      <c r="K3" s="127"/>
      <c r="L3" s="98"/>
      <c r="M3" s="117"/>
      <c r="N3" s="117"/>
      <c r="O3" s="117"/>
      <c r="P3" s="117"/>
      <c r="Q3" s="117"/>
      <c r="R3" s="117"/>
      <c r="S3" s="117"/>
      <c r="T3" s="117"/>
      <c r="U3" s="128"/>
      <c r="V3" s="128"/>
      <c r="W3" s="128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</row>
    <row r="4" spans="1:82" s="83" customFormat="1" ht="12.95" customHeight="1" x14ac:dyDescent="0.2">
      <c r="A4" s="96" t="str">
        <f t="shared" si="0"/>
        <v>Allouche, Naila</v>
      </c>
      <c r="B4" s="97" t="str">
        <f>b_BAY!$B$4</f>
        <v>BB</v>
      </c>
      <c r="C4" s="115"/>
      <c r="D4" s="125"/>
      <c r="E4" s="126"/>
      <c r="F4" s="116"/>
      <c r="G4" s="116"/>
      <c r="H4" s="116"/>
      <c r="I4" s="98"/>
      <c r="J4" s="127"/>
      <c r="K4" s="127"/>
      <c r="L4" s="98"/>
      <c r="M4" s="117"/>
      <c r="N4" s="117"/>
      <c r="O4" s="117"/>
      <c r="P4" s="117"/>
      <c r="Q4" s="117"/>
      <c r="R4" s="117"/>
      <c r="S4" s="117"/>
      <c r="T4" s="117"/>
      <c r="U4" s="128"/>
      <c r="V4" s="128"/>
      <c r="W4" s="128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</row>
    <row r="5" spans="1:82" s="83" customFormat="1" ht="12.95" customHeight="1" x14ac:dyDescent="0.2">
      <c r="A5" s="96" t="str">
        <f t="shared" si="0"/>
        <v>Allouche, Naila</v>
      </c>
      <c r="B5" s="97" t="str">
        <f>b_BAY!$B$5</f>
        <v>BB</v>
      </c>
      <c r="C5" s="115"/>
      <c r="D5" s="125"/>
      <c r="E5" s="126"/>
      <c r="F5" s="116"/>
      <c r="G5" s="116"/>
      <c r="H5" s="116"/>
      <c r="I5" s="98"/>
      <c r="J5" s="127"/>
      <c r="K5" s="127"/>
      <c r="L5" s="98"/>
      <c r="M5" s="117"/>
      <c r="N5" s="117"/>
      <c r="O5" s="117"/>
      <c r="P5" s="117"/>
      <c r="Q5" s="117"/>
      <c r="R5" s="117"/>
      <c r="S5" s="117"/>
      <c r="T5" s="117"/>
      <c r="U5" s="128"/>
      <c r="V5" s="128"/>
      <c r="W5" s="128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</row>
    <row r="6" spans="1:82" s="83" customFormat="1" ht="12.95" customHeight="1" x14ac:dyDescent="0.2">
      <c r="A6" s="99" t="str">
        <f t="shared" si="0"/>
        <v>Allouche, Naila</v>
      </c>
      <c r="B6" s="97" t="str">
        <f>b_BAY!$B$6</f>
        <v>BAWÜ</v>
      </c>
      <c r="C6" s="115"/>
      <c r="D6" s="125"/>
      <c r="E6" s="126"/>
      <c r="F6" s="116"/>
      <c r="G6" s="116"/>
      <c r="H6" s="116"/>
      <c r="I6" s="98"/>
      <c r="J6" s="127"/>
      <c r="K6" s="127"/>
      <c r="L6" s="98"/>
      <c r="M6" s="117"/>
      <c r="N6" s="117"/>
      <c r="O6" s="117"/>
      <c r="P6" s="117"/>
      <c r="Q6" s="117"/>
      <c r="R6" s="117"/>
      <c r="S6" s="117"/>
      <c r="T6" s="117"/>
      <c r="U6" s="128"/>
      <c r="V6" s="128"/>
      <c r="W6" s="128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</row>
    <row r="7" spans="1:82" s="83" customFormat="1" ht="12.95" customHeight="1" x14ac:dyDescent="0.2">
      <c r="A7" s="96" t="str">
        <f t="shared" si="0"/>
        <v>Allouche, Naila</v>
      </c>
      <c r="B7" s="97" t="str">
        <f>b_BAY!$B$7</f>
        <v>Gegner 5</v>
      </c>
      <c r="C7" s="115"/>
      <c r="D7" s="125"/>
      <c r="E7" s="126"/>
      <c r="F7" s="116"/>
      <c r="G7" s="116"/>
      <c r="H7" s="116"/>
      <c r="I7" s="98"/>
      <c r="J7" s="127"/>
      <c r="K7" s="127"/>
      <c r="L7" s="98"/>
      <c r="M7" s="117"/>
      <c r="N7" s="117"/>
      <c r="O7" s="117"/>
      <c r="P7" s="117"/>
      <c r="Q7" s="117"/>
      <c r="R7" s="117"/>
      <c r="S7" s="117"/>
      <c r="T7" s="117"/>
      <c r="U7" s="128"/>
      <c r="V7" s="128"/>
      <c r="W7" s="128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</row>
    <row r="8" spans="1:82" s="83" customFormat="1" ht="12.95" customHeight="1" x14ac:dyDescent="0.2">
      <c r="A8" s="99" t="str">
        <f t="shared" si="0"/>
        <v>Allouche, Naila</v>
      </c>
      <c r="B8" s="97" t="str">
        <f>b_BAY!$B$8</f>
        <v>Gegner 6</v>
      </c>
      <c r="C8" s="115"/>
      <c r="D8" s="125"/>
      <c r="E8" s="126"/>
      <c r="F8" s="116"/>
      <c r="G8" s="116"/>
      <c r="H8" s="116"/>
      <c r="I8" s="98"/>
      <c r="J8" s="127"/>
      <c r="K8" s="127"/>
      <c r="L8" s="98"/>
      <c r="M8" s="117"/>
      <c r="N8" s="117"/>
      <c r="O8" s="117"/>
      <c r="P8" s="117"/>
      <c r="Q8" s="117"/>
      <c r="R8" s="117"/>
      <c r="S8" s="117"/>
      <c r="T8" s="117"/>
      <c r="U8" s="128"/>
      <c r="V8" s="128"/>
      <c r="W8" s="128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</row>
    <row r="9" spans="1:82" s="83" customFormat="1" ht="12.95" customHeight="1" x14ac:dyDescent="0.2">
      <c r="A9" s="96" t="str">
        <f t="shared" si="0"/>
        <v>Allouche, Naila</v>
      </c>
      <c r="B9" s="97" t="str">
        <f>b_BAY!$B$9</f>
        <v>Gegner 7</v>
      </c>
      <c r="C9" s="115"/>
      <c r="D9" s="125"/>
      <c r="E9" s="126"/>
      <c r="F9" s="116"/>
      <c r="G9" s="116"/>
      <c r="H9" s="116"/>
      <c r="I9" s="98"/>
      <c r="J9" s="127"/>
      <c r="K9" s="127"/>
      <c r="L9" s="98"/>
      <c r="M9" s="117"/>
      <c r="N9" s="117"/>
      <c r="O9" s="117"/>
      <c r="P9" s="117"/>
      <c r="Q9" s="117"/>
      <c r="R9" s="117"/>
      <c r="S9" s="117"/>
      <c r="T9" s="117"/>
      <c r="U9" s="128"/>
      <c r="V9" s="128"/>
      <c r="W9" s="128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</row>
    <row r="10" spans="1:82" s="83" customFormat="1" ht="12.95" customHeight="1" x14ac:dyDescent="0.2">
      <c r="A10" s="99" t="str">
        <f t="shared" si="0"/>
        <v>Allouche, Naila</v>
      </c>
      <c r="B10" s="97" t="str">
        <f>b_BAY!$B$10</f>
        <v>Gegner 8</v>
      </c>
      <c r="C10" s="115"/>
      <c r="D10" s="125"/>
      <c r="E10" s="126"/>
      <c r="F10" s="116"/>
      <c r="G10" s="116"/>
      <c r="H10" s="116"/>
      <c r="I10" s="98"/>
      <c r="J10" s="127"/>
      <c r="K10" s="127"/>
      <c r="L10" s="98"/>
      <c r="M10" s="117"/>
      <c r="N10" s="117"/>
      <c r="O10" s="117"/>
      <c r="P10" s="117"/>
      <c r="Q10" s="117"/>
      <c r="R10" s="117"/>
      <c r="S10" s="117"/>
      <c r="T10" s="117"/>
      <c r="U10" s="128"/>
      <c r="V10" s="128"/>
      <c r="W10" s="128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</row>
    <row r="11" spans="1:82" ht="12.95" customHeight="1" x14ac:dyDescent="0.2">
      <c r="A11" s="93" t="str">
        <f>b_BAY!$A$11</f>
        <v>Ändra, Antonia</v>
      </c>
      <c r="B11" s="77"/>
      <c r="C11" s="84"/>
      <c r="D11" s="94"/>
      <c r="E11" s="9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</row>
    <row r="12" spans="1:82" s="83" customFormat="1" ht="12.95" customHeight="1" x14ac:dyDescent="0.2">
      <c r="A12" s="96" t="str">
        <f t="shared" ref="A12:A19" si="1">$A$11</f>
        <v>Ändra, Antonia</v>
      </c>
      <c r="B12" s="97" t="str">
        <f>b_BAY!$B$3</f>
        <v>BAWÜ</v>
      </c>
      <c r="C12" s="115"/>
      <c r="D12" s="125"/>
      <c r="E12" s="126"/>
      <c r="F12" s="116"/>
      <c r="G12" s="116"/>
      <c r="H12" s="116"/>
      <c r="I12" s="98"/>
      <c r="J12" s="127"/>
      <c r="K12" s="127"/>
      <c r="L12" s="98"/>
      <c r="M12" s="117"/>
      <c r="N12" s="117"/>
      <c r="O12" s="117"/>
      <c r="P12" s="117"/>
      <c r="Q12" s="117"/>
      <c r="R12" s="117"/>
      <c r="S12" s="117"/>
      <c r="T12" s="117"/>
      <c r="U12" s="128"/>
      <c r="V12" s="128"/>
      <c r="W12" s="128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</row>
    <row r="13" spans="1:82" s="83" customFormat="1" ht="12.95" customHeight="1" x14ac:dyDescent="0.2">
      <c r="A13" s="96" t="str">
        <f t="shared" si="1"/>
        <v>Ändra, Antonia</v>
      </c>
      <c r="B13" s="97" t="str">
        <f>b_BAY!$B$4</f>
        <v>BB</v>
      </c>
      <c r="C13" s="115"/>
      <c r="D13" s="125"/>
      <c r="E13" s="126"/>
      <c r="F13" s="116"/>
      <c r="G13" s="116"/>
      <c r="H13" s="116"/>
      <c r="I13" s="98"/>
      <c r="J13" s="127"/>
      <c r="K13" s="127"/>
      <c r="L13" s="98"/>
      <c r="M13" s="117"/>
      <c r="N13" s="117"/>
      <c r="O13" s="117"/>
      <c r="P13" s="117"/>
      <c r="Q13" s="117"/>
      <c r="R13" s="117"/>
      <c r="S13" s="117"/>
      <c r="T13" s="117"/>
      <c r="U13" s="128"/>
      <c r="V13" s="128"/>
      <c r="W13" s="128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</row>
    <row r="14" spans="1:82" s="83" customFormat="1" ht="12.95" customHeight="1" x14ac:dyDescent="0.2">
      <c r="A14" s="96" t="str">
        <f t="shared" si="1"/>
        <v>Ändra, Antonia</v>
      </c>
      <c r="B14" s="97" t="str">
        <f>b_BAY!$B$5</f>
        <v>BB</v>
      </c>
      <c r="C14" s="115"/>
      <c r="D14" s="125"/>
      <c r="E14" s="126"/>
      <c r="F14" s="116"/>
      <c r="G14" s="116"/>
      <c r="H14" s="116"/>
      <c r="I14" s="98"/>
      <c r="J14" s="127"/>
      <c r="K14" s="127"/>
      <c r="L14" s="98"/>
      <c r="M14" s="117"/>
      <c r="N14" s="117"/>
      <c r="O14" s="117"/>
      <c r="P14" s="117"/>
      <c r="Q14" s="117"/>
      <c r="R14" s="117"/>
      <c r="S14" s="117"/>
      <c r="T14" s="117"/>
      <c r="U14" s="128"/>
      <c r="V14" s="128"/>
      <c r="W14" s="128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</row>
    <row r="15" spans="1:82" s="83" customFormat="1" ht="12.95" customHeight="1" x14ac:dyDescent="0.2">
      <c r="A15" s="96" t="str">
        <f t="shared" si="1"/>
        <v>Ändra, Antonia</v>
      </c>
      <c r="B15" s="97" t="str">
        <f>b_BAY!$B$6</f>
        <v>BAWÜ</v>
      </c>
      <c r="C15" s="115"/>
      <c r="D15" s="125"/>
      <c r="E15" s="126"/>
      <c r="F15" s="116"/>
      <c r="G15" s="116"/>
      <c r="H15" s="116"/>
      <c r="I15" s="98"/>
      <c r="J15" s="127"/>
      <c r="K15" s="127"/>
      <c r="L15" s="98"/>
      <c r="M15" s="117"/>
      <c r="N15" s="117"/>
      <c r="O15" s="117"/>
      <c r="P15" s="117"/>
      <c r="Q15" s="117"/>
      <c r="R15" s="117"/>
      <c r="S15" s="117"/>
      <c r="T15" s="117"/>
      <c r="U15" s="128"/>
      <c r="V15" s="128"/>
      <c r="W15" s="128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</row>
    <row r="16" spans="1:82" s="83" customFormat="1" ht="12.95" customHeight="1" x14ac:dyDescent="0.2">
      <c r="A16" s="96" t="str">
        <f t="shared" si="1"/>
        <v>Ändra, Antonia</v>
      </c>
      <c r="B16" s="97" t="str">
        <f>b_BAY!$B$7</f>
        <v>Gegner 5</v>
      </c>
      <c r="C16" s="115"/>
      <c r="D16" s="125"/>
      <c r="E16" s="126"/>
      <c r="F16" s="116"/>
      <c r="G16" s="116"/>
      <c r="H16" s="116"/>
      <c r="I16" s="98"/>
      <c r="J16" s="127"/>
      <c r="K16" s="127"/>
      <c r="L16" s="98"/>
      <c r="M16" s="117"/>
      <c r="N16" s="117"/>
      <c r="O16" s="117"/>
      <c r="P16" s="117"/>
      <c r="Q16" s="117"/>
      <c r="R16" s="117"/>
      <c r="S16" s="117"/>
      <c r="T16" s="117"/>
      <c r="U16" s="128"/>
      <c r="V16" s="128"/>
      <c r="W16" s="128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</row>
    <row r="17" spans="1:82" s="83" customFormat="1" ht="12.95" customHeight="1" x14ac:dyDescent="0.2">
      <c r="A17" s="96" t="str">
        <f t="shared" si="1"/>
        <v>Ändra, Antonia</v>
      </c>
      <c r="B17" s="97" t="str">
        <f>b_BAY!$B$8</f>
        <v>Gegner 6</v>
      </c>
      <c r="C17" s="115"/>
      <c r="D17" s="125"/>
      <c r="E17" s="126"/>
      <c r="F17" s="116"/>
      <c r="G17" s="116"/>
      <c r="H17" s="116"/>
      <c r="I17" s="98"/>
      <c r="J17" s="127"/>
      <c r="K17" s="127"/>
      <c r="L17" s="98"/>
      <c r="M17" s="117"/>
      <c r="N17" s="117"/>
      <c r="O17" s="117"/>
      <c r="P17" s="117"/>
      <c r="Q17" s="117"/>
      <c r="R17" s="117"/>
      <c r="S17" s="117"/>
      <c r="T17" s="117"/>
      <c r="U17" s="128"/>
      <c r="V17" s="128"/>
      <c r="W17" s="128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</row>
    <row r="18" spans="1:82" s="83" customFormat="1" ht="12.95" customHeight="1" x14ac:dyDescent="0.2">
      <c r="A18" s="96" t="str">
        <f t="shared" si="1"/>
        <v>Ändra, Antonia</v>
      </c>
      <c r="B18" s="97" t="str">
        <f>b_BAY!$B$9</f>
        <v>Gegner 7</v>
      </c>
      <c r="C18" s="115"/>
      <c r="D18" s="125"/>
      <c r="E18" s="126"/>
      <c r="F18" s="116"/>
      <c r="G18" s="116"/>
      <c r="H18" s="116"/>
      <c r="I18" s="98"/>
      <c r="J18" s="127"/>
      <c r="K18" s="127"/>
      <c r="L18" s="98"/>
      <c r="M18" s="117"/>
      <c r="N18" s="117"/>
      <c r="O18" s="117"/>
      <c r="P18" s="117"/>
      <c r="Q18" s="117"/>
      <c r="R18" s="117"/>
      <c r="S18" s="117"/>
      <c r="T18" s="117"/>
      <c r="U18" s="128"/>
      <c r="V18" s="128"/>
      <c r="W18" s="128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</row>
    <row r="19" spans="1:82" s="83" customFormat="1" ht="12.95" customHeight="1" x14ac:dyDescent="0.2">
      <c r="A19" s="96" t="str">
        <f t="shared" si="1"/>
        <v>Ändra, Antonia</v>
      </c>
      <c r="B19" s="97" t="str">
        <f>b_BAY!$B$10</f>
        <v>Gegner 8</v>
      </c>
      <c r="C19" s="115"/>
      <c r="D19" s="125"/>
      <c r="E19" s="126"/>
      <c r="F19" s="116"/>
      <c r="G19" s="116"/>
      <c r="H19" s="116"/>
      <c r="I19" s="98"/>
      <c r="J19" s="127"/>
      <c r="K19" s="127"/>
      <c r="L19" s="98"/>
      <c r="M19" s="117"/>
      <c r="N19" s="117"/>
      <c r="O19" s="117"/>
      <c r="P19" s="117"/>
      <c r="Q19" s="117"/>
      <c r="R19" s="117"/>
      <c r="S19" s="117"/>
      <c r="T19" s="117"/>
      <c r="U19" s="128"/>
      <c r="V19" s="128"/>
      <c r="W19" s="128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</row>
    <row r="20" spans="1:82" ht="12.95" customHeight="1" x14ac:dyDescent="0.2">
      <c r="A20" s="93" t="str">
        <f>b_BAY!$A$20</f>
        <v>Beyer, Carina</v>
      </c>
      <c r="B20" s="77"/>
      <c r="C20" s="84"/>
      <c r="D20" s="94"/>
      <c r="E20" s="9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</row>
    <row r="21" spans="1:82" s="83" customFormat="1" ht="12.95" customHeight="1" x14ac:dyDescent="0.2">
      <c r="A21" s="96" t="str">
        <f t="shared" ref="A21:A28" si="2">$A$20</f>
        <v>Beyer, Carina</v>
      </c>
      <c r="B21" s="97" t="str">
        <f>b_BAY!$B$3</f>
        <v>BAWÜ</v>
      </c>
      <c r="C21" s="115"/>
      <c r="D21" s="125"/>
      <c r="E21" s="126"/>
      <c r="F21" s="116"/>
      <c r="G21" s="116"/>
      <c r="H21" s="116"/>
      <c r="I21" s="98"/>
      <c r="J21" s="127"/>
      <c r="K21" s="127"/>
      <c r="L21" s="98"/>
      <c r="M21" s="117"/>
      <c r="N21" s="117"/>
      <c r="O21" s="117"/>
      <c r="P21" s="117"/>
      <c r="Q21" s="117"/>
      <c r="R21" s="117"/>
      <c r="S21" s="117"/>
      <c r="T21" s="117"/>
      <c r="U21" s="128"/>
      <c r="V21" s="128"/>
      <c r="W21" s="128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</row>
    <row r="22" spans="1:82" s="83" customFormat="1" ht="12.95" customHeight="1" x14ac:dyDescent="0.2">
      <c r="A22" s="96" t="str">
        <f t="shared" si="2"/>
        <v>Beyer, Carina</v>
      </c>
      <c r="B22" s="97" t="str">
        <f>b_BAY!$B$4</f>
        <v>BB</v>
      </c>
      <c r="C22" s="115"/>
      <c r="D22" s="125"/>
      <c r="E22" s="126"/>
      <c r="F22" s="116"/>
      <c r="G22" s="116"/>
      <c r="H22" s="116"/>
      <c r="I22" s="98"/>
      <c r="J22" s="127"/>
      <c r="K22" s="127"/>
      <c r="L22" s="98"/>
      <c r="M22" s="117"/>
      <c r="N22" s="117"/>
      <c r="O22" s="117"/>
      <c r="P22" s="117"/>
      <c r="Q22" s="117"/>
      <c r="R22" s="117"/>
      <c r="S22" s="117"/>
      <c r="T22" s="117"/>
      <c r="U22" s="128"/>
      <c r="V22" s="128"/>
      <c r="W22" s="128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</row>
    <row r="23" spans="1:82" s="83" customFormat="1" ht="12.95" customHeight="1" x14ac:dyDescent="0.2">
      <c r="A23" s="96" t="str">
        <f t="shared" si="2"/>
        <v>Beyer, Carina</v>
      </c>
      <c r="B23" s="97" t="str">
        <f>b_BAY!$B$5</f>
        <v>BB</v>
      </c>
      <c r="C23" s="115"/>
      <c r="D23" s="125"/>
      <c r="E23" s="126"/>
      <c r="F23" s="116"/>
      <c r="G23" s="116"/>
      <c r="H23" s="116"/>
      <c r="I23" s="98"/>
      <c r="J23" s="127"/>
      <c r="K23" s="127"/>
      <c r="L23" s="98"/>
      <c r="M23" s="117"/>
      <c r="N23" s="117"/>
      <c r="O23" s="117"/>
      <c r="P23" s="117"/>
      <c r="Q23" s="117"/>
      <c r="R23" s="117"/>
      <c r="S23" s="117"/>
      <c r="T23" s="117"/>
      <c r="U23" s="128"/>
      <c r="V23" s="128"/>
      <c r="W23" s="128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</row>
    <row r="24" spans="1:82" s="83" customFormat="1" ht="12.95" customHeight="1" x14ac:dyDescent="0.2">
      <c r="A24" s="96" t="str">
        <f t="shared" si="2"/>
        <v>Beyer, Carina</v>
      </c>
      <c r="B24" s="97" t="str">
        <f>b_BAY!$B$6</f>
        <v>BAWÜ</v>
      </c>
      <c r="C24" s="115"/>
      <c r="D24" s="125"/>
      <c r="E24" s="126"/>
      <c r="F24" s="116"/>
      <c r="G24" s="116"/>
      <c r="H24" s="116"/>
      <c r="I24" s="98"/>
      <c r="J24" s="127"/>
      <c r="K24" s="127"/>
      <c r="L24" s="98"/>
      <c r="M24" s="117"/>
      <c r="N24" s="117"/>
      <c r="O24" s="117"/>
      <c r="P24" s="117"/>
      <c r="Q24" s="117"/>
      <c r="R24" s="117"/>
      <c r="S24" s="117"/>
      <c r="T24" s="117"/>
      <c r="U24" s="128"/>
      <c r="V24" s="128"/>
      <c r="W24" s="128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</row>
    <row r="25" spans="1:82" s="83" customFormat="1" ht="12.95" customHeight="1" x14ac:dyDescent="0.2">
      <c r="A25" s="96" t="str">
        <f t="shared" si="2"/>
        <v>Beyer, Carina</v>
      </c>
      <c r="B25" s="97" t="str">
        <f>b_BAY!$B$7</f>
        <v>Gegner 5</v>
      </c>
      <c r="C25" s="115"/>
      <c r="D25" s="125"/>
      <c r="E25" s="126"/>
      <c r="F25" s="116"/>
      <c r="G25" s="116"/>
      <c r="H25" s="116"/>
      <c r="I25" s="98"/>
      <c r="J25" s="127"/>
      <c r="K25" s="127"/>
      <c r="L25" s="98"/>
      <c r="M25" s="117"/>
      <c r="N25" s="117"/>
      <c r="O25" s="117"/>
      <c r="P25" s="117"/>
      <c r="Q25" s="117"/>
      <c r="R25" s="117"/>
      <c r="S25" s="117"/>
      <c r="T25" s="117"/>
      <c r="U25" s="128"/>
      <c r="V25" s="128"/>
      <c r="W25" s="128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</row>
    <row r="26" spans="1:82" s="83" customFormat="1" ht="12.95" customHeight="1" x14ac:dyDescent="0.2">
      <c r="A26" s="96" t="str">
        <f t="shared" si="2"/>
        <v>Beyer, Carina</v>
      </c>
      <c r="B26" s="97" t="str">
        <f>b_BAY!$B$8</f>
        <v>Gegner 6</v>
      </c>
      <c r="C26" s="115"/>
      <c r="D26" s="125"/>
      <c r="E26" s="126"/>
      <c r="F26" s="116"/>
      <c r="G26" s="116"/>
      <c r="H26" s="116"/>
      <c r="I26" s="98"/>
      <c r="J26" s="127"/>
      <c r="K26" s="127"/>
      <c r="L26" s="98"/>
      <c r="M26" s="117"/>
      <c r="N26" s="117"/>
      <c r="O26" s="117"/>
      <c r="P26" s="117"/>
      <c r="Q26" s="117"/>
      <c r="R26" s="117"/>
      <c r="S26" s="117"/>
      <c r="T26" s="117"/>
      <c r="U26" s="128"/>
      <c r="V26" s="128"/>
      <c r="W26" s="128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</row>
    <row r="27" spans="1:82" s="83" customFormat="1" ht="12.95" customHeight="1" x14ac:dyDescent="0.2">
      <c r="A27" s="96" t="str">
        <f t="shared" si="2"/>
        <v>Beyer, Carina</v>
      </c>
      <c r="B27" s="97" t="str">
        <f>b_BAY!$B$9</f>
        <v>Gegner 7</v>
      </c>
      <c r="C27" s="115"/>
      <c r="D27" s="125"/>
      <c r="E27" s="126"/>
      <c r="F27" s="116"/>
      <c r="G27" s="116"/>
      <c r="H27" s="116"/>
      <c r="I27" s="98"/>
      <c r="J27" s="127"/>
      <c r="K27" s="127"/>
      <c r="L27" s="98"/>
      <c r="M27" s="117"/>
      <c r="N27" s="117"/>
      <c r="O27" s="117"/>
      <c r="P27" s="117"/>
      <c r="Q27" s="117"/>
      <c r="R27" s="117"/>
      <c r="S27" s="117"/>
      <c r="T27" s="117"/>
      <c r="U27" s="128"/>
      <c r="V27" s="128"/>
      <c r="W27" s="128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</row>
    <row r="28" spans="1:82" s="83" customFormat="1" ht="12.95" customHeight="1" x14ac:dyDescent="0.2">
      <c r="A28" s="96" t="str">
        <f t="shared" si="2"/>
        <v>Beyer, Carina</v>
      </c>
      <c r="B28" s="97" t="str">
        <f>b_BAY!$B$10</f>
        <v>Gegner 8</v>
      </c>
      <c r="C28" s="115"/>
      <c r="D28" s="125"/>
      <c r="E28" s="126"/>
      <c r="F28" s="116"/>
      <c r="G28" s="116"/>
      <c r="H28" s="116"/>
      <c r="I28" s="98"/>
      <c r="J28" s="127"/>
      <c r="K28" s="127"/>
      <c r="L28" s="98"/>
      <c r="M28" s="117"/>
      <c r="N28" s="117"/>
      <c r="O28" s="117"/>
      <c r="P28" s="117"/>
      <c r="Q28" s="117"/>
      <c r="R28" s="117"/>
      <c r="S28" s="117"/>
      <c r="T28" s="117"/>
      <c r="U28" s="128"/>
      <c r="V28" s="128"/>
      <c r="W28" s="128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</row>
    <row r="29" spans="1:82" ht="12.95" customHeight="1" x14ac:dyDescent="0.2">
      <c r="A29" s="93" t="str">
        <f>b_BAY!$A$29</f>
        <v>Beyer, Carla</v>
      </c>
      <c r="B29" s="77"/>
      <c r="C29" s="84"/>
      <c r="D29" s="94"/>
      <c r="E29" s="9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</row>
    <row r="30" spans="1:82" s="83" customFormat="1" ht="12.95" customHeight="1" x14ac:dyDescent="0.2">
      <c r="A30" s="96" t="str">
        <f t="shared" ref="A30:A37" si="3">$A$29</f>
        <v>Beyer, Carla</v>
      </c>
      <c r="B30" s="97" t="str">
        <f>b_BAY!$B$3</f>
        <v>BAWÜ</v>
      </c>
      <c r="C30" s="115"/>
      <c r="D30" s="125"/>
      <c r="E30" s="126"/>
      <c r="F30" s="116"/>
      <c r="G30" s="116"/>
      <c r="H30" s="116"/>
      <c r="I30" s="98"/>
      <c r="J30" s="127"/>
      <c r="K30" s="127"/>
      <c r="L30" s="98"/>
      <c r="M30" s="117"/>
      <c r="N30" s="117"/>
      <c r="O30" s="117"/>
      <c r="P30" s="117"/>
      <c r="Q30" s="117"/>
      <c r="R30" s="117"/>
      <c r="S30" s="117"/>
      <c r="T30" s="117"/>
      <c r="U30" s="128"/>
      <c r="V30" s="128"/>
      <c r="W30" s="128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</row>
    <row r="31" spans="1:82" s="83" customFormat="1" ht="12.95" customHeight="1" x14ac:dyDescent="0.2">
      <c r="A31" s="96" t="str">
        <f t="shared" si="3"/>
        <v>Beyer, Carla</v>
      </c>
      <c r="B31" s="97" t="str">
        <f>b_BAY!$B$4</f>
        <v>BB</v>
      </c>
      <c r="C31" s="115">
        <v>1</v>
      </c>
      <c r="D31" s="125">
        <v>3</v>
      </c>
      <c r="E31" s="126">
        <v>13</v>
      </c>
      <c r="F31" s="116">
        <v>12</v>
      </c>
      <c r="G31" s="116">
        <v>2</v>
      </c>
      <c r="H31" s="116">
        <v>1</v>
      </c>
      <c r="I31" s="98">
        <v>3</v>
      </c>
      <c r="J31" s="127"/>
      <c r="K31" s="127"/>
      <c r="L31" s="98"/>
      <c r="M31" s="117">
        <v>7</v>
      </c>
      <c r="N31" s="117"/>
      <c r="O31" s="117">
        <v>1</v>
      </c>
      <c r="P31" s="117"/>
      <c r="Q31" s="117"/>
      <c r="R31" s="117"/>
      <c r="S31" s="117">
        <v>3</v>
      </c>
      <c r="T31" s="117"/>
      <c r="U31" s="128">
        <v>1</v>
      </c>
      <c r="V31" s="128"/>
      <c r="W31" s="128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</row>
    <row r="32" spans="1:82" s="83" customFormat="1" ht="12.95" customHeight="1" x14ac:dyDescent="0.2">
      <c r="A32" s="96" t="str">
        <f t="shared" si="3"/>
        <v>Beyer, Carla</v>
      </c>
      <c r="B32" s="97" t="str">
        <f>b_BAY!$B$5</f>
        <v>BB</v>
      </c>
      <c r="C32" s="115"/>
      <c r="D32" s="125"/>
      <c r="E32" s="126"/>
      <c r="F32" s="116"/>
      <c r="G32" s="116"/>
      <c r="H32" s="116"/>
      <c r="I32" s="98"/>
      <c r="J32" s="127"/>
      <c r="K32" s="127"/>
      <c r="L32" s="98"/>
      <c r="M32" s="117"/>
      <c r="N32" s="117"/>
      <c r="O32" s="117"/>
      <c r="P32" s="117"/>
      <c r="Q32" s="117"/>
      <c r="R32" s="117"/>
      <c r="S32" s="117"/>
      <c r="T32" s="117"/>
      <c r="U32" s="128"/>
      <c r="V32" s="128"/>
      <c r="W32" s="128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</row>
    <row r="33" spans="1:82" s="83" customFormat="1" ht="12.95" customHeight="1" x14ac:dyDescent="0.2">
      <c r="A33" s="96" t="str">
        <f t="shared" si="3"/>
        <v>Beyer, Carla</v>
      </c>
      <c r="B33" s="97" t="str">
        <f>b_BAY!$B$6</f>
        <v>BAWÜ</v>
      </c>
      <c r="C33" s="115">
        <v>1</v>
      </c>
      <c r="D33" s="125">
        <v>5</v>
      </c>
      <c r="E33" s="126">
        <v>25</v>
      </c>
      <c r="F33" s="116">
        <v>22</v>
      </c>
      <c r="G33" s="116">
        <v>7</v>
      </c>
      <c r="H33" s="116">
        <v>7</v>
      </c>
      <c r="I33" s="98">
        <v>7</v>
      </c>
      <c r="J33" s="127"/>
      <c r="K33" s="127">
        <v>1</v>
      </c>
      <c r="L33" s="98">
        <v>1</v>
      </c>
      <c r="M33" s="117">
        <v>8</v>
      </c>
      <c r="N33" s="117"/>
      <c r="O33" s="117">
        <v>3</v>
      </c>
      <c r="P33" s="117"/>
      <c r="Q33" s="117"/>
      <c r="R33" s="117"/>
      <c r="S33" s="117">
        <v>2</v>
      </c>
      <c r="T33" s="117"/>
      <c r="U33" s="128">
        <v>1</v>
      </c>
      <c r="V33" s="128"/>
      <c r="W33" s="128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</row>
    <row r="34" spans="1:82" s="83" customFormat="1" ht="12.95" customHeight="1" x14ac:dyDescent="0.2">
      <c r="A34" s="96" t="str">
        <f t="shared" si="3"/>
        <v>Beyer, Carla</v>
      </c>
      <c r="B34" s="97" t="str">
        <f>b_BAY!$B$7</f>
        <v>Gegner 5</v>
      </c>
      <c r="C34" s="115"/>
      <c r="D34" s="125"/>
      <c r="E34" s="126"/>
      <c r="F34" s="116"/>
      <c r="G34" s="116"/>
      <c r="H34" s="116"/>
      <c r="I34" s="98"/>
      <c r="J34" s="127"/>
      <c r="K34" s="127"/>
      <c r="L34" s="98"/>
      <c r="M34" s="117"/>
      <c r="N34" s="117"/>
      <c r="O34" s="117"/>
      <c r="P34" s="117"/>
      <c r="Q34" s="117"/>
      <c r="R34" s="117"/>
      <c r="S34" s="117"/>
      <c r="T34" s="117"/>
      <c r="U34" s="128"/>
      <c r="V34" s="128"/>
      <c r="W34" s="128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</row>
    <row r="35" spans="1:82" s="83" customFormat="1" ht="12.95" customHeight="1" x14ac:dyDescent="0.2">
      <c r="A35" s="96" t="str">
        <f t="shared" si="3"/>
        <v>Beyer, Carla</v>
      </c>
      <c r="B35" s="97" t="str">
        <f>b_BAY!$B$8</f>
        <v>Gegner 6</v>
      </c>
      <c r="C35" s="115"/>
      <c r="D35" s="125"/>
      <c r="E35" s="126"/>
      <c r="F35" s="116"/>
      <c r="G35" s="116"/>
      <c r="H35" s="116"/>
      <c r="I35" s="98"/>
      <c r="J35" s="127"/>
      <c r="K35" s="127"/>
      <c r="L35" s="98"/>
      <c r="M35" s="117"/>
      <c r="N35" s="117"/>
      <c r="O35" s="117"/>
      <c r="P35" s="117"/>
      <c r="Q35" s="117"/>
      <c r="R35" s="117"/>
      <c r="S35" s="117"/>
      <c r="T35" s="117"/>
      <c r="U35" s="128"/>
      <c r="V35" s="128"/>
      <c r="W35" s="128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</row>
    <row r="36" spans="1:82" s="83" customFormat="1" ht="12.95" customHeight="1" x14ac:dyDescent="0.2">
      <c r="A36" s="96" t="str">
        <f t="shared" si="3"/>
        <v>Beyer, Carla</v>
      </c>
      <c r="B36" s="97" t="str">
        <f>b_BAY!$B$9</f>
        <v>Gegner 7</v>
      </c>
      <c r="C36" s="115"/>
      <c r="D36" s="125"/>
      <c r="E36" s="126"/>
      <c r="F36" s="116"/>
      <c r="G36" s="116"/>
      <c r="H36" s="116"/>
      <c r="I36" s="98"/>
      <c r="J36" s="127"/>
      <c r="K36" s="127"/>
      <c r="L36" s="98"/>
      <c r="M36" s="117"/>
      <c r="N36" s="117"/>
      <c r="O36" s="117"/>
      <c r="P36" s="117"/>
      <c r="Q36" s="117"/>
      <c r="R36" s="117"/>
      <c r="S36" s="117"/>
      <c r="T36" s="117"/>
      <c r="U36" s="128"/>
      <c r="V36" s="128"/>
      <c r="W36" s="128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</row>
    <row r="37" spans="1:82" s="83" customFormat="1" ht="12.95" customHeight="1" x14ac:dyDescent="0.2">
      <c r="A37" s="96" t="str">
        <f t="shared" si="3"/>
        <v>Beyer, Carla</v>
      </c>
      <c r="B37" s="97" t="str">
        <f>b_BAY!$B$10</f>
        <v>Gegner 8</v>
      </c>
      <c r="C37" s="115"/>
      <c r="D37" s="125"/>
      <c r="E37" s="126"/>
      <c r="F37" s="116"/>
      <c r="G37" s="116"/>
      <c r="H37" s="116"/>
      <c r="I37" s="98"/>
      <c r="J37" s="127"/>
      <c r="K37" s="127"/>
      <c r="L37" s="98"/>
      <c r="M37" s="117"/>
      <c r="N37" s="117"/>
      <c r="O37" s="117"/>
      <c r="P37" s="117"/>
      <c r="Q37" s="117"/>
      <c r="R37" s="117"/>
      <c r="S37" s="117"/>
      <c r="T37" s="117"/>
      <c r="U37" s="128"/>
      <c r="V37" s="128"/>
      <c r="W37" s="128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</row>
    <row r="38" spans="1:82" ht="12.95" customHeight="1" x14ac:dyDescent="0.2">
      <c r="A38" s="93" t="str">
        <f>b_BAY!$A$38</f>
        <v>Cicek, Mira</v>
      </c>
      <c r="B38" s="77"/>
      <c r="C38" s="84"/>
      <c r="D38" s="94"/>
      <c r="E38" s="9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</row>
    <row r="39" spans="1:82" s="83" customFormat="1" ht="12.95" customHeight="1" x14ac:dyDescent="0.2">
      <c r="A39" s="96" t="str">
        <f t="shared" ref="A39:A46" si="4">$A$38</f>
        <v>Cicek, Mira</v>
      </c>
      <c r="B39" s="97" t="str">
        <f>b_BAY!$B$3</f>
        <v>BAWÜ</v>
      </c>
      <c r="C39" s="115"/>
      <c r="D39" s="125"/>
      <c r="E39" s="126"/>
      <c r="F39" s="116"/>
      <c r="G39" s="116"/>
      <c r="H39" s="116"/>
      <c r="I39" s="98"/>
      <c r="J39" s="127"/>
      <c r="K39" s="127"/>
      <c r="L39" s="98"/>
      <c r="M39" s="117"/>
      <c r="N39" s="117"/>
      <c r="O39" s="117"/>
      <c r="P39" s="117"/>
      <c r="Q39" s="117"/>
      <c r="R39" s="117"/>
      <c r="S39" s="117"/>
      <c r="T39" s="117"/>
      <c r="U39" s="128"/>
      <c r="V39" s="128"/>
      <c r="W39" s="128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</row>
    <row r="40" spans="1:82" s="83" customFormat="1" ht="12.95" customHeight="1" x14ac:dyDescent="0.2">
      <c r="A40" s="96" t="str">
        <f t="shared" si="4"/>
        <v>Cicek, Mira</v>
      </c>
      <c r="B40" s="97" t="str">
        <f>b_BAY!$B$4</f>
        <v>BB</v>
      </c>
      <c r="C40" s="115"/>
      <c r="D40" s="125"/>
      <c r="E40" s="126"/>
      <c r="F40" s="116"/>
      <c r="G40" s="116"/>
      <c r="H40" s="116"/>
      <c r="I40" s="98"/>
      <c r="J40" s="127"/>
      <c r="K40" s="127"/>
      <c r="L40" s="98"/>
      <c r="M40" s="117"/>
      <c r="N40" s="117"/>
      <c r="O40" s="117"/>
      <c r="P40" s="117"/>
      <c r="Q40" s="117"/>
      <c r="R40" s="117"/>
      <c r="S40" s="117"/>
      <c r="T40" s="117"/>
      <c r="U40" s="128"/>
      <c r="V40" s="128"/>
      <c r="W40" s="128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</row>
    <row r="41" spans="1:82" s="83" customFormat="1" ht="12.95" customHeight="1" x14ac:dyDescent="0.2">
      <c r="A41" s="96" t="str">
        <f t="shared" si="4"/>
        <v>Cicek, Mira</v>
      </c>
      <c r="B41" s="97" t="str">
        <f>b_BAY!$B$5</f>
        <v>BB</v>
      </c>
      <c r="C41" s="115"/>
      <c r="D41" s="125"/>
      <c r="E41" s="126"/>
      <c r="F41" s="116"/>
      <c r="G41" s="132"/>
      <c r="H41" s="116"/>
      <c r="I41" s="98"/>
      <c r="J41" s="127"/>
      <c r="K41" s="127"/>
      <c r="L41" s="98"/>
      <c r="M41" s="117"/>
      <c r="N41" s="117"/>
      <c r="O41" s="117"/>
      <c r="P41" s="117"/>
      <c r="Q41" s="117"/>
      <c r="R41" s="117"/>
      <c r="S41" s="117"/>
      <c r="T41" s="117"/>
      <c r="U41" s="128"/>
      <c r="V41" s="128"/>
      <c r="W41" s="128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</row>
    <row r="42" spans="1:82" s="83" customFormat="1" ht="12.95" customHeight="1" x14ac:dyDescent="0.2">
      <c r="A42" s="96" t="str">
        <f t="shared" si="4"/>
        <v>Cicek, Mira</v>
      </c>
      <c r="B42" s="97" t="str">
        <f>b_BAY!$B$6</f>
        <v>BAWÜ</v>
      </c>
      <c r="C42" s="115"/>
      <c r="D42" s="125"/>
      <c r="E42" s="126"/>
      <c r="F42" s="116"/>
      <c r="G42" s="116"/>
      <c r="H42" s="116"/>
      <c r="I42" s="98"/>
      <c r="J42" s="127"/>
      <c r="K42" s="127"/>
      <c r="L42" s="98"/>
      <c r="M42" s="117"/>
      <c r="N42" s="117"/>
      <c r="O42" s="117"/>
      <c r="P42" s="117"/>
      <c r="Q42" s="117"/>
      <c r="R42" s="117"/>
      <c r="S42" s="117"/>
      <c r="T42" s="117"/>
      <c r="U42" s="128"/>
      <c r="V42" s="128"/>
      <c r="W42" s="128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</row>
    <row r="43" spans="1:82" s="83" customFormat="1" ht="12.75" customHeight="1" x14ac:dyDescent="0.2">
      <c r="A43" s="96" t="str">
        <f t="shared" si="4"/>
        <v>Cicek, Mira</v>
      </c>
      <c r="B43" s="97" t="str">
        <f>b_BAY!$B$7</f>
        <v>Gegner 5</v>
      </c>
      <c r="C43" s="115"/>
      <c r="D43" s="125"/>
      <c r="E43" s="126"/>
      <c r="F43" s="116"/>
      <c r="G43" s="116"/>
      <c r="H43" s="116"/>
      <c r="I43" s="98"/>
      <c r="J43" s="127"/>
      <c r="K43" s="127"/>
      <c r="L43" s="98"/>
      <c r="M43" s="117"/>
      <c r="N43" s="117"/>
      <c r="O43" s="117"/>
      <c r="P43" s="117"/>
      <c r="Q43" s="117"/>
      <c r="R43" s="117"/>
      <c r="S43" s="117"/>
      <c r="T43" s="117"/>
      <c r="U43" s="128"/>
      <c r="V43" s="128"/>
      <c r="W43" s="128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</row>
    <row r="44" spans="1:82" s="83" customFormat="1" ht="12.95" customHeight="1" x14ac:dyDescent="0.2">
      <c r="A44" s="96" t="str">
        <f t="shared" si="4"/>
        <v>Cicek, Mira</v>
      </c>
      <c r="B44" s="97" t="str">
        <f>b_BAY!$B$8</f>
        <v>Gegner 6</v>
      </c>
      <c r="C44" s="115"/>
      <c r="D44" s="125"/>
      <c r="E44" s="126"/>
      <c r="F44" s="116"/>
      <c r="G44" s="116"/>
      <c r="H44" s="116"/>
      <c r="I44" s="98"/>
      <c r="J44" s="127"/>
      <c r="K44" s="127"/>
      <c r="L44" s="98"/>
      <c r="M44" s="117"/>
      <c r="N44" s="117"/>
      <c r="O44" s="117"/>
      <c r="P44" s="117"/>
      <c r="Q44" s="117"/>
      <c r="R44" s="117"/>
      <c r="S44" s="117"/>
      <c r="T44" s="117"/>
      <c r="U44" s="128"/>
      <c r="V44" s="128"/>
      <c r="W44" s="128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</row>
    <row r="45" spans="1:82" s="83" customFormat="1" ht="12.75" customHeight="1" x14ac:dyDescent="0.2">
      <c r="A45" s="96" t="str">
        <f t="shared" si="4"/>
        <v>Cicek, Mira</v>
      </c>
      <c r="B45" s="97" t="str">
        <f>b_BAY!$B$9</f>
        <v>Gegner 7</v>
      </c>
      <c r="C45" s="115"/>
      <c r="D45" s="125"/>
      <c r="E45" s="126"/>
      <c r="F45" s="116"/>
      <c r="G45" s="116"/>
      <c r="H45" s="116"/>
      <c r="I45" s="98"/>
      <c r="J45" s="127"/>
      <c r="K45" s="127"/>
      <c r="L45" s="98"/>
      <c r="M45" s="117"/>
      <c r="N45" s="117"/>
      <c r="O45" s="117"/>
      <c r="P45" s="117"/>
      <c r="Q45" s="117"/>
      <c r="R45" s="117"/>
      <c r="S45" s="117"/>
      <c r="T45" s="117"/>
      <c r="U45" s="128"/>
      <c r="V45" s="128"/>
      <c r="W45" s="128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</row>
    <row r="46" spans="1:82" s="83" customFormat="1" ht="12.95" customHeight="1" x14ac:dyDescent="0.2">
      <c r="A46" s="96" t="str">
        <f t="shared" si="4"/>
        <v>Cicek, Mira</v>
      </c>
      <c r="B46" s="97" t="str">
        <f>b_BAY!$B$10</f>
        <v>Gegner 8</v>
      </c>
      <c r="C46" s="115"/>
      <c r="D46" s="125"/>
      <c r="E46" s="126"/>
      <c r="F46" s="116"/>
      <c r="G46" s="116"/>
      <c r="H46" s="116"/>
      <c r="I46" s="98"/>
      <c r="J46" s="127"/>
      <c r="K46" s="127"/>
      <c r="L46" s="98"/>
      <c r="M46" s="117"/>
      <c r="N46" s="117"/>
      <c r="O46" s="117"/>
      <c r="P46" s="117"/>
      <c r="Q46" s="117"/>
      <c r="R46" s="117"/>
      <c r="S46" s="117"/>
      <c r="T46" s="117"/>
      <c r="U46" s="128"/>
      <c r="V46" s="128"/>
      <c r="W46" s="128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</row>
    <row r="47" spans="1:82" ht="12.95" customHeight="1" x14ac:dyDescent="0.2">
      <c r="A47" s="93" t="str">
        <f>b_BAY!$A$47</f>
        <v>Gruhn, Nuria</v>
      </c>
      <c r="B47" s="77"/>
      <c r="C47" s="84"/>
      <c r="D47" s="94"/>
      <c r="E47" s="9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</row>
    <row r="48" spans="1:82" s="83" customFormat="1" ht="12.95" customHeight="1" x14ac:dyDescent="0.2">
      <c r="A48" s="96" t="str">
        <f t="shared" ref="A48:A55" si="5">$A$47</f>
        <v>Gruhn, Nuria</v>
      </c>
      <c r="B48" s="97" t="str">
        <f>b_BAY!$B$3</f>
        <v>BAWÜ</v>
      </c>
      <c r="C48" s="115"/>
      <c r="D48" s="125"/>
      <c r="E48" s="126"/>
      <c r="F48" s="116"/>
      <c r="G48" s="116"/>
      <c r="H48" s="116"/>
      <c r="I48" s="98"/>
      <c r="J48" s="127"/>
      <c r="K48" s="127"/>
      <c r="L48" s="98"/>
      <c r="M48" s="117"/>
      <c r="N48" s="117"/>
      <c r="O48" s="117"/>
      <c r="P48" s="117"/>
      <c r="Q48" s="117"/>
      <c r="R48" s="117"/>
      <c r="S48" s="117"/>
      <c r="T48" s="117"/>
      <c r="U48" s="128"/>
      <c r="V48" s="128"/>
      <c r="W48" s="128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</row>
    <row r="49" spans="1:82" s="83" customFormat="1" ht="12.95" customHeight="1" x14ac:dyDescent="0.2">
      <c r="A49" s="96" t="str">
        <f t="shared" si="5"/>
        <v>Gruhn, Nuria</v>
      </c>
      <c r="B49" s="97" t="str">
        <f>b_BAY!$B$4</f>
        <v>BB</v>
      </c>
      <c r="C49" s="115"/>
      <c r="D49" s="125"/>
      <c r="E49" s="126"/>
      <c r="F49" s="116"/>
      <c r="G49" s="116"/>
      <c r="H49" s="116"/>
      <c r="I49" s="98"/>
      <c r="J49" s="127"/>
      <c r="K49" s="127"/>
      <c r="L49" s="98"/>
      <c r="M49" s="117"/>
      <c r="N49" s="117"/>
      <c r="O49" s="117"/>
      <c r="P49" s="117"/>
      <c r="Q49" s="117"/>
      <c r="R49" s="117"/>
      <c r="S49" s="117"/>
      <c r="T49" s="117"/>
      <c r="U49" s="128"/>
      <c r="V49" s="128"/>
      <c r="W49" s="128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</row>
    <row r="50" spans="1:82" s="83" customFormat="1" ht="12.95" customHeight="1" x14ac:dyDescent="0.2">
      <c r="A50" s="96" t="str">
        <f t="shared" si="5"/>
        <v>Gruhn, Nuria</v>
      </c>
      <c r="B50" s="97" t="str">
        <f>b_BAY!$B$5</f>
        <v>BB</v>
      </c>
      <c r="C50" s="115"/>
      <c r="D50" s="125"/>
      <c r="E50" s="126"/>
      <c r="F50" s="116"/>
      <c r="G50" s="116"/>
      <c r="H50" s="116"/>
      <c r="I50" s="98"/>
      <c r="J50" s="127"/>
      <c r="K50" s="127"/>
      <c r="L50" s="98"/>
      <c r="M50" s="117"/>
      <c r="N50" s="117"/>
      <c r="O50" s="117"/>
      <c r="P50" s="117"/>
      <c r="Q50" s="117"/>
      <c r="R50" s="117"/>
      <c r="S50" s="117"/>
      <c r="T50" s="117"/>
      <c r="U50" s="128"/>
      <c r="V50" s="128"/>
      <c r="W50" s="128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</row>
    <row r="51" spans="1:82" s="83" customFormat="1" ht="12.95" customHeight="1" x14ac:dyDescent="0.2">
      <c r="A51" s="96" t="str">
        <f t="shared" si="5"/>
        <v>Gruhn, Nuria</v>
      </c>
      <c r="B51" s="97" t="str">
        <f>b_BAY!$B$6</f>
        <v>BAWÜ</v>
      </c>
      <c r="C51" s="115"/>
      <c r="D51" s="125"/>
      <c r="E51" s="126"/>
      <c r="F51" s="116"/>
      <c r="G51" s="116"/>
      <c r="H51" s="116"/>
      <c r="I51" s="98"/>
      <c r="J51" s="127"/>
      <c r="K51" s="127"/>
      <c r="L51" s="98"/>
      <c r="M51" s="117"/>
      <c r="N51" s="117"/>
      <c r="O51" s="117"/>
      <c r="P51" s="117"/>
      <c r="Q51" s="117"/>
      <c r="R51" s="117"/>
      <c r="S51" s="117"/>
      <c r="T51" s="117"/>
      <c r="U51" s="128"/>
      <c r="V51" s="128"/>
      <c r="W51" s="128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</row>
    <row r="52" spans="1:82" s="83" customFormat="1" ht="12.95" customHeight="1" x14ac:dyDescent="0.2">
      <c r="A52" s="96" t="str">
        <f t="shared" si="5"/>
        <v>Gruhn, Nuria</v>
      </c>
      <c r="B52" s="97" t="str">
        <f>b_BAY!$B$7</f>
        <v>Gegner 5</v>
      </c>
      <c r="C52" s="115"/>
      <c r="D52" s="125"/>
      <c r="E52" s="126"/>
      <c r="F52" s="116"/>
      <c r="G52" s="116"/>
      <c r="H52" s="116"/>
      <c r="I52" s="98"/>
      <c r="J52" s="127"/>
      <c r="K52" s="127"/>
      <c r="L52" s="98"/>
      <c r="M52" s="117"/>
      <c r="N52" s="117"/>
      <c r="O52" s="117"/>
      <c r="P52" s="117"/>
      <c r="Q52" s="117"/>
      <c r="R52" s="117"/>
      <c r="S52" s="117"/>
      <c r="T52" s="117"/>
      <c r="U52" s="128"/>
      <c r="V52" s="128"/>
      <c r="W52" s="128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</row>
    <row r="53" spans="1:82" s="83" customFormat="1" ht="12.95" customHeight="1" x14ac:dyDescent="0.2">
      <c r="A53" s="96" t="str">
        <f t="shared" si="5"/>
        <v>Gruhn, Nuria</v>
      </c>
      <c r="B53" s="97" t="str">
        <f>b_BAY!$B$8</f>
        <v>Gegner 6</v>
      </c>
      <c r="C53" s="115"/>
      <c r="D53" s="125"/>
      <c r="E53" s="126"/>
      <c r="F53" s="116"/>
      <c r="G53" s="116"/>
      <c r="H53" s="116"/>
      <c r="I53" s="98"/>
      <c r="J53" s="127"/>
      <c r="K53" s="127"/>
      <c r="L53" s="98"/>
      <c r="M53" s="117"/>
      <c r="N53" s="117"/>
      <c r="O53" s="117"/>
      <c r="P53" s="117"/>
      <c r="Q53" s="117"/>
      <c r="R53" s="117"/>
      <c r="S53" s="117"/>
      <c r="T53" s="117"/>
      <c r="U53" s="128"/>
      <c r="V53" s="128"/>
      <c r="W53" s="128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</row>
    <row r="54" spans="1:82" s="83" customFormat="1" ht="12.95" customHeight="1" x14ac:dyDescent="0.2">
      <c r="A54" s="96" t="str">
        <f t="shared" si="5"/>
        <v>Gruhn, Nuria</v>
      </c>
      <c r="B54" s="97" t="str">
        <f>b_BAY!$B$9</f>
        <v>Gegner 7</v>
      </c>
      <c r="C54" s="115"/>
      <c r="D54" s="125"/>
      <c r="E54" s="126"/>
      <c r="F54" s="116"/>
      <c r="G54" s="116"/>
      <c r="H54" s="116"/>
      <c r="I54" s="98"/>
      <c r="J54" s="127"/>
      <c r="K54" s="127"/>
      <c r="L54" s="98"/>
      <c r="M54" s="117"/>
      <c r="N54" s="117"/>
      <c r="O54" s="117"/>
      <c r="P54" s="117"/>
      <c r="Q54" s="117"/>
      <c r="R54" s="117"/>
      <c r="S54" s="117"/>
      <c r="T54" s="117"/>
      <c r="U54" s="128"/>
      <c r="V54" s="128"/>
      <c r="W54" s="128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</row>
    <row r="55" spans="1:82" s="83" customFormat="1" ht="12.95" customHeight="1" x14ac:dyDescent="0.2">
      <c r="A55" s="96" t="str">
        <f t="shared" si="5"/>
        <v>Gruhn, Nuria</v>
      </c>
      <c r="B55" s="97" t="str">
        <f>b_BAY!$B$10</f>
        <v>Gegner 8</v>
      </c>
      <c r="C55" s="115"/>
      <c r="D55" s="125"/>
      <c r="E55" s="126"/>
      <c r="F55" s="116"/>
      <c r="G55" s="116"/>
      <c r="H55" s="116"/>
      <c r="I55" s="98"/>
      <c r="J55" s="127"/>
      <c r="K55" s="127"/>
      <c r="L55" s="98"/>
      <c r="M55" s="117"/>
      <c r="N55" s="117"/>
      <c r="O55" s="117"/>
      <c r="P55" s="117"/>
      <c r="Q55" s="117"/>
      <c r="R55" s="117"/>
      <c r="S55" s="117"/>
      <c r="T55" s="117"/>
      <c r="U55" s="128"/>
      <c r="V55" s="128"/>
      <c r="W55" s="128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</row>
    <row r="56" spans="1:82" ht="12.95" customHeight="1" x14ac:dyDescent="0.2">
      <c r="A56" s="93" t="str">
        <f>b_BAY!$A$56</f>
        <v>Hohe, Theresa</v>
      </c>
      <c r="B56" s="77"/>
      <c r="C56" s="84"/>
      <c r="D56" s="94"/>
      <c r="E56" s="9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100"/>
      <c r="Z56" s="100"/>
    </row>
    <row r="57" spans="1:82" s="83" customFormat="1" ht="12.95" customHeight="1" x14ac:dyDescent="0.2">
      <c r="A57" s="96" t="str">
        <f>$A$56</f>
        <v>Hohe, Theresa</v>
      </c>
      <c r="B57" s="97" t="str">
        <f>b_BAY!$B$3</f>
        <v>BAWÜ</v>
      </c>
      <c r="C57" s="115"/>
      <c r="D57" s="125"/>
      <c r="E57" s="126"/>
      <c r="F57" s="116"/>
      <c r="G57" s="116"/>
      <c r="H57" s="116"/>
      <c r="I57" s="98"/>
      <c r="J57" s="127"/>
      <c r="K57" s="127"/>
      <c r="L57" s="98"/>
      <c r="M57" s="117"/>
      <c r="N57" s="117"/>
      <c r="O57" s="117"/>
      <c r="P57" s="117"/>
      <c r="Q57" s="117"/>
      <c r="R57" s="117"/>
      <c r="S57" s="117"/>
      <c r="T57" s="117"/>
      <c r="U57" s="128"/>
      <c r="V57" s="128"/>
      <c r="W57" s="128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</row>
    <row r="58" spans="1:82" s="83" customFormat="1" ht="12.95" customHeight="1" x14ac:dyDescent="0.2">
      <c r="A58" s="96" t="str">
        <f t="shared" ref="A58:A64" si="6">$A$56</f>
        <v>Hohe, Theresa</v>
      </c>
      <c r="B58" s="97" t="str">
        <f>b_BAY!$B$4</f>
        <v>BB</v>
      </c>
      <c r="C58" s="115">
        <v>1</v>
      </c>
      <c r="D58" s="125">
        <v>1</v>
      </c>
      <c r="E58" s="126">
        <v>3</v>
      </c>
      <c r="F58" s="116">
        <v>3</v>
      </c>
      <c r="G58" s="116"/>
      <c r="H58" s="116"/>
      <c r="I58" s="98"/>
      <c r="J58" s="127"/>
      <c r="K58" s="127"/>
      <c r="L58" s="98"/>
      <c r="M58" s="117"/>
      <c r="N58" s="117"/>
      <c r="O58" s="117"/>
      <c r="P58" s="117"/>
      <c r="Q58" s="117"/>
      <c r="R58" s="117"/>
      <c r="S58" s="117"/>
      <c r="T58" s="117"/>
      <c r="U58" s="128"/>
      <c r="V58" s="128"/>
      <c r="W58" s="128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</row>
    <row r="59" spans="1:82" s="83" customFormat="1" ht="12.95" customHeight="1" x14ac:dyDescent="0.2">
      <c r="A59" s="96" t="str">
        <f t="shared" si="6"/>
        <v>Hohe, Theresa</v>
      </c>
      <c r="B59" s="97" t="str">
        <f>b_BAY!$B$5</f>
        <v>BB</v>
      </c>
      <c r="C59" s="115">
        <v>1</v>
      </c>
      <c r="D59" s="125">
        <v>1</v>
      </c>
      <c r="E59" s="126">
        <v>4</v>
      </c>
      <c r="F59" s="116">
        <v>4</v>
      </c>
      <c r="G59" s="116">
        <v>1</v>
      </c>
      <c r="H59" s="116">
        <v>1</v>
      </c>
      <c r="I59" s="98">
        <v>2</v>
      </c>
      <c r="J59" s="127"/>
      <c r="K59" s="127"/>
      <c r="L59" s="98"/>
      <c r="M59" s="117">
        <v>2</v>
      </c>
      <c r="N59" s="117"/>
      <c r="O59" s="117"/>
      <c r="P59" s="117"/>
      <c r="Q59" s="117"/>
      <c r="R59" s="117"/>
      <c r="S59" s="117">
        <v>4</v>
      </c>
      <c r="T59" s="117"/>
      <c r="U59" s="128">
        <v>1</v>
      </c>
      <c r="V59" s="128"/>
      <c r="W59" s="128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</row>
    <row r="60" spans="1:82" s="83" customFormat="1" ht="12.95" customHeight="1" x14ac:dyDescent="0.2">
      <c r="A60" s="96" t="str">
        <f t="shared" si="6"/>
        <v>Hohe, Theresa</v>
      </c>
      <c r="B60" s="97" t="str">
        <f>b_BAY!$B$6</f>
        <v>BAWÜ</v>
      </c>
      <c r="C60" s="115"/>
      <c r="D60" s="125"/>
      <c r="E60" s="126"/>
      <c r="F60" s="116"/>
      <c r="G60" s="116"/>
      <c r="H60" s="116"/>
      <c r="I60" s="98"/>
      <c r="J60" s="127"/>
      <c r="K60" s="127"/>
      <c r="L60" s="98"/>
      <c r="M60" s="117"/>
      <c r="N60" s="117"/>
      <c r="O60" s="117"/>
      <c r="P60" s="117"/>
      <c r="Q60" s="117"/>
      <c r="R60" s="117"/>
      <c r="S60" s="117"/>
      <c r="T60" s="117"/>
      <c r="U60" s="128"/>
      <c r="V60" s="128"/>
      <c r="W60" s="128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</row>
    <row r="61" spans="1:82" s="83" customFormat="1" ht="12.95" customHeight="1" x14ac:dyDescent="0.2">
      <c r="A61" s="96" t="str">
        <f t="shared" si="6"/>
        <v>Hohe, Theresa</v>
      </c>
      <c r="B61" s="97" t="str">
        <f>b_BAY!$B$7</f>
        <v>Gegner 5</v>
      </c>
      <c r="C61" s="115"/>
      <c r="D61" s="125"/>
      <c r="E61" s="126"/>
      <c r="F61" s="116"/>
      <c r="G61" s="116"/>
      <c r="H61" s="116"/>
      <c r="I61" s="98"/>
      <c r="J61" s="127"/>
      <c r="K61" s="127"/>
      <c r="L61" s="98"/>
      <c r="M61" s="117"/>
      <c r="N61" s="117"/>
      <c r="O61" s="117"/>
      <c r="P61" s="117"/>
      <c r="Q61" s="117"/>
      <c r="R61" s="117"/>
      <c r="S61" s="117"/>
      <c r="T61" s="117"/>
      <c r="U61" s="128"/>
      <c r="V61" s="128"/>
      <c r="W61" s="128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</row>
    <row r="62" spans="1:82" s="83" customFormat="1" ht="12.95" customHeight="1" x14ac:dyDescent="0.2">
      <c r="A62" s="96" t="str">
        <f t="shared" si="6"/>
        <v>Hohe, Theresa</v>
      </c>
      <c r="B62" s="97" t="str">
        <f>b_BAY!$B$8</f>
        <v>Gegner 6</v>
      </c>
      <c r="C62" s="115"/>
      <c r="D62" s="125"/>
      <c r="E62" s="126"/>
      <c r="F62" s="116"/>
      <c r="G62" s="116"/>
      <c r="H62" s="116"/>
      <c r="I62" s="98"/>
      <c r="J62" s="127"/>
      <c r="K62" s="127"/>
      <c r="L62" s="98"/>
      <c r="M62" s="117"/>
      <c r="N62" s="117"/>
      <c r="O62" s="117"/>
      <c r="P62" s="117"/>
      <c r="Q62" s="117"/>
      <c r="R62" s="117"/>
      <c r="S62" s="117"/>
      <c r="T62" s="117"/>
      <c r="U62" s="128"/>
      <c r="V62" s="128"/>
      <c r="W62" s="128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</row>
    <row r="63" spans="1:82" s="83" customFormat="1" ht="12.95" customHeight="1" x14ac:dyDescent="0.2">
      <c r="A63" s="96" t="str">
        <f t="shared" si="6"/>
        <v>Hohe, Theresa</v>
      </c>
      <c r="B63" s="97" t="str">
        <f>b_BAY!$B$9</f>
        <v>Gegner 7</v>
      </c>
      <c r="C63" s="115"/>
      <c r="D63" s="125"/>
      <c r="E63" s="126"/>
      <c r="F63" s="116"/>
      <c r="G63" s="116"/>
      <c r="H63" s="116"/>
      <c r="I63" s="98"/>
      <c r="J63" s="127"/>
      <c r="K63" s="127"/>
      <c r="L63" s="98"/>
      <c r="M63" s="117"/>
      <c r="N63" s="117"/>
      <c r="O63" s="117"/>
      <c r="P63" s="117"/>
      <c r="Q63" s="117"/>
      <c r="R63" s="117"/>
      <c r="S63" s="117"/>
      <c r="T63" s="117"/>
      <c r="U63" s="128"/>
      <c r="V63" s="128"/>
      <c r="W63" s="128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</row>
    <row r="64" spans="1:82" s="83" customFormat="1" ht="12.95" customHeight="1" x14ac:dyDescent="0.2">
      <c r="A64" s="96" t="str">
        <f t="shared" si="6"/>
        <v>Hohe, Theresa</v>
      </c>
      <c r="B64" s="97" t="str">
        <f>b_BAY!$B$10</f>
        <v>Gegner 8</v>
      </c>
      <c r="C64" s="115"/>
      <c r="D64" s="125"/>
      <c r="E64" s="126"/>
      <c r="F64" s="116"/>
      <c r="G64" s="116"/>
      <c r="H64" s="116"/>
      <c r="I64" s="98"/>
      <c r="J64" s="127"/>
      <c r="K64" s="127"/>
      <c r="L64" s="98"/>
      <c r="M64" s="117"/>
      <c r="N64" s="117"/>
      <c r="O64" s="117"/>
      <c r="P64" s="117"/>
      <c r="Q64" s="117"/>
      <c r="R64" s="117"/>
      <c r="S64" s="117"/>
      <c r="T64" s="117"/>
      <c r="U64" s="128"/>
      <c r="V64" s="128"/>
      <c r="W64" s="128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</row>
    <row r="65" spans="1:82" ht="12.95" customHeight="1" x14ac:dyDescent="0.2">
      <c r="A65" s="93" t="str">
        <f>b_BAY!$A$65</f>
        <v>Huber, Alina</v>
      </c>
      <c r="B65" s="77"/>
      <c r="C65" s="84"/>
      <c r="D65" s="94"/>
      <c r="E65" s="9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100"/>
      <c r="Z65" s="100"/>
      <c r="AA65" s="100"/>
      <c r="AB65" s="100"/>
      <c r="AC65" s="100"/>
      <c r="AD65" s="100"/>
      <c r="AE65" s="100"/>
      <c r="AF65" s="100"/>
      <c r="AG65" s="100"/>
      <c r="AH65" s="100"/>
      <c r="AI65" s="100"/>
      <c r="AJ65" s="100"/>
      <c r="AK65" s="100"/>
      <c r="AL65" s="100"/>
      <c r="AM65" s="100"/>
      <c r="AN65" s="100"/>
      <c r="AO65" s="100"/>
      <c r="AP65" s="100"/>
    </row>
    <row r="66" spans="1:82" s="83" customFormat="1" ht="12.95" customHeight="1" x14ac:dyDescent="0.2">
      <c r="A66" s="96" t="str">
        <f>$A$65</f>
        <v>Huber, Alina</v>
      </c>
      <c r="B66" s="97" t="str">
        <f>b_BAY!$B$3</f>
        <v>BAWÜ</v>
      </c>
      <c r="C66" s="115"/>
      <c r="D66" s="125"/>
      <c r="E66" s="126"/>
      <c r="F66" s="116"/>
      <c r="G66" s="116"/>
      <c r="H66" s="116"/>
      <c r="I66" s="98"/>
      <c r="J66" s="127"/>
      <c r="K66" s="127"/>
      <c r="L66" s="98"/>
      <c r="M66" s="117"/>
      <c r="N66" s="117"/>
      <c r="O66" s="117"/>
      <c r="P66" s="117"/>
      <c r="Q66" s="117"/>
      <c r="R66" s="117"/>
      <c r="S66" s="117"/>
      <c r="T66" s="117"/>
      <c r="U66" s="128"/>
      <c r="V66" s="128"/>
      <c r="W66" s="128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</row>
    <row r="67" spans="1:82" s="83" customFormat="1" ht="12.95" customHeight="1" x14ac:dyDescent="0.2">
      <c r="A67" s="96" t="str">
        <f t="shared" ref="A67:A73" si="7">$A$65</f>
        <v>Huber, Alina</v>
      </c>
      <c r="B67" s="97" t="str">
        <f>b_BAY!$B$4</f>
        <v>BB</v>
      </c>
      <c r="C67" s="115"/>
      <c r="D67" s="125"/>
      <c r="E67" s="126"/>
      <c r="F67" s="116"/>
      <c r="G67" s="116"/>
      <c r="H67" s="116"/>
      <c r="I67" s="98"/>
      <c r="J67" s="127"/>
      <c r="K67" s="127"/>
      <c r="L67" s="98"/>
      <c r="M67" s="117"/>
      <c r="N67" s="117"/>
      <c r="O67" s="117"/>
      <c r="P67" s="117"/>
      <c r="Q67" s="117"/>
      <c r="R67" s="117"/>
      <c r="S67" s="117"/>
      <c r="T67" s="117"/>
      <c r="U67" s="128"/>
      <c r="V67" s="128"/>
      <c r="W67" s="128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</row>
    <row r="68" spans="1:82" s="83" customFormat="1" ht="12.95" customHeight="1" x14ac:dyDescent="0.2">
      <c r="A68" s="96" t="str">
        <f t="shared" si="7"/>
        <v>Huber, Alina</v>
      </c>
      <c r="B68" s="97" t="str">
        <f>b_BAY!$B$5</f>
        <v>BB</v>
      </c>
      <c r="C68" s="115"/>
      <c r="D68" s="125"/>
      <c r="E68" s="126"/>
      <c r="F68" s="116"/>
      <c r="G68" s="116"/>
      <c r="H68" s="116"/>
      <c r="I68" s="98"/>
      <c r="J68" s="127"/>
      <c r="K68" s="127"/>
      <c r="L68" s="98"/>
      <c r="M68" s="117"/>
      <c r="N68" s="117"/>
      <c r="O68" s="117"/>
      <c r="P68" s="117"/>
      <c r="Q68" s="117"/>
      <c r="R68" s="117"/>
      <c r="S68" s="117"/>
      <c r="T68" s="117"/>
      <c r="U68" s="128"/>
      <c r="V68" s="128"/>
      <c r="W68" s="128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</row>
    <row r="69" spans="1:82" s="83" customFormat="1" ht="12.95" customHeight="1" x14ac:dyDescent="0.2">
      <c r="A69" s="96" t="str">
        <f t="shared" si="7"/>
        <v>Huber, Alina</v>
      </c>
      <c r="B69" s="97" t="str">
        <f>b_BAY!$B$6</f>
        <v>BAWÜ</v>
      </c>
      <c r="C69" s="115"/>
      <c r="D69" s="125"/>
      <c r="E69" s="126"/>
      <c r="F69" s="116"/>
      <c r="G69" s="116"/>
      <c r="H69" s="116"/>
      <c r="I69" s="98"/>
      <c r="J69" s="127"/>
      <c r="K69" s="127"/>
      <c r="L69" s="98"/>
      <c r="M69" s="117"/>
      <c r="N69" s="117"/>
      <c r="O69" s="117"/>
      <c r="P69" s="117"/>
      <c r="Q69" s="117"/>
      <c r="R69" s="117"/>
      <c r="S69" s="117"/>
      <c r="T69" s="117"/>
      <c r="U69" s="128"/>
      <c r="V69" s="128"/>
      <c r="W69" s="128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</row>
    <row r="70" spans="1:82" s="83" customFormat="1" ht="12.95" customHeight="1" x14ac:dyDescent="0.2">
      <c r="A70" s="96" t="str">
        <f t="shared" si="7"/>
        <v>Huber, Alina</v>
      </c>
      <c r="B70" s="97" t="str">
        <f>b_BAY!$B$7</f>
        <v>Gegner 5</v>
      </c>
      <c r="C70" s="115"/>
      <c r="D70" s="125"/>
      <c r="E70" s="126"/>
      <c r="F70" s="116"/>
      <c r="G70" s="116"/>
      <c r="H70" s="116"/>
      <c r="I70" s="98"/>
      <c r="J70" s="127"/>
      <c r="K70" s="127"/>
      <c r="L70" s="98"/>
      <c r="M70" s="117"/>
      <c r="N70" s="117"/>
      <c r="O70" s="117"/>
      <c r="P70" s="117"/>
      <c r="Q70" s="117"/>
      <c r="R70" s="117"/>
      <c r="S70" s="117"/>
      <c r="T70" s="117"/>
      <c r="U70" s="128"/>
      <c r="V70" s="128"/>
      <c r="W70" s="128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</row>
    <row r="71" spans="1:82" s="83" customFormat="1" ht="12.95" customHeight="1" x14ac:dyDescent="0.2">
      <c r="A71" s="96" t="str">
        <f t="shared" si="7"/>
        <v>Huber, Alina</v>
      </c>
      <c r="B71" s="97" t="str">
        <f>b_BAY!$B$8</f>
        <v>Gegner 6</v>
      </c>
      <c r="C71" s="115"/>
      <c r="D71" s="125"/>
      <c r="E71" s="126"/>
      <c r="F71" s="116"/>
      <c r="G71" s="116"/>
      <c r="H71" s="116"/>
      <c r="I71" s="98"/>
      <c r="J71" s="127"/>
      <c r="K71" s="127"/>
      <c r="L71" s="98"/>
      <c r="M71" s="117"/>
      <c r="N71" s="117"/>
      <c r="O71" s="117"/>
      <c r="P71" s="117"/>
      <c r="Q71" s="117"/>
      <c r="R71" s="117"/>
      <c r="S71" s="117"/>
      <c r="T71" s="117"/>
      <c r="U71" s="128"/>
      <c r="V71" s="128"/>
      <c r="W71" s="128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</row>
    <row r="72" spans="1:82" s="83" customFormat="1" ht="12.95" customHeight="1" x14ac:dyDescent="0.2">
      <c r="A72" s="96" t="str">
        <f t="shared" si="7"/>
        <v>Huber, Alina</v>
      </c>
      <c r="B72" s="97" t="str">
        <f>b_BAY!$B$9</f>
        <v>Gegner 7</v>
      </c>
      <c r="C72" s="115"/>
      <c r="D72" s="125"/>
      <c r="E72" s="126"/>
      <c r="F72" s="116"/>
      <c r="G72" s="116"/>
      <c r="H72" s="116"/>
      <c r="I72" s="98"/>
      <c r="J72" s="127"/>
      <c r="K72" s="127"/>
      <c r="L72" s="98"/>
      <c r="M72" s="117"/>
      <c r="N72" s="117"/>
      <c r="O72" s="117"/>
      <c r="P72" s="117"/>
      <c r="Q72" s="117"/>
      <c r="R72" s="117"/>
      <c r="S72" s="117"/>
      <c r="T72" s="117"/>
      <c r="U72" s="128"/>
      <c r="V72" s="128"/>
      <c r="W72" s="128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</row>
    <row r="73" spans="1:82" s="83" customFormat="1" ht="12.95" customHeight="1" x14ac:dyDescent="0.2">
      <c r="A73" s="96" t="str">
        <f t="shared" si="7"/>
        <v>Huber, Alina</v>
      </c>
      <c r="B73" s="97" t="str">
        <f>b_BAY!$B$10</f>
        <v>Gegner 8</v>
      </c>
      <c r="C73" s="115"/>
      <c r="D73" s="125"/>
      <c r="E73" s="126"/>
      <c r="F73" s="116"/>
      <c r="G73" s="116"/>
      <c r="H73" s="116"/>
      <c r="I73" s="98"/>
      <c r="J73" s="127"/>
      <c r="K73" s="127"/>
      <c r="L73" s="98"/>
      <c r="M73" s="117"/>
      <c r="N73" s="117"/>
      <c r="O73" s="117"/>
      <c r="P73" s="117"/>
      <c r="Q73" s="117"/>
      <c r="R73" s="117"/>
      <c r="S73" s="117"/>
      <c r="T73" s="117"/>
      <c r="U73" s="128"/>
      <c r="V73" s="128"/>
      <c r="W73" s="128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</row>
    <row r="74" spans="1:82" ht="12.95" customHeight="1" x14ac:dyDescent="0.2">
      <c r="A74" s="93" t="str">
        <f>b_BAY!$A$74</f>
        <v>Huber, Lea</v>
      </c>
      <c r="B74" s="77"/>
      <c r="C74" s="84"/>
      <c r="D74" s="94"/>
      <c r="E74" s="9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100"/>
      <c r="Z74" s="100"/>
    </row>
    <row r="75" spans="1:82" s="83" customFormat="1" ht="12.95" customHeight="1" x14ac:dyDescent="0.2">
      <c r="A75" s="96" t="str">
        <f>$A$74</f>
        <v>Huber, Lea</v>
      </c>
      <c r="B75" s="97" t="str">
        <f>b_BAY!$B$3</f>
        <v>BAWÜ</v>
      </c>
      <c r="C75" s="115"/>
      <c r="D75" s="125"/>
      <c r="E75" s="126"/>
      <c r="F75" s="116"/>
      <c r="G75" s="116"/>
      <c r="H75" s="116"/>
      <c r="I75" s="98"/>
      <c r="J75" s="127"/>
      <c r="K75" s="127"/>
      <c r="L75" s="98"/>
      <c r="M75" s="117"/>
      <c r="N75" s="117"/>
      <c r="O75" s="117"/>
      <c r="P75" s="117"/>
      <c r="Q75" s="117"/>
      <c r="R75" s="117"/>
      <c r="S75" s="117"/>
      <c r="T75" s="117"/>
      <c r="U75" s="128"/>
      <c r="V75" s="128"/>
      <c r="W75" s="128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</row>
    <row r="76" spans="1:82" s="83" customFormat="1" ht="12.95" customHeight="1" x14ac:dyDescent="0.2">
      <c r="A76" s="96" t="str">
        <f t="shared" ref="A76:A82" si="8">$A$74</f>
        <v>Huber, Lea</v>
      </c>
      <c r="B76" s="97" t="str">
        <f>b_BAY!$B$4</f>
        <v>BB</v>
      </c>
      <c r="C76" s="115"/>
      <c r="D76" s="125"/>
      <c r="E76" s="126"/>
      <c r="F76" s="116"/>
      <c r="G76" s="116"/>
      <c r="H76" s="116"/>
      <c r="I76" s="98"/>
      <c r="J76" s="127"/>
      <c r="K76" s="127"/>
      <c r="L76" s="98"/>
      <c r="M76" s="117"/>
      <c r="N76" s="117"/>
      <c r="O76" s="117"/>
      <c r="P76" s="117"/>
      <c r="Q76" s="117"/>
      <c r="R76" s="117"/>
      <c r="S76" s="117"/>
      <c r="T76" s="117"/>
      <c r="U76" s="128"/>
      <c r="V76" s="128"/>
      <c r="W76" s="128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</row>
    <row r="77" spans="1:82" s="83" customFormat="1" ht="12.95" customHeight="1" x14ac:dyDescent="0.2">
      <c r="A77" s="96" t="str">
        <f t="shared" si="8"/>
        <v>Huber, Lea</v>
      </c>
      <c r="B77" s="97" t="str">
        <f>b_BAY!$B$5</f>
        <v>BB</v>
      </c>
      <c r="C77" s="115"/>
      <c r="D77" s="125"/>
      <c r="E77" s="126"/>
      <c r="F77" s="116"/>
      <c r="G77" s="116"/>
      <c r="H77" s="116"/>
      <c r="I77" s="98"/>
      <c r="J77" s="127"/>
      <c r="K77" s="127"/>
      <c r="L77" s="98"/>
      <c r="M77" s="117"/>
      <c r="N77" s="117"/>
      <c r="O77" s="117"/>
      <c r="P77" s="117"/>
      <c r="Q77" s="117"/>
      <c r="R77" s="117"/>
      <c r="S77" s="117"/>
      <c r="T77" s="117"/>
      <c r="U77" s="128"/>
      <c r="V77" s="128"/>
      <c r="W77" s="128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</row>
    <row r="78" spans="1:82" s="83" customFormat="1" ht="12.95" customHeight="1" x14ac:dyDescent="0.2">
      <c r="A78" s="96" t="str">
        <f t="shared" si="8"/>
        <v>Huber, Lea</v>
      </c>
      <c r="B78" s="97" t="str">
        <f>b_BAY!$B$6</f>
        <v>BAWÜ</v>
      </c>
      <c r="C78" s="115"/>
      <c r="D78" s="125"/>
      <c r="E78" s="126"/>
      <c r="F78" s="116"/>
      <c r="G78" s="116"/>
      <c r="H78" s="116"/>
      <c r="I78" s="98"/>
      <c r="J78" s="127"/>
      <c r="K78" s="127"/>
      <c r="L78" s="98"/>
      <c r="M78" s="117"/>
      <c r="N78" s="117"/>
      <c r="O78" s="117"/>
      <c r="P78" s="117"/>
      <c r="Q78" s="117"/>
      <c r="R78" s="117"/>
      <c r="S78" s="117"/>
      <c r="T78" s="117"/>
      <c r="U78" s="128"/>
      <c r="V78" s="128"/>
      <c r="W78" s="128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</row>
    <row r="79" spans="1:82" s="83" customFormat="1" ht="12.95" customHeight="1" x14ac:dyDescent="0.2">
      <c r="A79" s="96" t="str">
        <f t="shared" si="8"/>
        <v>Huber, Lea</v>
      </c>
      <c r="B79" s="97" t="str">
        <f>b_BAY!$B$7</f>
        <v>Gegner 5</v>
      </c>
      <c r="C79" s="115"/>
      <c r="D79" s="125"/>
      <c r="E79" s="126"/>
      <c r="F79" s="116"/>
      <c r="G79" s="116"/>
      <c r="H79" s="116"/>
      <c r="I79" s="98"/>
      <c r="J79" s="127"/>
      <c r="K79" s="127"/>
      <c r="L79" s="98"/>
      <c r="M79" s="117"/>
      <c r="N79" s="117"/>
      <c r="O79" s="117"/>
      <c r="P79" s="117"/>
      <c r="Q79" s="117"/>
      <c r="R79" s="117"/>
      <c r="S79" s="117"/>
      <c r="T79" s="117"/>
      <c r="U79" s="128"/>
      <c r="V79" s="128"/>
      <c r="W79" s="128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</row>
    <row r="80" spans="1:82" s="83" customFormat="1" ht="12.95" customHeight="1" x14ac:dyDescent="0.2">
      <c r="A80" s="96" t="str">
        <f t="shared" si="8"/>
        <v>Huber, Lea</v>
      </c>
      <c r="B80" s="97" t="str">
        <f>b_BAY!$B$8</f>
        <v>Gegner 6</v>
      </c>
      <c r="C80" s="115"/>
      <c r="D80" s="125"/>
      <c r="E80" s="126"/>
      <c r="F80" s="116"/>
      <c r="G80" s="116"/>
      <c r="H80" s="116"/>
      <c r="I80" s="98"/>
      <c r="J80" s="127"/>
      <c r="K80" s="127"/>
      <c r="L80" s="98"/>
      <c r="M80" s="117"/>
      <c r="N80" s="117"/>
      <c r="O80" s="117"/>
      <c r="P80" s="117"/>
      <c r="Q80" s="117"/>
      <c r="R80" s="117"/>
      <c r="S80" s="117"/>
      <c r="T80" s="117"/>
      <c r="U80" s="128"/>
      <c r="V80" s="128"/>
      <c r="W80" s="128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</row>
    <row r="81" spans="1:82" s="83" customFormat="1" ht="12.95" customHeight="1" x14ac:dyDescent="0.2">
      <c r="A81" s="96" t="str">
        <f t="shared" si="8"/>
        <v>Huber, Lea</v>
      </c>
      <c r="B81" s="97" t="str">
        <f>b_BAY!$B$9</f>
        <v>Gegner 7</v>
      </c>
      <c r="C81" s="115"/>
      <c r="D81" s="125"/>
      <c r="E81" s="126"/>
      <c r="F81" s="116"/>
      <c r="G81" s="116"/>
      <c r="H81" s="116"/>
      <c r="I81" s="98"/>
      <c r="J81" s="127"/>
      <c r="K81" s="127"/>
      <c r="L81" s="98"/>
      <c r="M81" s="117"/>
      <c r="N81" s="117"/>
      <c r="O81" s="117"/>
      <c r="P81" s="117"/>
      <c r="Q81" s="117"/>
      <c r="R81" s="117"/>
      <c r="S81" s="117"/>
      <c r="T81" s="117"/>
      <c r="U81" s="128"/>
      <c r="V81" s="128"/>
      <c r="W81" s="128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</row>
    <row r="82" spans="1:82" s="83" customFormat="1" ht="12.95" customHeight="1" x14ac:dyDescent="0.2">
      <c r="A82" s="96" t="str">
        <f t="shared" si="8"/>
        <v>Huber, Lea</v>
      </c>
      <c r="B82" s="97" t="str">
        <f>b_BAY!$B$10</f>
        <v>Gegner 8</v>
      </c>
      <c r="C82" s="115"/>
      <c r="D82" s="125"/>
      <c r="E82" s="126"/>
      <c r="F82" s="116"/>
      <c r="G82" s="116"/>
      <c r="H82" s="116"/>
      <c r="I82" s="98"/>
      <c r="J82" s="127"/>
      <c r="K82" s="127"/>
      <c r="L82" s="98"/>
      <c r="M82" s="117"/>
      <c r="N82" s="117"/>
      <c r="O82" s="117"/>
      <c r="P82" s="117"/>
      <c r="Q82" s="117"/>
      <c r="R82" s="117"/>
      <c r="S82" s="117"/>
      <c r="T82" s="117"/>
      <c r="U82" s="128"/>
      <c r="V82" s="128"/>
      <c r="W82" s="128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</row>
    <row r="83" spans="1:82" ht="12.95" customHeight="1" x14ac:dyDescent="0.2">
      <c r="A83" s="93" t="str">
        <f>b_BAY!$A$83</f>
        <v>Rudorfer, Nelly</v>
      </c>
      <c r="B83" s="77"/>
      <c r="C83" s="84"/>
      <c r="D83" s="94"/>
      <c r="E83" s="9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100"/>
    </row>
    <row r="84" spans="1:82" s="83" customFormat="1" ht="12.95" customHeight="1" x14ac:dyDescent="0.2">
      <c r="A84" s="96" t="str">
        <f>$A$83</f>
        <v>Rudorfer, Nelly</v>
      </c>
      <c r="B84" s="97" t="str">
        <f>b_BAY!$B$3</f>
        <v>BAWÜ</v>
      </c>
      <c r="C84" s="115"/>
      <c r="D84" s="125"/>
      <c r="E84" s="126"/>
      <c r="F84" s="116"/>
      <c r="G84" s="116"/>
      <c r="H84" s="116"/>
      <c r="I84" s="98"/>
      <c r="J84" s="127"/>
      <c r="K84" s="127"/>
      <c r="L84" s="98"/>
      <c r="M84" s="117"/>
      <c r="N84" s="117"/>
      <c r="O84" s="117"/>
      <c r="P84" s="117"/>
      <c r="Q84" s="117"/>
      <c r="R84" s="117"/>
      <c r="S84" s="117"/>
      <c r="T84" s="117"/>
      <c r="U84" s="128"/>
      <c r="V84" s="128"/>
      <c r="W84" s="128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</row>
    <row r="85" spans="1:82" s="83" customFormat="1" ht="12.95" customHeight="1" x14ac:dyDescent="0.2">
      <c r="A85" s="96" t="str">
        <f t="shared" ref="A85:A91" si="9">$A$83</f>
        <v>Rudorfer, Nelly</v>
      </c>
      <c r="B85" s="97" t="str">
        <f>b_BAY!$B$4</f>
        <v>BB</v>
      </c>
      <c r="C85" s="115"/>
      <c r="D85" s="125"/>
      <c r="E85" s="126"/>
      <c r="F85" s="116"/>
      <c r="G85" s="116"/>
      <c r="H85" s="116"/>
      <c r="I85" s="98"/>
      <c r="J85" s="127"/>
      <c r="K85" s="127"/>
      <c r="L85" s="98"/>
      <c r="M85" s="117"/>
      <c r="N85" s="117"/>
      <c r="O85" s="117"/>
      <c r="P85" s="117"/>
      <c r="Q85" s="117"/>
      <c r="R85" s="117"/>
      <c r="S85" s="117"/>
      <c r="T85" s="117"/>
      <c r="U85" s="128"/>
      <c r="V85" s="128"/>
      <c r="W85" s="128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</row>
    <row r="86" spans="1:82" s="83" customFormat="1" ht="12.95" customHeight="1" x14ac:dyDescent="0.2">
      <c r="A86" s="96" t="str">
        <f t="shared" si="9"/>
        <v>Rudorfer, Nelly</v>
      </c>
      <c r="B86" s="97" t="str">
        <f>b_BAY!$B$5</f>
        <v>BB</v>
      </c>
      <c r="C86" s="115"/>
      <c r="D86" s="125"/>
      <c r="E86" s="126"/>
      <c r="F86" s="116"/>
      <c r="G86" s="116"/>
      <c r="H86" s="116"/>
      <c r="I86" s="98"/>
      <c r="J86" s="127"/>
      <c r="K86" s="127"/>
      <c r="L86" s="98"/>
      <c r="M86" s="117"/>
      <c r="N86" s="117"/>
      <c r="O86" s="117"/>
      <c r="P86" s="117"/>
      <c r="Q86" s="117"/>
      <c r="R86" s="117"/>
      <c r="S86" s="117"/>
      <c r="T86" s="117"/>
      <c r="U86" s="128"/>
      <c r="V86" s="128"/>
      <c r="W86" s="128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</row>
    <row r="87" spans="1:82" s="83" customFormat="1" ht="12.95" customHeight="1" x14ac:dyDescent="0.2">
      <c r="A87" s="96" t="str">
        <f t="shared" si="9"/>
        <v>Rudorfer, Nelly</v>
      </c>
      <c r="B87" s="97" t="str">
        <f>b_BAY!$B$6</f>
        <v>BAWÜ</v>
      </c>
      <c r="C87" s="115"/>
      <c r="D87" s="125"/>
      <c r="E87" s="126"/>
      <c r="F87" s="116"/>
      <c r="G87" s="116"/>
      <c r="H87" s="116"/>
      <c r="I87" s="98"/>
      <c r="J87" s="127"/>
      <c r="K87" s="127"/>
      <c r="L87" s="98"/>
      <c r="M87" s="117"/>
      <c r="N87" s="117"/>
      <c r="O87" s="117"/>
      <c r="P87" s="117"/>
      <c r="Q87" s="117"/>
      <c r="R87" s="117"/>
      <c r="S87" s="117"/>
      <c r="T87" s="117"/>
      <c r="U87" s="128"/>
      <c r="V87" s="128"/>
      <c r="W87" s="128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</row>
    <row r="88" spans="1:82" s="83" customFormat="1" ht="12.95" customHeight="1" x14ac:dyDescent="0.2">
      <c r="A88" s="96" t="str">
        <f t="shared" si="9"/>
        <v>Rudorfer, Nelly</v>
      </c>
      <c r="B88" s="97" t="str">
        <f>b_BAY!$B$7</f>
        <v>Gegner 5</v>
      </c>
      <c r="C88" s="115"/>
      <c r="D88" s="125"/>
      <c r="E88" s="126"/>
      <c r="F88" s="116"/>
      <c r="G88" s="116"/>
      <c r="H88" s="116"/>
      <c r="I88" s="98"/>
      <c r="J88" s="127"/>
      <c r="K88" s="127"/>
      <c r="L88" s="98"/>
      <c r="M88" s="117"/>
      <c r="N88" s="117"/>
      <c r="O88" s="117"/>
      <c r="P88" s="117"/>
      <c r="Q88" s="117"/>
      <c r="R88" s="117"/>
      <c r="S88" s="117"/>
      <c r="T88" s="117"/>
      <c r="U88" s="128"/>
      <c r="V88" s="128"/>
      <c r="W88" s="128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</row>
    <row r="89" spans="1:82" s="83" customFormat="1" ht="12.95" customHeight="1" x14ac:dyDescent="0.2">
      <c r="A89" s="96" t="str">
        <f t="shared" si="9"/>
        <v>Rudorfer, Nelly</v>
      </c>
      <c r="B89" s="97" t="str">
        <f>b_BAY!$B$8</f>
        <v>Gegner 6</v>
      </c>
      <c r="C89" s="115"/>
      <c r="D89" s="125"/>
      <c r="E89" s="126"/>
      <c r="F89" s="116"/>
      <c r="G89" s="116"/>
      <c r="H89" s="116"/>
      <c r="I89" s="98"/>
      <c r="J89" s="127"/>
      <c r="K89" s="127"/>
      <c r="L89" s="98"/>
      <c r="M89" s="117"/>
      <c r="N89" s="117"/>
      <c r="O89" s="117"/>
      <c r="P89" s="117"/>
      <c r="Q89" s="117"/>
      <c r="R89" s="117"/>
      <c r="S89" s="117"/>
      <c r="T89" s="117"/>
      <c r="U89" s="128"/>
      <c r="V89" s="128"/>
      <c r="W89" s="128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</row>
    <row r="90" spans="1:82" s="83" customFormat="1" ht="12.95" customHeight="1" x14ac:dyDescent="0.2">
      <c r="A90" s="96" t="str">
        <f t="shared" si="9"/>
        <v>Rudorfer, Nelly</v>
      </c>
      <c r="B90" s="97" t="str">
        <f>b_BAY!$B$9</f>
        <v>Gegner 7</v>
      </c>
      <c r="C90" s="115"/>
      <c r="D90" s="125"/>
      <c r="E90" s="126"/>
      <c r="F90" s="116"/>
      <c r="G90" s="116"/>
      <c r="H90" s="116"/>
      <c r="I90" s="98"/>
      <c r="J90" s="127"/>
      <c r="K90" s="127"/>
      <c r="L90" s="98"/>
      <c r="M90" s="117"/>
      <c r="N90" s="117"/>
      <c r="O90" s="117"/>
      <c r="P90" s="117"/>
      <c r="Q90" s="117"/>
      <c r="R90" s="117"/>
      <c r="S90" s="117"/>
      <c r="T90" s="117"/>
      <c r="U90" s="128"/>
      <c r="V90" s="128"/>
      <c r="W90" s="128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</row>
    <row r="91" spans="1:82" s="83" customFormat="1" ht="12.95" customHeight="1" x14ac:dyDescent="0.2">
      <c r="A91" s="96" t="str">
        <f t="shared" si="9"/>
        <v>Rudorfer, Nelly</v>
      </c>
      <c r="B91" s="97" t="str">
        <f>b_BAY!$B$10</f>
        <v>Gegner 8</v>
      </c>
      <c r="C91" s="115"/>
      <c r="D91" s="125"/>
      <c r="E91" s="126"/>
      <c r="F91" s="116"/>
      <c r="G91" s="116"/>
      <c r="H91" s="116"/>
      <c r="I91" s="98"/>
      <c r="J91" s="127"/>
      <c r="K91" s="127"/>
      <c r="L91" s="98"/>
      <c r="M91" s="117"/>
      <c r="N91" s="117"/>
      <c r="O91" s="117"/>
      <c r="P91" s="117"/>
      <c r="Q91" s="117"/>
      <c r="R91" s="117"/>
      <c r="S91" s="117"/>
      <c r="T91" s="117"/>
      <c r="U91" s="128"/>
      <c r="V91" s="128"/>
      <c r="W91" s="128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</row>
    <row r="92" spans="1:82" ht="12.95" customHeight="1" x14ac:dyDescent="0.2">
      <c r="A92" s="93" t="str">
        <f>b_BAY!$A$92</f>
        <v>Schober, Fina</v>
      </c>
      <c r="B92" s="77"/>
      <c r="C92" s="84"/>
      <c r="D92" s="94"/>
      <c r="E92" s="9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100"/>
      <c r="Z92" s="100"/>
    </row>
    <row r="93" spans="1:82" s="83" customFormat="1" ht="12.95" customHeight="1" x14ac:dyDescent="0.2">
      <c r="A93" s="96" t="str">
        <f>$A$92</f>
        <v>Schober, Fina</v>
      </c>
      <c r="B93" s="97" t="str">
        <f>b_BAY!$B$3</f>
        <v>BAWÜ</v>
      </c>
      <c r="C93" s="115">
        <v>1</v>
      </c>
      <c r="D93" s="125">
        <v>2.33</v>
      </c>
      <c r="E93" s="126">
        <v>15</v>
      </c>
      <c r="F93" s="116">
        <v>14</v>
      </c>
      <c r="G93" s="116">
        <v>7</v>
      </c>
      <c r="H93" s="116">
        <v>7</v>
      </c>
      <c r="I93" s="98">
        <v>7</v>
      </c>
      <c r="J93" s="127"/>
      <c r="K93" s="127"/>
      <c r="L93" s="98"/>
      <c r="M93" s="117">
        <v>3</v>
      </c>
      <c r="N93" s="117"/>
      <c r="O93" s="117">
        <v>1</v>
      </c>
      <c r="P93" s="117"/>
      <c r="Q93" s="117"/>
      <c r="R93" s="117"/>
      <c r="S93" s="117"/>
      <c r="T93" s="117"/>
      <c r="U93" s="128"/>
      <c r="V93" s="128"/>
      <c r="W93" s="128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</row>
    <row r="94" spans="1:82" s="83" customFormat="1" ht="12.95" customHeight="1" x14ac:dyDescent="0.2">
      <c r="A94" s="96" t="str">
        <f t="shared" ref="A94:A100" si="10">$A$92</f>
        <v>Schober, Fina</v>
      </c>
      <c r="B94" s="97" t="str">
        <f>b_BAY!$B$4</f>
        <v>BB</v>
      </c>
      <c r="C94" s="115"/>
      <c r="D94" s="125"/>
      <c r="E94" s="126"/>
      <c r="F94" s="116"/>
      <c r="G94" s="116"/>
      <c r="H94" s="116"/>
      <c r="I94" s="98"/>
      <c r="J94" s="127"/>
      <c r="K94" s="127"/>
      <c r="L94" s="98"/>
      <c r="M94" s="117"/>
      <c r="N94" s="117"/>
      <c r="O94" s="117"/>
      <c r="P94" s="117"/>
      <c r="Q94" s="117"/>
      <c r="R94" s="117"/>
      <c r="S94" s="117"/>
      <c r="T94" s="117"/>
      <c r="U94" s="128"/>
      <c r="V94" s="128"/>
      <c r="W94" s="128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</row>
    <row r="95" spans="1:82" s="83" customFormat="1" ht="12.95" customHeight="1" x14ac:dyDescent="0.2">
      <c r="A95" s="96" t="str">
        <f t="shared" si="10"/>
        <v>Schober, Fina</v>
      </c>
      <c r="B95" s="97" t="str">
        <f>b_BAY!$B$5</f>
        <v>BB</v>
      </c>
      <c r="C95" s="115">
        <v>1</v>
      </c>
      <c r="D95" s="125">
        <v>2</v>
      </c>
      <c r="E95" s="126">
        <v>14</v>
      </c>
      <c r="F95" s="116">
        <v>12</v>
      </c>
      <c r="G95" s="116">
        <v>7</v>
      </c>
      <c r="H95" s="116">
        <v>7</v>
      </c>
      <c r="I95" s="98">
        <v>4</v>
      </c>
      <c r="J95" s="127"/>
      <c r="K95" s="127"/>
      <c r="L95" s="98"/>
      <c r="M95" s="117">
        <v>6</v>
      </c>
      <c r="N95" s="117"/>
      <c r="O95" s="117">
        <v>2</v>
      </c>
      <c r="P95" s="117"/>
      <c r="Q95" s="117"/>
      <c r="R95" s="117"/>
      <c r="S95" s="117">
        <v>10</v>
      </c>
      <c r="T95" s="117"/>
      <c r="U95" s="128"/>
      <c r="V95" s="128"/>
      <c r="W95" s="128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</row>
    <row r="96" spans="1:82" s="83" customFormat="1" ht="12.95" customHeight="1" x14ac:dyDescent="0.2">
      <c r="A96" s="96" t="str">
        <f t="shared" si="10"/>
        <v>Schober, Fina</v>
      </c>
      <c r="B96" s="97" t="str">
        <f>b_BAY!$B$6</f>
        <v>BAWÜ</v>
      </c>
      <c r="C96" s="115"/>
      <c r="D96" s="125"/>
      <c r="E96" s="126"/>
      <c r="F96" s="116"/>
      <c r="G96" s="116"/>
      <c r="H96" s="116"/>
      <c r="I96" s="98"/>
      <c r="J96" s="127"/>
      <c r="K96" s="127"/>
      <c r="L96" s="98"/>
      <c r="M96" s="117"/>
      <c r="N96" s="117"/>
      <c r="O96" s="117"/>
      <c r="P96" s="117"/>
      <c r="Q96" s="117"/>
      <c r="R96" s="117"/>
      <c r="S96" s="117"/>
      <c r="T96" s="117"/>
      <c r="U96" s="128"/>
      <c r="V96" s="128"/>
      <c r="W96" s="128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</row>
    <row r="97" spans="1:82" s="83" customFormat="1" ht="12.95" customHeight="1" x14ac:dyDescent="0.2">
      <c r="A97" s="96" t="str">
        <f t="shared" si="10"/>
        <v>Schober, Fina</v>
      </c>
      <c r="B97" s="97" t="str">
        <f>b_BAY!$B$7</f>
        <v>Gegner 5</v>
      </c>
      <c r="C97" s="115"/>
      <c r="D97" s="125"/>
      <c r="E97" s="126"/>
      <c r="F97" s="116"/>
      <c r="G97" s="116"/>
      <c r="H97" s="116"/>
      <c r="I97" s="98"/>
      <c r="J97" s="127"/>
      <c r="K97" s="127"/>
      <c r="L97" s="98"/>
      <c r="M97" s="117"/>
      <c r="N97" s="117"/>
      <c r="O97" s="117"/>
      <c r="P97" s="117"/>
      <c r="Q97" s="117"/>
      <c r="R97" s="117"/>
      <c r="S97" s="117"/>
      <c r="T97" s="117"/>
      <c r="U97" s="128"/>
      <c r="V97" s="128"/>
      <c r="W97" s="128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</row>
    <row r="98" spans="1:82" s="83" customFormat="1" ht="12.95" customHeight="1" x14ac:dyDescent="0.2">
      <c r="A98" s="96" t="str">
        <f t="shared" si="10"/>
        <v>Schober, Fina</v>
      </c>
      <c r="B98" s="97" t="str">
        <f>b_BAY!$B$8</f>
        <v>Gegner 6</v>
      </c>
      <c r="C98" s="115"/>
      <c r="D98" s="125"/>
      <c r="E98" s="126"/>
      <c r="F98" s="116"/>
      <c r="G98" s="116"/>
      <c r="H98" s="116"/>
      <c r="I98" s="98"/>
      <c r="J98" s="127"/>
      <c r="K98" s="127"/>
      <c r="L98" s="98"/>
      <c r="M98" s="117"/>
      <c r="N98" s="117"/>
      <c r="O98" s="117"/>
      <c r="P98" s="117"/>
      <c r="Q98" s="117"/>
      <c r="R98" s="117"/>
      <c r="S98" s="117"/>
      <c r="T98" s="117"/>
      <c r="U98" s="128"/>
      <c r="V98" s="128"/>
      <c r="W98" s="128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</row>
    <row r="99" spans="1:82" s="83" customFormat="1" ht="12.95" customHeight="1" x14ac:dyDescent="0.2">
      <c r="A99" s="96" t="str">
        <f t="shared" si="10"/>
        <v>Schober, Fina</v>
      </c>
      <c r="B99" s="97" t="str">
        <f>b_BAY!$B$9</f>
        <v>Gegner 7</v>
      </c>
      <c r="C99" s="115"/>
      <c r="D99" s="125"/>
      <c r="E99" s="126"/>
      <c r="F99" s="116"/>
      <c r="G99" s="116"/>
      <c r="H99" s="116"/>
      <c r="I99" s="98"/>
      <c r="J99" s="127"/>
      <c r="K99" s="127"/>
      <c r="L99" s="98"/>
      <c r="M99" s="117"/>
      <c r="N99" s="117"/>
      <c r="O99" s="117"/>
      <c r="P99" s="117"/>
      <c r="Q99" s="117"/>
      <c r="R99" s="117"/>
      <c r="S99" s="117"/>
      <c r="T99" s="117"/>
      <c r="U99" s="128"/>
      <c r="V99" s="128"/>
      <c r="W99" s="128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</row>
    <row r="100" spans="1:82" s="83" customFormat="1" ht="12.95" customHeight="1" x14ac:dyDescent="0.2">
      <c r="A100" s="96" t="str">
        <f t="shared" si="10"/>
        <v>Schober, Fina</v>
      </c>
      <c r="B100" s="97" t="str">
        <f>b_BAY!$B$10</f>
        <v>Gegner 8</v>
      </c>
      <c r="C100" s="115"/>
      <c r="D100" s="125"/>
      <c r="E100" s="126"/>
      <c r="F100" s="116"/>
      <c r="G100" s="116"/>
      <c r="H100" s="116"/>
      <c r="I100" s="98"/>
      <c r="J100" s="127"/>
      <c r="K100" s="127"/>
      <c r="L100" s="98"/>
      <c r="M100" s="117"/>
      <c r="N100" s="117"/>
      <c r="O100" s="117"/>
      <c r="P100" s="117"/>
      <c r="Q100" s="117"/>
      <c r="R100" s="117"/>
      <c r="S100" s="117"/>
      <c r="T100" s="117"/>
      <c r="U100" s="128"/>
      <c r="V100" s="128"/>
      <c r="W100" s="128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</row>
    <row r="101" spans="1:82" ht="12.95" customHeight="1" x14ac:dyDescent="0.2">
      <c r="A101" s="93" t="str">
        <f>b_BAY!$A$101</f>
        <v>Stampfl, Lena</v>
      </c>
      <c r="B101" s="77"/>
      <c r="C101" s="84"/>
      <c r="D101" s="94"/>
      <c r="E101" s="9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100"/>
      <c r="Z101" s="100"/>
      <c r="AA101" s="100"/>
      <c r="AB101" s="100"/>
      <c r="AC101" s="100"/>
      <c r="AD101" s="100"/>
      <c r="AE101" s="100"/>
      <c r="AF101" s="100"/>
      <c r="AG101" s="100"/>
    </row>
    <row r="102" spans="1:82" s="83" customFormat="1" ht="12.95" customHeight="1" x14ac:dyDescent="0.2">
      <c r="A102" s="96" t="str">
        <f>$A$101</f>
        <v>Stampfl, Lena</v>
      </c>
      <c r="B102" s="97" t="str">
        <f>b_BAY!$B$3</f>
        <v>BAWÜ</v>
      </c>
      <c r="C102" s="115"/>
      <c r="D102" s="125"/>
      <c r="E102" s="126"/>
      <c r="F102" s="116"/>
      <c r="G102" s="116"/>
      <c r="H102" s="116"/>
      <c r="I102" s="98"/>
      <c r="J102" s="127"/>
      <c r="K102" s="127"/>
      <c r="L102" s="98"/>
      <c r="M102" s="117"/>
      <c r="N102" s="117"/>
      <c r="O102" s="117"/>
      <c r="P102" s="117"/>
      <c r="Q102" s="117"/>
      <c r="R102" s="117"/>
      <c r="S102" s="117"/>
      <c r="T102" s="117"/>
      <c r="U102" s="128"/>
      <c r="V102" s="128"/>
      <c r="W102" s="128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</row>
    <row r="103" spans="1:82" s="83" customFormat="1" ht="12.95" customHeight="1" x14ac:dyDescent="0.2">
      <c r="A103" s="96" t="str">
        <f t="shared" ref="A103:A109" si="11">$A$101</f>
        <v>Stampfl, Lena</v>
      </c>
      <c r="B103" s="97" t="str">
        <f>b_BAY!$B$4</f>
        <v>BB</v>
      </c>
      <c r="C103" s="115"/>
      <c r="D103" s="125"/>
      <c r="E103" s="126"/>
      <c r="F103" s="116"/>
      <c r="G103" s="116"/>
      <c r="H103" s="116"/>
      <c r="I103" s="98"/>
      <c r="J103" s="127"/>
      <c r="K103" s="127"/>
      <c r="L103" s="98"/>
      <c r="M103" s="117"/>
      <c r="N103" s="117"/>
      <c r="O103" s="117"/>
      <c r="P103" s="117"/>
      <c r="Q103" s="117"/>
      <c r="R103" s="117"/>
      <c r="S103" s="117"/>
      <c r="T103" s="117"/>
      <c r="U103" s="128"/>
      <c r="V103" s="128"/>
      <c r="W103" s="128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</row>
    <row r="104" spans="1:82" s="83" customFormat="1" ht="12.95" customHeight="1" x14ac:dyDescent="0.2">
      <c r="A104" s="96" t="str">
        <f t="shared" si="11"/>
        <v>Stampfl, Lena</v>
      </c>
      <c r="B104" s="97" t="str">
        <f>b_BAY!$B$5</f>
        <v>BB</v>
      </c>
      <c r="C104" s="115"/>
      <c r="D104" s="125"/>
      <c r="E104" s="126"/>
      <c r="F104" s="116"/>
      <c r="G104" s="116"/>
      <c r="H104" s="116"/>
      <c r="I104" s="98"/>
      <c r="J104" s="127"/>
      <c r="K104" s="127"/>
      <c r="L104" s="98"/>
      <c r="M104" s="117"/>
      <c r="N104" s="117"/>
      <c r="O104" s="117"/>
      <c r="P104" s="117"/>
      <c r="Q104" s="117"/>
      <c r="R104" s="117"/>
      <c r="S104" s="117"/>
      <c r="T104" s="117"/>
      <c r="U104" s="128"/>
      <c r="V104" s="128"/>
      <c r="W104" s="128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</row>
    <row r="105" spans="1:82" s="83" customFormat="1" ht="12.95" customHeight="1" x14ac:dyDescent="0.2">
      <c r="A105" s="96" t="str">
        <f t="shared" si="11"/>
        <v>Stampfl, Lena</v>
      </c>
      <c r="B105" s="97" t="str">
        <f>b_BAY!$B$6</f>
        <v>BAWÜ</v>
      </c>
      <c r="C105" s="115"/>
      <c r="D105" s="125"/>
      <c r="E105" s="126"/>
      <c r="F105" s="116"/>
      <c r="G105" s="116"/>
      <c r="H105" s="116"/>
      <c r="I105" s="98"/>
      <c r="J105" s="127"/>
      <c r="K105" s="127"/>
      <c r="L105" s="98"/>
      <c r="M105" s="117"/>
      <c r="N105" s="117"/>
      <c r="O105" s="117"/>
      <c r="P105" s="117"/>
      <c r="Q105" s="117"/>
      <c r="R105" s="117"/>
      <c r="S105" s="117"/>
      <c r="T105" s="117"/>
      <c r="U105" s="128"/>
      <c r="V105" s="128"/>
      <c r="W105" s="128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</row>
    <row r="106" spans="1:82" s="83" customFormat="1" ht="12.95" customHeight="1" x14ac:dyDescent="0.2">
      <c r="A106" s="96" t="str">
        <f t="shared" si="11"/>
        <v>Stampfl, Lena</v>
      </c>
      <c r="B106" s="97" t="str">
        <f>b_BAY!$B$7</f>
        <v>Gegner 5</v>
      </c>
      <c r="C106" s="115"/>
      <c r="D106" s="125"/>
      <c r="E106" s="126"/>
      <c r="F106" s="116"/>
      <c r="G106" s="116"/>
      <c r="H106" s="116"/>
      <c r="I106" s="98"/>
      <c r="J106" s="127"/>
      <c r="K106" s="127"/>
      <c r="L106" s="98"/>
      <c r="M106" s="117"/>
      <c r="N106" s="117"/>
      <c r="O106" s="117"/>
      <c r="P106" s="117"/>
      <c r="Q106" s="117"/>
      <c r="R106" s="117"/>
      <c r="S106" s="117"/>
      <c r="T106" s="117"/>
      <c r="U106" s="128"/>
      <c r="V106" s="128"/>
      <c r="W106" s="128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</row>
    <row r="107" spans="1:82" s="83" customFormat="1" ht="12.95" customHeight="1" x14ac:dyDescent="0.2">
      <c r="A107" s="96" t="str">
        <f t="shared" si="11"/>
        <v>Stampfl, Lena</v>
      </c>
      <c r="B107" s="97" t="str">
        <f>b_BAY!$B$8</f>
        <v>Gegner 6</v>
      </c>
      <c r="C107" s="115"/>
      <c r="D107" s="125"/>
      <c r="E107" s="126"/>
      <c r="F107" s="116"/>
      <c r="G107" s="116"/>
      <c r="H107" s="116"/>
      <c r="I107" s="98"/>
      <c r="J107" s="127"/>
      <c r="K107" s="127"/>
      <c r="L107" s="98"/>
      <c r="M107" s="117"/>
      <c r="N107" s="117"/>
      <c r="O107" s="117"/>
      <c r="P107" s="117"/>
      <c r="Q107" s="117"/>
      <c r="R107" s="117"/>
      <c r="S107" s="117"/>
      <c r="T107" s="117"/>
      <c r="U107" s="128"/>
      <c r="V107" s="128"/>
      <c r="W107" s="128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</row>
    <row r="108" spans="1:82" s="83" customFormat="1" ht="12.95" customHeight="1" x14ac:dyDescent="0.2">
      <c r="A108" s="96" t="str">
        <f t="shared" si="11"/>
        <v>Stampfl, Lena</v>
      </c>
      <c r="B108" s="97" t="str">
        <f>b_BAY!$B$9</f>
        <v>Gegner 7</v>
      </c>
      <c r="C108" s="115"/>
      <c r="D108" s="125"/>
      <c r="E108" s="126"/>
      <c r="F108" s="116"/>
      <c r="G108" s="116"/>
      <c r="H108" s="116"/>
      <c r="I108" s="98"/>
      <c r="J108" s="127"/>
      <c r="K108" s="127"/>
      <c r="L108" s="98"/>
      <c r="M108" s="117"/>
      <c r="N108" s="117"/>
      <c r="O108" s="117"/>
      <c r="P108" s="117"/>
      <c r="Q108" s="117"/>
      <c r="R108" s="117"/>
      <c r="S108" s="117"/>
      <c r="T108" s="117"/>
      <c r="U108" s="128"/>
      <c r="V108" s="128"/>
      <c r="W108" s="128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</row>
    <row r="109" spans="1:82" s="83" customFormat="1" ht="12.95" customHeight="1" x14ac:dyDescent="0.2">
      <c r="A109" s="96" t="str">
        <f t="shared" si="11"/>
        <v>Stampfl, Lena</v>
      </c>
      <c r="B109" s="97" t="str">
        <f>b_BAY!$B$10</f>
        <v>Gegner 8</v>
      </c>
      <c r="C109" s="115"/>
      <c r="D109" s="125"/>
      <c r="E109" s="126"/>
      <c r="F109" s="116"/>
      <c r="G109" s="116"/>
      <c r="H109" s="116"/>
      <c r="I109" s="98"/>
      <c r="J109" s="127"/>
      <c r="K109" s="127"/>
      <c r="L109" s="98"/>
      <c r="M109" s="117"/>
      <c r="N109" s="117"/>
      <c r="O109" s="117"/>
      <c r="P109" s="117"/>
      <c r="Q109" s="117"/>
      <c r="R109" s="117"/>
      <c r="S109" s="117"/>
      <c r="T109" s="117"/>
      <c r="U109" s="128"/>
      <c r="V109" s="128"/>
      <c r="W109" s="128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</row>
    <row r="110" spans="1:82" ht="12.95" customHeight="1" x14ac:dyDescent="0.2">
      <c r="A110" s="93" t="str">
        <f>b_BAY!$A$110</f>
        <v>Stampfl, Sophie</v>
      </c>
      <c r="B110" s="77"/>
      <c r="C110" s="84"/>
      <c r="D110" s="94"/>
      <c r="E110" s="9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100"/>
    </row>
    <row r="111" spans="1:82" s="83" customFormat="1" ht="12.95" customHeight="1" x14ac:dyDescent="0.2">
      <c r="A111" s="96" t="str">
        <f>$A$110</f>
        <v>Stampfl, Sophie</v>
      </c>
      <c r="B111" s="97" t="str">
        <f>b_BAY!$B$3</f>
        <v>BAWÜ</v>
      </c>
      <c r="C111" s="115">
        <v>1</v>
      </c>
      <c r="D111" s="125">
        <v>1.66</v>
      </c>
      <c r="E111" s="126">
        <v>6</v>
      </c>
      <c r="F111" s="116">
        <v>6</v>
      </c>
      <c r="G111" s="116">
        <v>1</v>
      </c>
      <c r="H111" s="116">
        <v>1</v>
      </c>
      <c r="I111" s="98">
        <v>1</v>
      </c>
      <c r="J111" s="127"/>
      <c r="K111" s="127"/>
      <c r="L111" s="98"/>
      <c r="M111" s="117">
        <v>1</v>
      </c>
      <c r="N111" s="117"/>
      <c r="O111" s="117"/>
      <c r="P111" s="117"/>
      <c r="Q111" s="117"/>
      <c r="R111" s="117"/>
      <c r="S111" s="117">
        <v>3</v>
      </c>
      <c r="T111" s="117"/>
      <c r="U111" s="128">
        <v>1</v>
      </c>
      <c r="V111" s="128"/>
      <c r="W111" s="128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</row>
    <row r="112" spans="1:82" s="83" customFormat="1" ht="12.95" customHeight="1" x14ac:dyDescent="0.2">
      <c r="A112" s="96" t="str">
        <f t="shared" ref="A112:A118" si="12">$A$110</f>
        <v>Stampfl, Sophie</v>
      </c>
      <c r="B112" s="97" t="str">
        <f>b_BAY!$B$4</f>
        <v>BB</v>
      </c>
      <c r="C112" s="115"/>
      <c r="D112" s="125"/>
      <c r="E112" s="126"/>
      <c r="F112" s="116"/>
      <c r="G112" s="116"/>
      <c r="H112" s="116"/>
      <c r="I112" s="98"/>
      <c r="J112" s="127"/>
      <c r="K112" s="127"/>
      <c r="L112" s="98"/>
      <c r="M112" s="117"/>
      <c r="N112" s="117"/>
      <c r="O112" s="117"/>
      <c r="P112" s="117"/>
      <c r="Q112" s="117"/>
      <c r="R112" s="117"/>
      <c r="S112" s="117"/>
      <c r="T112" s="117"/>
      <c r="U112" s="128"/>
      <c r="V112" s="128"/>
      <c r="W112" s="128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</row>
    <row r="113" spans="1:82" s="83" customFormat="1" ht="12.95" customHeight="1" x14ac:dyDescent="0.2">
      <c r="A113" s="96" t="str">
        <f t="shared" si="12"/>
        <v>Stampfl, Sophie</v>
      </c>
      <c r="B113" s="97" t="str">
        <f>b_BAY!$B$5</f>
        <v>BB</v>
      </c>
      <c r="C113" s="115"/>
      <c r="D113" s="125"/>
      <c r="E113" s="126"/>
      <c r="F113" s="116"/>
      <c r="G113" s="116"/>
      <c r="H113" s="116"/>
      <c r="I113" s="98"/>
      <c r="J113" s="127"/>
      <c r="K113" s="127"/>
      <c r="L113" s="98"/>
      <c r="M113" s="117"/>
      <c r="N113" s="117"/>
      <c r="O113" s="117"/>
      <c r="P113" s="117"/>
      <c r="Q113" s="117"/>
      <c r="R113" s="117"/>
      <c r="S113" s="117"/>
      <c r="T113" s="117"/>
      <c r="U113" s="128"/>
      <c r="V113" s="128"/>
      <c r="W113" s="128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</row>
    <row r="114" spans="1:82" s="83" customFormat="1" ht="12.95" customHeight="1" x14ac:dyDescent="0.2">
      <c r="A114" s="96" t="str">
        <f t="shared" si="12"/>
        <v>Stampfl, Sophie</v>
      </c>
      <c r="B114" s="97" t="str">
        <f>b_BAY!$B$6</f>
        <v>BAWÜ</v>
      </c>
      <c r="C114" s="115"/>
      <c r="D114" s="125"/>
      <c r="E114" s="126"/>
      <c r="F114" s="116"/>
      <c r="G114" s="116"/>
      <c r="H114" s="116"/>
      <c r="I114" s="98"/>
      <c r="J114" s="127"/>
      <c r="K114" s="127"/>
      <c r="L114" s="98"/>
      <c r="M114" s="117"/>
      <c r="N114" s="117"/>
      <c r="O114" s="117"/>
      <c r="P114" s="117"/>
      <c r="Q114" s="117"/>
      <c r="R114" s="117"/>
      <c r="S114" s="117"/>
      <c r="T114" s="117"/>
      <c r="U114" s="128"/>
      <c r="V114" s="128"/>
      <c r="W114" s="128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</row>
    <row r="115" spans="1:82" s="83" customFormat="1" ht="12.95" customHeight="1" x14ac:dyDescent="0.2">
      <c r="A115" s="96" t="str">
        <f t="shared" si="12"/>
        <v>Stampfl, Sophie</v>
      </c>
      <c r="B115" s="97" t="str">
        <f>b_BAY!$B$7</f>
        <v>Gegner 5</v>
      </c>
      <c r="C115" s="115"/>
      <c r="D115" s="125"/>
      <c r="E115" s="126"/>
      <c r="F115" s="116"/>
      <c r="G115" s="116"/>
      <c r="H115" s="116"/>
      <c r="I115" s="98"/>
      <c r="J115" s="127"/>
      <c r="K115" s="127"/>
      <c r="L115" s="98"/>
      <c r="M115" s="117"/>
      <c r="N115" s="117"/>
      <c r="O115" s="117"/>
      <c r="P115" s="117"/>
      <c r="Q115" s="117"/>
      <c r="R115" s="117"/>
      <c r="S115" s="117"/>
      <c r="T115" s="117"/>
      <c r="U115" s="128"/>
      <c r="V115" s="128"/>
      <c r="W115" s="128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</row>
    <row r="116" spans="1:82" s="83" customFormat="1" ht="12.95" customHeight="1" x14ac:dyDescent="0.2">
      <c r="A116" s="96" t="str">
        <f t="shared" si="12"/>
        <v>Stampfl, Sophie</v>
      </c>
      <c r="B116" s="97" t="str">
        <f>b_BAY!$B$8</f>
        <v>Gegner 6</v>
      </c>
      <c r="C116" s="115"/>
      <c r="D116" s="125"/>
      <c r="E116" s="126"/>
      <c r="F116" s="116"/>
      <c r="G116" s="116"/>
      <c r="H116" s="116"/>
      <c r="I116" s="98"/>
      <c r="J116" s="127"/>
      <c r="K116" s="127"/>
      <c r="L116" s="98"/>
      <c r="M116" s="117"/>
      <c r="N116" s="117"/>
      <c r="O116" s="117"/>
      <c r="P116" s="117"/>
      <c r="Q116" s="117"/>
      <c r="R116" s="117"/>
      <c r="S116" s="117"/>
      <c r="T116" s="117"/>
      <c r="U116" s="128"/>
      <c r="V116" s="128"/>
      <c r="W116" s="128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</row>
    <row r="117" spans="1:82" s="83" customFormat="1" ht="12.95" customHeight="1" x14ac:dyDescent="0.2">
      <c r="A117" s="96" t="str">
        <f t="shared" si="12"/>
        <v>Stampfl, Sophie</v>
      </c>
      <c r="B117" s="97" t="str">
        <f>b_BAY!$B$9</f>
        <v>Gegner 7</v>
      </c>
      <c r="C117" s="115"/>
      <c r="D117" s="125"/>
      <c r="E117" s="126"/>
      <c r="F117" s="116"/>
      <c r="G117" s="116"/>
      <c r="H117" s="116"/>
      <c r="I117" s="98"/>
      <c r="J117" s="127"/>
      <c r="K117" s="127"/>
      <c r="L117" s="98"/>
      <c r="M117" s="117"/>
      <c r="N117" s="117"/>
      <c r="O117" s="117"/>
      <c r="P117" s="117"/>
      <c r="Q117" s="117"/>
      <c r="R117" s="117"/>
      <c r="S117" s="117"/>
      <c r="T117" s="117"/>
      <c r="U117" s="128"/>
      <c r="V117" s="128"/>
      <c r="W117" s="128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</row>
    <row r="118" spans="1:82" s="83" customFormat="1" ht="12.95" customHeight="1" x14ac:dyDescent="0.2">
      <c r="A118" s="96" t="str">
        <f t="shared" si="12"/>
        <v>Stampfl, Sophie</v>
      </c>
      <c r="B118" s="97" t="str">
        <f>b_BAY!$B$10</f>
        <v>Gegner 8</v>
      </c>
      <c r="C118" s="115"/>
      <c r="D118" s="125"/>
      <c r="E118" s="126"/>
      <c r="F118" s="116"/>
      <c r="G118" s="116"/>
      <c r="H118" s="116"/>
      <c r="I118" s="98"/>
      <c r="J118" s="127"/>
      <c r="K118" s="127"/>
      <c r="L118" s="98"/>
      <c r="M118" s="117"/>
      <c r="N118" s="117"/>
      <c r="O118" s="117"/>
      <c r="P118" s="117"/>
      <c r="Q118" s="117"/>
      <c r="R118" s="117"/>
      <c r="S118" s="117"/>
      <c r="T118" s="117"/>
      <c r="U118" s="128"/>
      <c r="V118" s="128"/>
      <c r="W118" s="128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</row>
    <row r="119" spans="1:82" ht="12.95" customHeight="1" x14ac:dyDescent="0.2">
      <c r="A119" s="93" t="str">
        <f>b_BAY!$A$119</f>
        <v>Wein, Noemi</v>
      </c>
      <c r="B119" s="77"/>
      <c r="C119" s="84"/>
      <c r="D119" s="94"/>
      <c r="E119" s="9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  <c r="AJ119" s="100"/>
      <c r="AK119" s="100"/>
      <c r="AL119" s="100"/>
    </row>
    <row r="120" spans="1:82" s="83" customFormat="1" ht="12.95" customHeight="1" x14ac:dyDescent="0.2">
      <c r="A120" s="96" t="str">
        <f>$A$119</f>
        <v>Wein, Noemi</v>
      </c>
      <c r="B120" s="86" t="str">
        <f>b_BAY!$B$3</f>
        <v>BAWÜ</v>
      </c>
      <c r="C120" s="129"/>
      <c r="D120" s="125"/>
      <c r="E120" s="126"/>
      <c r="F120" s="116"/>
      <c r="G120" s="116"/>
      <c r="H120" s="116"/>
      <c r="I120" s="98"/>
      <c r="J120" s="127"/>
      <c r="K120" s="127"/>
      <c r="L120" s="98"/>
      <c r="M120" s="117"/>
      <c r="N120" s="117"/>
      <c r="O120" s="117"/>
      <c r="P120" s="117"/>
      <c r="Q120" s="117"/>
      <c r="R120" s="117"/>
      <c r="S120" s="117"/>
      <c r="T120" s="117"/>
      <c r="U120" s="128"/>
      <c r="V120" s="128"/>
      <c r="W120" s="128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</row>
    <row r="121" spans="1:82" s="83" customFormat="1" ht="12.95" customHeight="1" x14ac:dyDescent="0.2">
      <c r="A121" s="96" t="str">
        <f t="shared" ref="A121:A127" si="13">$A$119</f>
        <v>Wein, Noemi</v>
      </c>
      <c r="B121" s="86" t="str">
        <f>b_BAY!$B$4</f>
        <v>BB</v>
      </c>
      <c r="C121" s="129"/>
      <c r="D121" s="125"/>
      <c r="E121" s="126"/>
      <c r="F121" s="116"/>
      <c r="G121" s="116"/>
      <c r="H121" s="116"/>
      <c r="I121" s="98"/>
      <c r="J121" s="127"/>
      <c r="K121" s="127"/>
      <c r="L121" s="98"/>
      <c r="M121" s="117"/>
      <c r="N121" s="117"/>
      <c r="O121" s="117"/>
      <c r="P121" s="117"/>
      <c r="Q121" s="117"/>
      <c r="R121" s="117"/>
      <c r="S121" s="117"/>
      <c r="T121" s="117"/>
      <c r="U121" s="128"/>
      <c r="V121" s="128"/>
      <c r="W121" s="128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</row>
    <row r="122" spans="1:82" s="83" customFormat="1" ht="12.95" customHeight="1" x14ac:dyDescent="0.2">
      <c r="A122" s="96" t="str">
        <f t="shared" si="13"/>
        <v>Wein, Noemi</v>
      </c>
      <c r="B122" s="86" t="str">
        <f>b_BAY!$B$5</f>
        <v>BB</v>
      </c>
      <c r="C122" s="129"/>
      <c r="D122" s="125"/>
      <c r="E122" s="126"/>
      <c r="F122" s="116"/>
      <c r="G122" s="116"/>
      <c r="H122" s="116"/>
      <c r="I122" s="98"/>
      <c r="J122" s="127"/>
      <c r="K122" s="127"/>
      <c r="L122" s="98"/>
      <c r="M122" s="117"/>
      <c r="N122" s="117"/>
      <c r="O122" s="117"/>
      <c r="P122" s="117"/>
      <c r="Q122" s="117"/>
      <c r="R122" s="117"/>
      <c r="S122" s="117"/>
      <c r="T122" s="117"/>
      <c r="U122" s="128"/>
      <c r="V122" s="128"/>
      <c r="W122" s="128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</row>
    <row r="123" spans="1:82" s="83" customFormat="1" ht="12.95" customHeight="1" x14ac:dyDescent="0.2">
      <c r="A123" s="96" t="str">
        <f t="shared" si="13"/>
        <v>Wein, Noemi</v>
      </c>
      <c r="B123" s="86" t="str">
        <f>b_BAY!$B$6</f>
        <v>BAWÜ</v>
      </c>
      <c r="C123" s="129"/>
      <c r="D123" s="125"/>
      <c r="E123" s="126"/>
      <c r="F123" s="116"/>
      <c r="G123" s="116"/>
      <c r="H123" s="116"/>
      <c r="I123" s="98"/>
      <c r="J123" s="127"/>
      <c r="K123" s="127"/>
      <c r="L123" s="98"/>
      <c r="M123" s="117"/>
      <c r="N123" s="117"/>
      <c r="O123" s="117"/>
      <c r="P123" s="117"/>
      <c r="Q123" s="117"/>
      <c r="R123" s="117"/>
      <c r="S123" s="117"/>
      <c r="T123" s="117"/>
      <c r="U123" s="128"/>
      <c r="V123" s="128"/>
      <c r="W123" s="128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</row>
    <row r="124" spans="1:82" s="83" customFormat="1" ht="12.95" customHeight="1" x14ac:dyDescent="0.2">
      <c r="A124" s="96" t="str">
        <f t="shared" si="13"/>
        <v>Wein, Noemi</v>
      </c>
      <c r="B124" s="86" t="str">
        <f>b_BAY!$B$7</f>
        <v>Gegner 5</v>
      </c>
      <c r="C124" s="129"/>
      <c r="D124" s="125"/>
      <c r="E124" s="126"/>
      <c r="F124" s="116"/>
      <c r="G124" s="116"/>
      <c r="H124" s="116"/>
      <c r="I124" s="98"/>
      <c r="J124" s="127"/>
      <c r="K124" s="127"/>
      <c r="L124" s="98"/>
      <c r="M124" s="117"/>
      <c r="N124" s="117"/>
      <c r="O124" s="117"/>
      <c r="P124" s="117"/>
      <c r="Q124" s="117"/>
      <c r="R124" s="117"/>
      <c r="S124" s="117"/>
      <c r="T124" s="117"/>
      <c r="U124" s="128"/>
      <c r="V124" s="128"/>
      <c r="W124" s="128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</row>
    <row r="125" spans="1:82" s="83" customFormat="1" ht="12.95" customHeight="1" x14ac:dyDescent="0.2">
      <c r="A125" s="96" t="str">
        <f t="shared" si="13"/>
        <v>Wein, Noemi</v>
      </c>
      <c r="B125" s="86" t="str">
        <f>b_BAY!$B$8</f>
        <v>Gegner 6</v>
      </c>
      <c r="C125" s="129"/>
      <c r="D125" s="125"/>
      <c r="E125" s="126"/>
      <c r="F125" s="116"/>
      <c r="G125" s="116"/>
      <c r="H125" s="116"/>
      <c r="I125" s="98"/>
      <c r="J125" s="127"/>
      <c r="K125" s="127"/>
      <c r="L125" s="98"/>
      <c r="M125" s="117"/>
      <c r="N125" s="117"/>
      <c r="O125" s="117"/>
      <c r="P125" s="117"/>
      <c r="Q125" s="117"/>
      <c r="R125" s="117"/>
      <c r="S125" s="117"/>
      <c r="T125" s="117"/>
      <c r="U125" s="128"/>
      <c r="V125" s="128"/>
      <c r="W125" s="128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</row>
    <row r="126" spans="1:82" s="83" customFormat="1" ht="12.95" customHeight="1" x14ac:dyDescent="0.2">
      <c r="A126" s="96" t="str">
        <f t="shared" si="13"/>
        <v>Wein, Noemi</v>
      </c>
      <c r="B126" s="86" t="str">
        <f>b_BAY!$B$9</f>
        <v>Gegner 7</v>
      </c>
      <c r="C126" s="129"/>
      <c r="D126" s="125"/>
      <c r="E126" s="126"/>
      <c r="F126" s="116"/>
      <c r="G126" s="116"/>
      <c r="H126" s="116"/>
      <c r="I126" s="98"/>
      <c r="J126" s="127"/>
      <c r="K126" s="127"/>
      <c r="L126" s="98"/>
      <c r="M126" s="117"/>
      <c r="N126" s="117"/>
      <c r="O126" s="117"/>
      <c r="P126" s="117"/>
      <c r="Q126" s="117"/>
      <c r="R126" s="117"/>
      <c r="S126" s="117"/>
      <c r="T126" s="117"/>
      <c r="U126" s="128"/>
      <c r="V126" s="128"/>
      <c r="W126" s="128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</row>
    <row r="127" spans="1:82" s="83" customFormat="1" ht="12.95" customHeight="1" x14ac:dyDescent="0.2">
      <c r="A127" s="96" t="str">
        <f t="shared" si="13"/>
        <v>Wein, Noemi</v>
      </c>
      <c r="B127" s="86" t="str">
        <f>b_BAY!$B$10</f>
        <v>Gegner 8</v>
      </c>
      <c r="C127" s="129"/>
      <c r="D127" s="125"/>
      <c r="E127" s="126"/>
      <c r="F127" s="116"/>
      <c r="G127" s="116"/>
      <c r="H127" s="116"/>
      <c r="I127" s="98"/>
      <c r="J127" s="127"/>
      <c r="K127" s="127"/>
      <c r="L127" s="98"/>
      <c r="M127" s="117"/>
      <c r="N127" s="117"/>
      <c r="O127" s="117"/>
      <c r="P127" s="117"/>
      <c r="Q127" s="117"/>
      <c r="R127" s="117"/>
      <c r="S127" s="117"/>
      <c r="T127" s="117"/>
      <c r="U127" s="128"/>
      <c r="V127" s="128"/>
      <c r="W127" s="128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</row>
    <row r="128" spans="1:82" ht="12.95" customHeight="1" x14ac:dyDescent="0.2">
      <c r="A128" s="93" t="str">
        <f>b_BAY!$A$128</f>
        <v>Zeiler, Fanni</v>
      </c>
      <c r="B128" s="77"/>
      <c r="C128" s="84"/>
      <c r="D128" s="94"/>
      <c r="E128" s="9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100"/>
      <c r="Z128" s="100"/>
    </row>
    <row r="129" spans="1:82" s="83" customFormat="1" ht="12.95" customHeight="1" x14ac:dyDescent="0.2">
      <c r="A129" s="96" t="str">
        <f>$A$128</f>
        <v>Zeiler, Fanni</v>
      </c>
      <c r="B129" s="97" t="str">
        <f>b_BAY!$B$3</f>
        <v>BAWÜ</v>
      </c>
      <c r="C129" s="115"/>
      <c r="D129" s="125"/>
      <c r="E129" s="126"/>
      <c r="F129" s="116"/>
      <c r="G129" s="116"/>
      <c r="H129" s="116"/>
      <c r="I129" s="98"/>
      <c r="J129" s="127"/>
      <c r="K129" s="127"/>
      <c r="L129" s="98"/>
      <c r="M129" s="117"/>
      <c r="N129" s="117"/>
      <c r="O129" s="117"/>
      <c r="P129" s="117"/>
      <c r="Q129" s="117"/>
      <c r="R129" s="117"/>
      <c r="S129" s="117"/>
      <c r="T129" s="117"/>
      <c r="U129" s="128"/>
      <c r="V129" s="128"/>
      <c r="W129" s="128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</row>
    <row r="130" spans="1:82" s="83" customFormat="1" ht="12.95" customHeight="1" x14ac:dyDescent="0.2">
      <c r="A130" s="96" t="str">
        <f t="shared" ref="A130:A136" si="14">$A$128</f>
        <v>Zeiler, Fanni</v>
      </c>
      <c r="B130" s="97" t="str">
        <f>b_BAY!$B$4</f>
        <v>BB</v>
      </c>
      <c r="C130" s="115"/>
      <c r="D130" s="125"/>
      <c r="E130" s="126"/>
      <c r="F130" s="116"/>
      <c r="G130" s="116"/>
      <c r="H130" s="116"/>
      <c r="I130" s="98"/>
      <c r="J130" s="127"/>
      <c r="K130" s="127"/>
      <c r="L130" s="98"/>
      <c r="M130" s="117"/>
      <c r="N130" s="117"/>
      <c r="O130" s="117"/>
      <c r="P130" s="117"/>
      <c r="Q130" s="117"/>
      <c r="R130" s="117"/>
      <c r="S130" s="117"/>
      <c r="T130" s="117"/>
      <c r="U130" s="128"/>
      <c r="V130" s="128"/>
      <c r="W130" s="128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</row>
    <row r="131" spans="1:82" s="83" customFormat="1" ht="12.95" customHeight="1" x14ac:dyDescent="0.2">
      <c r="A131" s="96" t="str">
        <f t="shared" si="14"/>
        <v>Zeiler, Fanni</v>
      </c>
      <c r="B131" s="97" t="str">
        <f>b_BAY!$B$5</f>
        <v>BB</v>
      </c>
      <c r="C131" s="115"/>
      <c r="D131" s="125"/>
      <c r="E131" s="126"/>
      <c r="F131" s="116"/>
      <c r="G131" s="116"/>
      <c r="H131" s="116"/>
      <c r="I131" s="98"/>
      <c r="J131" s="127"/>
      <c r="K131" s="127"/>
      <c r="L131" s="98"/>
      <c r="M131" s="117"/>
      <c r="N131" s="117"/>
      <c r="O131" s="117"/>
      <c r="P131" s="117"/>
      <c r="Q131" s="117"/>
      <c r="R131" s="117"/>
      <c r="S131" s="117"/>
      <c r="T131" s="117"/>
      <c r="U131" s="128"/>
      <c r="V131" s="128"/>
      <c r="W131" s="128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</row>
    <row r="132" spans="1:82" s="83" customFormat="1" ht="12.95" customHeight="1" x14ac:dyDescent="0.2">
      <c r="A132" s="96" t="str">
        <f t="shared" si="14"/>
        <v>Zeiler, Fanni</v>
      </c>
      <c r="B132" s="97" t="str">
        <f>b_BAY!$B$6</f>
        <v>BAWÜ</v>
      </c>
      <c r="C132" s="115"/>
      <c r="D132" s="125"/>
      <c r="E132" s="126"/>
      <c r="F132" s="116"/>
      <c r="G132" s="116"/>
      <c r="H132" s="116"/>
      <c r="I132" s="98"/>
      <c r="J132" s="127"/>
      <c r="K132" s="127"/>
      <c r="L132" s="98"/>
      <c r="M132" s="117"/>
      <c r="N132" s="117"/>
      <c r="O132" s="117"/>
      <c r="P132" s="117"/>
      <c r="Q132" s="117"/>
      <c r="R132" s="117"/>
      <c r="S132" s="117"/>
      <c r="T132" s="117"/>
      <c r="U132" s="128"/>
      <c r="V132" s="128"/>
      <c r="W132" s="128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</row>
    <row r="133" spans="1:82" s="83" customFormat="1" ht="12.95" customHeight="1" x14ac:dyDescent="0.2">
      <c r="A133" s="96" t="str">
        <f t="shared" si="14"/>
        <v>Zeiler, Fanni</v>
      </c>
      <c r="B133" s="97" t="str">
        <f>b_BAY!$B$7</f>
        <v>Gegner 5</v>
      </c>
      <c r="C133" s="115"/>
      <c r="D133" s="125"/>
      <c r="E133" s="126"/>
      <c r="F133" s="116"/>
      <c r="G133" s="116"/>
      <c r="H133" s="116"/>
      <c r="I133" s="98"/>
      <c r="J133" s="127"/>
      <c r="K133" s="127"/>
      <c r="L133" s="98"/>
      <c r="M133" s="117"/>
      <c r="N133" s="117"/>
      <c r="O133" s="117"/>
      <c r="P133" s="117"/>
      <c r="Q133" s="117"/>
      <c r="R133" s="117"/>
      <c r="S133" s="117"/>
      <c r="T133" s="117"/>
      <c r="U133" s="128"/>
      <c r="V133" s="128"/>
      <c r="W133" s="128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</row>
    <row r="134" spans="1:82" s="83" customFormat="1" ht="12.95" customHeight="1" x14ac:dyDescent="0.2">
      <c r="A134" s="96" t="str">
        <f t="shared" si="14"/>
        <v>Zeiler, Fanni</v>
      </c>
      <c r="B134" s="97" t="str">
        <f>b_BAY!$B$8</f>
        <v>Gegner 6</v>
      </c>
      <c r="C134" s="115"/>
      <c r="D134" s="125"/>
      <c r="E134" s="126"/>
      <c r="F134" s="116"/>
      <c r="G134" s="116"/>
      <c r="H134" s="116"/>
      <c r="I134" s="98"/>
      <c r="J134" s="127"/>
      <c r="K134" s="127"/>
      <c r="L134" s="98"/>
      <c r="M134" s="117"/>
      <c r="N134" s="117"/>
      <c r="O134" s="117"/>
      <c r="P134" s="117"/>
      <c r="Q134" s="117"/>
      <c r="R134" s="117"/>
      <c r="S134" s="117"/>
      <c r="T134" s="117"/>
      <c r="U134" s="128"/>
      <c r="V134" s="128"/>
      <c r="W134" s="128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</row>
    <row r="135" spans="1:82" s="83" customFormat="1" ht="12.95" customHeight="1" x14ac:dyDescent="0.2">
      <c r="A135" s="96" t="str">
        <f t="shared" si="14"/>
        <v>Zeiler, Fanni</v>
      </c>
      <c r="B135" s="97" t="str">
        <f>b_BAY!$B$9</f>
        <v>Gegner 7</v>
      </c>
      <c r="C135" s="115"/>
      <c r="D135" s="125"/>
      <c r="E135" s="126"/>
      <c r="F135" s="116"/>
      <c r="G135" s="116"/>
      <c r="H135" s="116"/>
      <c r="I135" s="98"/>
      <c r="J135" s="127"/>
      <c r="K135" s="127"/>
      <c r="L135" s="98"/>
      <c r="M135" s="117"/>
      <c r="N135" s="117"/>
      <c r="O135" s="117"/>
      <c r="P135" s="117"/>
      <c r="Q135" s="117"/>
      <c r="R135" s="117"/>
      <c r="S135" s="117"/>
      <c r="T135" s="117"/>
      <c r="U135" s="128"/>
      <c r="V135" s="128"/>
      <c r="W135" s="128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</row>
    <row r="136" spans="1:82" s="83" customFormat="1" ht="12.95" customHeight="1" x14ac:dyDescent="0.2">
      <c r="A136" s="96" t="str">
        <f t="shared" si="14"/>
        <v>Zeiler, Fanni</v>
      </c>
      <c r="B136" s="97" t="str">
        <f>b_BAY!$B$10</f>
        <v>Gegner 8</v>
      </c>
      <c r="C136" s="115"/>
      <c r="D136" s="125"/>
      <c r="E136" s="126"/>
      <c r="F136" s="116"/>
      <c r="G136" s="116"/>
      <c r="H136" s="116"/>
      <c r="I136" s="98"/>
      <c r="J136" s="127"/>
      <c r="K136" s="127"/>
      <c r="L136" s="98"/>
      <c r="M136" s="117"/>
      <c r="N136" s="117"/>
      <c r="O136" s="117"/>
      <c r="P136" s="117"/>
      <c r="Q136" s="117"/>
      <c r="R136" s="117"/>
      <c r="S136" s="117"/>
      <c r="T136" s="117"/>
      <c r="U136" s="128"/>
      <c r="V136" s="128"/>
      <c r="W136" s="128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</row>
    <row r="137" spans="1:82" ht="12.95" customHeight="1" x14ac:dyDescent="0.2">
      <c r="A137" s="93" t="str">
        <f>b_BAY!$A$137</f>
        <v>Spieler 2-16</v>
      </c>
      <c r="B137" s="77"/>
      <c r="C137" s="84"/>
      <c r="D137" s="94"/>
      <c r="E137" s="9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100"/>
      <c r="Z137" s="100"/>
    </row>
    <row r="138" spans="1:82" s="83" customFormat="1" ht="12.95" customHeight="1" x14ac:dyDescent="0.2">
      <c r="A138" s="96" t="str">
        <f>$A$137</f>
        <v>Spieler 2-16</v>
      </c>
      <c r="B138" s="97" t="str">
        <f>b_BAY!$B$3</f>
        <v>BAWÜ</v>
      </c>
      <c r="C138" s="115"/>
      <c r="D138" s="125"/>
      <c r="E138" s="126"/>
      <c r="F138" s="116"/>
      <c r="G138" s="116"/>
      <c r="H138" s="116"/>
      <c r="I138" s="98"/>
      <c r="J138" s="127"/>
      <c r="K138" s="127"/>
      <c r="L138" s="98"/>
      <c r="M138" s="117"/>
      <c r="N138" s="117"/>
      <c r="O138" s="117"/>
      <c r="P138" s="117"/>
      <c r="Q138" s="117"/>
      <c r="R138" s="117"/>
      <c r="S138" s="117"/>
      <c r="T138" s="117"/>
      <c r="U138" s="128"/>
      <c r="V138" s="128"/>
      <c r="W138" s="128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</row>
    <row r="139" spans="1:82" s="83" customFormat="1" ht="12.95" customHeight="1" x14ac:dyDescent="0.2">
      <c r="A139" s="96" t="str">
        <f t="shared" ref="A139:A145" si="15">$A$137</f>
        <v>Spieler 2-16</v>
      </c>
      <c r="B139" s="97" t="str">
        <f>b_BAY!$B$4</f>
        <v>BB</v>
      </c>
      <c r="C139" s="115"/>
      <c r="D139" s="125"/>
      <c r="E139" s="126"/>
      <c r="F139" s="116"/>
      <c r="G139" s="116"/>
      <c r="H139" s="116"/>
      <c r="I139" s="98"/>
      <c r="J139" s="127"/>
      <c r="K139" s="127"/>
      <c r="L139" s="98"/>
      <c r="M139" s="117"/>
      <c r="N139" s="117"/>
      <c r="O139" s="117"/>
      <c r="P139" s="117"/>
      <c r="Q139" s="117"/>
      <c r="R139" s="117"/>
      <c r="S139" s="117"/>
      <c r="T139" s="117"/>
      <c r="U139" s="128"/>
      <c r="V139" s="128"/>
      <c r="W139" s="128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</row>
    <row r="140" spans="1:82" s="83" customFormat="1" ht="12.95" customHeight="1" x14ac:dyDescent="0.2">
      <c r="A140" s="96" t="str">
        <f t="shared" si="15"/>
        <v>Spieler 2-16</v>
      </c>
      <c r="B140" s="97" t="str">
        <f>b_BAY!$B$5</f>
        <v>BB</v>
      </c>
      <c r="C140" s="115"/>
      <c r="D140" s="125"/>
      <c r="E140" s="126"/>
      <c r="F140" s="116"/>
      <c r="G140" s="116"/>
      <c r="H140" s="116"/>
      <c r="I140" s="98"/>
      <c r="J140" s="127"/>
      <c r="K140" s="127"/>
      <c r="L140" s="98"/>
      <c r="M140" s="117"/>
      <c r="N140" s="117"/>
      <c r="O140" s="117"/>
      <c r="P140" s="117"/>
      <c r="Q140" s="117"/>
      <c r="R140" s="117"/>
      <c r="S140" s="117"/>
      <c r="T140" s="117"/>
      <c r="U140" s="128"/>
      <c r="V140" s="128"/>
      <c r="W140" s="128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</row>
    <row r="141" spans="1:82" s="83" customFormat="1" ht="12.95" customHeight="1" x14ac:dyDescent="0.2">
      <c r="A141" s="96" t="str">
        <f t="shared" si="15"/>
        <v>Spieler 2-16</v>
      </c>
      <c r="B141" s="97" t="str">
        <f>b_BAY!$B$6</f>
        <v>BAWÜ</v>
      </c>
      <c r="C141" s="115"/>
      <c r="D141" s="125"/>
      <c r="E141" s="126"/>
      <c r="F141" s="116"/>
      <c r="G141" s="116"/>
      <c r="H141" s="116"/>
      <c r="I141" s="98"/>
      <c r="J141" s="127"/>
      <c r="K141" s="127"/>
      <c r="L141" s="98"/>
      <c r="M141" s="117"/>
      <c r="N141" s="117"/>
      <c r="O141" s="117"/>
      <c r="P141" s="117"/>
      <c r="Q141" s="117"/>
      <c r="R141" s="117"/>
      <c r="S141" s="117"/>
      <c r="T141" s="117"/>
      <c r="U141" s="128"/>
      <c r="V141" s="128"/>
      <c r="W141" s="128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</row>
    <row r="142" spans="1:82" s="83" customFormat="1" ht="12.95" customHeight="1" x14ac:dyDescent="0.2">
      <c r="A142" s="96" t="str">
        <f t="shared" si="15"/>
        <v>Spieler 2-16</v>
      </c>
      <c r="B142" s="97" t="str">
        <f>b_BAY!$B$7</f>
        <v>Gegner 5</v>
      </c>
      <c r="C142" s="115"/>
      <c r="D142" s="125"/>
      <c r="E142" s="126"/>
      <c r="F142" s="116"/>
      <c r="G142" s="116"/>
      <c r="H142" s="116"/>
      <c r="I142" s="98"/>
      <c r="J142" s="127"/>
      <c r="K142" s="127"/>
      <c r="L142" s="98"/>
      <c r="M142" s="117"/>
      <c r="N142" s="117"/>
      <c r="O142" s="117"/>
      <c r="P142" s="117"/>
      <c r="Q142" s="117"/>
      <c r="R142" s="117"/>
      <c r="S142" s="117"/>
      <c r="T142" s="117"/>
      <c r="U142" s="128"/>
      <c r="V142" s="128"/>
      <c r="W142" s="128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</row>
    <row r="143" spans="1:82" s="83" customFormat="1" ht="12.95" customHeight="1" x14ac:dyDescent="0.2">
      <c r="A143" s="96" t="str">
        <f t="shared" si="15"/>
        <v>Spieler 2-16</v>
      </c>
      <c r="B143" s="97" t="str">
        <f>b_BAY!$B$8</f>
        <v>Gegner 6</v>
      </c>
      <c r="C143" s="115"/>
      <c r="D143" s="125"/>
      <c r="E143" s="126"/>
      <c r="F143" s="116"/>
      <c r="G143" s="116"/>
      <c r="H143" s="116"/>
      <c r="I143" s="98"/>
      <c r="J143" s="127"/>
      <c r="K143" s="127"/>
      <c r="L143" s="98"/>
      <c r="M143" s="117"/>
      <c r="N143" s="117"/>
      <c r="O143" s="117"/>
      <c r="P143" s="117"/>
      <c r="Q143" s="117"/>
      <c r="R143" s="117"/>
      <c r="S143" s="117"/>
      <c r="T143" s="117"/>
      <c r="U143" s="128"/>
      <c r="V143" s="128"/>
      <c r="W143" s="128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</row>
    <row r="144" spans="1:82" s="83" customFormat="1" ht="12.95" customHeight="1" x14ac:dyDescent="0.2">
      <c r="A144" s="96" t="str">
        <f t="shared" si="15"/>
        <v>Spieler 2-16</v>
      </c>
      <c r="B144" s="97" t="str">
        <f>b_BAY!$B$9</f>
        <v>Gegner 7</v>
      </c>
      <c r="C144" s="115"/>
      <c r="D144" s="125"/>
      <c r="E144" s="126"/>
      <c r="F144" s="116"/>
      <c r="G144" s="116"/>
      <c r="H144" s="116"/>
      <c r="I144" s="98"/>
      <c r="J144" s="127"/>
      <c r="K144" s="127"/>
      <c r="L144" s="98"/>
      <c r="M144" s="117"/>
      <c r="N144" s="117"/>
      <c r="O144" s="117"/>
      <c r="P144" s="117"/>
      <c r="Q144" s="117"/>
      <c r="R144" s="117"/>
      <c r="S144" s="117"/>
      <c r="T144" s="117"/>
      <c r="U144" s="128"/>
      <c r="V144" s="128"/>
      <c r="W144" s="128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</row>
    <row r="145" spans="1:82" s="83" customFormat="1" ht="12.95" customHeight="1" x14ac:dyDescent="0.2">
      <c r="A145" s="96" t="str">
        <f t="shared" si="15"/>
        <v>Spieler 2-16</v>
      </c>
      <c r="B145" s="97" t="str">
        <f>b_BAY!$B$10</f>
        <v>Gegner 8</v>
      </c>
      <c r="C145" s="115"/>
      <c r="D145" s="125"/>
      <c r="E145" s="126"/>
      <c r="F145" s="116"/>
      <c r="G145" s="116"/>
      <c r="H145" s="116"/>
      <c r="I145" s="98"/>
      <c r="J145" s="127"/>
      <c r="K145" s="127"/>
      <c r="L145" s="98"/>
      <c r="M145" s="117"/>
      <c r="N145" s="117"/>
      <c r="O145" s="117"/>
      <c r="P145" s="117"/>
      <c r="Q145" s="117"/>
      <c r="R145" s="117"/>
      <c r="S145" s="117"/>
      <c r="T145" s="117"/>
      <c r="U145" s="128"/>
      <c r="V145" s="128"/>
      <c r="W145" s="128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</row>
    <row r="146" spans="1:82" ht="12.95" customHeight="1" x14ac:dyDescent="0.2">
      <c r="A146" s="93" t="str">
        <f>b_BAY!$A$146</f>
        <v>Spieler 2-17</v>
      </c>
      <c r="B146" s="77"/>
      <c r="C146" s="84"/>
      <c r="D146" s="94"/>
      <c r="E146" s="9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100"/>
      <c r="Z146" s="100"/>
    </row>
    <row r="147" spans="1:82" s="83" customFormat="1" ht="12.95" customHeight="1" x14ac:dyDescent="0.2">
      <c r="A147" s="96" t="str">
        <f>$A$146</f>
        <v>Spieler 2-17</v>
      </c>
      <c r="B147" s="97" t="str">
        <f>b_BAY!$B$3</f>
        <v>BAWÜ</v>
      </c>
      <c r="C147" s="115"/>
      <c r="D147" s="125"/>
      <c r="E147" s="126"/>
      <c r="F147" s="116"/>
      <c r="G147" s="116"/>
      <c r="H147" s="116"/>
      <c r="I147" s="98"/>
      <c r="J147" s="127"/>
      <c r="K147" s="127"/>
      <c r="L147" s="98"/>
      <c r="M147" s="117"/>
      <c r="N147" s="117"/>
      <c r="O147" s="117"/>
      <c r="P147" s="117"/>
      <c r="Q147" s="117"/>
      <c r="R147" s="117"/>
      <c r="S147" s="117"/>
      <c r="T147" s="117"/>
      <c r="U147" s="128"/>
      <c r="V147" s="128"/>
      <c r="W147" s="128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</row>
    <row r="148" spans="1:82" s="83" customFormat="1" ht="12.95" customHeight="1" x14ac:dyDescent="0.2">
      <c r="A148" s="96" t="str">
        <f t="shared" ref="A148:A154" si="16">$A$146</f>
        <v>Spieler 2-17</v>
      </c>
      <c r="B148" s="97" t="str">
        <f>b_BAY!$B$4</f>
        <v>BB</v>
      </c>
      <c r="C148" s="115"/>
      <c r="D148" s="125"/>
      <c r="E148" s="126"/>
      <c r="F148" s="116"/>
      <c r="G148" s="116"/>
      <c r="H148" s="116"/>
      <c r="I148" s="98"/>
      <c r="J148" s="127"/>
      <c r="K148" s="127"/>
      <c r="L148" s="98"/>
      <c r="M148" s="117"/>
      <c r="N148" s="117"/>
      <c r="O148" s="117"/>
      <c r="P148" s="117"/>
      <c r="Q148" s="117"/>
      <c r="R148" s="117"/>
      <c r="S148" s="117"/>
      <c r="T148" s="117"/>
      <c r="U148" s="128"/>
      <c r="V148" s="128"/>
      <c r="W148" s="128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</row>
    <row r="149" spans="1:82" s="83" customFormat="1" ht="12.95" customHeight="1" x14ac:dyDescent="0.2">
      <c r="A149" s="96" t="str">
        <f t="shared" si="16"/>
        <v>Spieler 2-17</v>
      </c>
      <c r="B149" s="97" t="str">
        <f>b_BAY!$B$5</f>
        <v>BB</v>
      </c>
      <c r="C149" s="115"/>
      <c r="D149" s="125"/>
      <c r="E149" s="126"/>
      <c r="F149" s="116"/>
      <c r="G149" s="116"/>
      <c r="H149" s="116"/>
      <c r="I149" s="98"/>
      <c r="J149" s="127"/>
      <c r="K149" s="127"/>
      <c r="L149" s="98"/>
      <c r="M149" s="117"/>
      <c r="N149" s="117"/>
      <c r="O149" s="117"/>
      <c r="P149" s="117"/>
      <c r="Q149" s="117"/>
      <c r="R149" s="117"/>
      <c r="S149" s="117"/>
      <c r="T149" s="117"/>
      <c r="U149" s="128"/>
      <c r="V149" s="128"/>
      <c r="W149" s="128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</row>
    <row r="150" spans="1:82" s="83" customFormat="1" ht="12.95" customHeight="1" x14ac:dyDescent="0.2">
      <c r="A150" s="96" t="str">
        <f t="shared" si="16"/>
        <v>Spieler 2-17</v>
      </c>
      <c r="B150" s="97" t="str">
        <f>b_BAY!$B$6</f>
        <v>BAWÜ</v>
      </c>
      <c r="C150" s="115"/>
      <c r="D150" s="125"/>
      <c r="E150" s="126"/>
      <c r="F150" s="116"/>
      <c r="G150" s="116"/>
      <c r="H150" s="116"/>
      <c r="I150" s="98"/>
      <c r="J150" s="127"/>
      <c r="K150" s="127"/>
      <c r="L150" s="98"/>
      <c r="M150" s="117"/>
      <c r="N150" s="117"/>
      <c r="O150" s="117"/>
      <c r="P150" s="117"/>
      <c r="Q150" s="117"/>
      <c r="R150" s="117"/>
      <c r="S150" s="117"/>
      <c r="T150" s="117"/>
      <c r="U150" s="128"/>
      <c r="V150" s="128"/>
      <c r="W150" s="128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</row>
    <row r="151" spans="1:82" s="83" customFormat="1" ht="12.95" customHeight="1" x14ac:dyDescent="0.2">
      <c r="A151" s="96" t="str">
        <f t="shared" si="16"/>
        <v>Spieler 2-17</v>
      </c>
      <c r="B151" s="97" t="str">
        <f>b_BAY!$B$7</f>
        <v>Gegner 5</v>
      </c>
      <c r="C151" s="115"/>
      <c r="D151" s="125"/>
      <c r="E151" s="126"/>
      <c r="F151" s="116"/>
      <c r="G151" s="116"/>
      <c r="H151" s="116"/>
      <c r="I151" s="98"/>
      <c r="J151" s="127"/>
      <c r="K151" s="127"/>
      <c r="L151" s="98"/>
      <c r="M151" s="117"/>
      <c r="N151" s="117"/>
      <c r="O151" s="117"/>
      <c r="P151" s="117"/>
      <c r="Q151" s="117"/>
      <c r="R151" s="117"/>
      <c r="S151" s="117"/>
      <c r="T151" s="117"/>
      <c r="U151" s="128"/>
      <c r="V151" s="128"/>
      <c r="W151" s="128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</row>
    <row r="152" spans="1:82" s="83" customFormat="1" ht="12.95" customHeight="1" x14ac:dyDescent="0.2">
      <c r="A152" s="96" t="str">
        <f t="shared" si="16"/>
        <v>Spieler 2-17</v>
      </c>
      <c r="B152" s="97" t="str">
        <f>b_BAY!$B$8</f>
        <v>Gegner 6</v>
      </c>
      <c r="C152" s="115"/>
      <c r="D152" s="125"/>
      <c r="E152" s="126"/>
      <c r="F152" s="116"/>
      <c r="G152" s="116"/>
      <c r="H152" s="116"/>
      <c r="I152" s="98"/>
      <c r="J152" s="127"/>
      <c r="K152" s="127"/>
      <c r="L152" s="98"/>
      <c r="M152" s="117"/>
      <c r="N152" s="117"/>
      <c r="O152" s="117"/>
      <c r="P152" s="117"/>
      <c r="Q152" s="117"/>
      <c r="R152" s="117"/>
      <c r="S152" s="117"/>
      <c r="T152" s="117"/>
      <c r="U152" s="128"/>
      <c r="V152" s="128"/>
      <c r="W152" s="128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</row>
    <row r="153" spans="1:82" s="83" customFormat="1" ht="12.95" customHeight="1" x14ac:dyDescent="0.2">
      <c r="A153" s="96" t="str">
        <f t="shared" si="16"/>
        <v>Spieler 2-17</v>
      </c>
      <c r="B153" s="97" t="str">
        <f>b_BAY!$B$9</f>
        <v>Gegner 7</v>
      </c>
      <c r="C153" s="115"/>
      <c r="D153" s="125"/>
      <c r="E153" s="126"/>
      <c r="F153" s="116"/>
      <c r="G153" s="116"/>
      <c r="H153" s="116"/>
      <c r="I153" s="98"/>
      <c r="J153" s="127"/>
      <c r="K153" s="127"/>
      <c r="L153" s="98"/>
      <c r="M153" s="117"/>
      <c r="N153" s="117"/>
      <c r="O153" s="117"/>
      <c r="P153" s="117"/>
      <c r="Q153" s="117"/>
      <c r="R153" s="117"/>
      <c r="S153" s="117"/>
      <c r="T153" s="117"/>
      <c r="U153" s="128"/>
      <c r="V153" s="128"/>
      <c r="W153" s="128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</row>
    <row r="154" spans="1:82" s="83" customFormat="1" ht="12.95" customHeight="1" x14ac:dyDescent="0.2">
      <c r="A154" s="96" t="str">
        <f t="shared" si="16"/>
        <v>Spieler 2-17</v>
      </c>
      <c r="B154" s="97" t="str">
        <f>b_BAY!$B$10</f>
        <v>Gegner 8</v>
      </c>
      <c r="C154" s="115"/>
      <c r="D154" s="125"/>
      <c r="E154" s="126"/>
      <c r="F154" s="116"/>
      <c r="G154" s="116"/>
      <c r="H154" s="116"/>
      <c r="I154" s="98"/>
      <c r="J154" s="127"/>
      <c r="K154" s="127"/>
      <c r="L154" s="98"/>
      <c r="M154" s="117"/>
      <c r="N154" s="117"/>
      <c r="O154" s="117"/>
      <c r="P154" s="117"/>
      <c r="Q154" s="117"/>
      <c r="R154" s="117"/>
      <c r="S154" s="117"/>
      <c r="T154" s="117"/>
      <c r="U154" s="128"/>
      <c r="V154" s="128"/>
      <c r="W154" s="128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</row>
    <row r="155" spans="1:82" ht="12.95" customHeight="1" x14ac:dyDescent="0.2">
      <c r="A155" s="93" t="str">
        <f>b_BAY!$A$155</f>
        <v>Spieler 2-18</v>
      </c>
      <c r="B155" s="77"/>
      <c r="C155" s="84"/>
      <c r="D155" s="94"/>
      <c r="E155" s="9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100"/>
      <c r="Z155" s="100"/>
    </row>
    <row r="156" spans="1:82" s="83" customFormat="1" ht="12.95" customHeight="1" x14ac:dyDescent="0.2">
      <c r="A156" s="96" t="str">
        <f>$A$155</f>
        <v>Spieler 2-18</v>
      </c>
      <c r="B156" s="97" t="str">
        <f>b_BAY!$B$3</f>
        <v>BAWÜ</v>
      </c>
      <c r="C156" s="115"/>
      <c r="D156" s="125"/>
      <c r="E156" s="126"/>
      <c r="F156" s="116"/>
      <c r="G156" s="116"/>
      <c r="H156" s="116"/>
      <c r="I156" s="98"/>
      <c r="J156" s="127"/>
      <c r="K156" s="127"/>
      <c r="L156" s="98"/>
      <c r="M156" s="117"/>
      <c r="N156" s="117"/>
      <c r="O156" s="117"/>
      <c r="P156" s="117"/>
      <c r="Q156" s="117"/>
      <c r="R156" s="117"/>
      <c r="S156" s="117"/>
      <c r="T156" s="117"/>
      <c r="U156" s="128"/>
      <c r="V156" s="128"/>
      <c r="W156" s="128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</row>
    <row r="157" spans="1:82" s="83" customFormat="1" ht="12.95" customHeight="1" x14ac:dyDescent="0.2">
      <c r="A157" s="96" t="str">
        <f t="shared" ref="A157:A163" si="17">$A$155</f>
        <v>Spieler 2-18</v>
      </c>
      <c r="B157" s="97" t="str">
        <f>b_BAY!$B$4</f>
        <v>BB</v>
      </c>
      <c r="C157" s="115"/>
      <c r="D157" s="125"/>
      <c r="E157" s="126"/>
      <c r="F157" s="116"/>
      <c r="G157" s="116"/>
      <c r="H157" s="116"/>
      <c r="I157" s="98"/>
      <c r="J157" s="127"/>
      <c r="K157" s="127"/>
      <c r="L157" s="98"/>
      <c r="M157" s="117"/>
      <c r="N157" s="117"/>
      <c r="O157" s="117"/>
      <c r="P157" s="117"/>
      <c r="Q157" s="117"/>
      <c r="R157" s="117"/>
      <c r="S157" s="117"/>
      <c r="T157" s="117"/>
      <c r="U157" s="128"/>
      <c r="V157" s="128"/>
      <c r="W157" s="128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</row>
    <row r="158" spans="1:82" s="83" customFormat="1" ht="12.95" customHeight="1" x14ac:dyDescent="0.2">
      <c r="A158" s="96" t="str">
        <f t="shared" si="17"/>
        <v>Spieler 2-18</v>
      </c>
      <c r="B158" s="97" t="str">
        <f>b_BAY!$B$5</f>
        <v>BB</v>
      </c>
      <c r="C158" s="115"/>
      <c r="D158" s="125"/>
      <c r="E158" s="126"/>
      <c r="F158" s="116"/>
      <c r="G158" s="116"/>
      <c r="H158" s="116"/>
      <c r="I158" s="98"/>
      <c r="J158" s="127"/>
      <c r="K158" s="127"/>
      <c r="L158" s="98"/>
      <c r="M158" s="117"/>
      <c r="N158" s="117"/>
      <c r="O158" s="117"/>
      <c r="P158" s="117"/>
      <c r="Q158" s="117"/>
      <c r="R158" s="117"/>
      <c r="S158" s="117"/>
      <c r="T158" s="117"/>
      <c r="U158" s="128"/>
      <c r="V158" s="128"/>
      <c r="W158" s="128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</row>
    <row r="159" spans="1:82" s="83" customFormat="1" ht="12.95" customHeight="1" x14ac:dyDescent="0.2">
      <c r="A159" s="96" t="str">
        <f t="shared" si="17"/>
        <v>Spieler 2-18</v>
      </c>
      <c r="B159" s="97" t="str">
        <f>b_BAY!$B$6</f>
        <v>BAWÜ</v>
      </c>
      <c r="C159" s="115"/>
      <c r="D159" s="125"/>
      <c r="E159" s="126"/>
      <c r="F159" s="116"/>
      <c r="G159" s="116"/>
      <c r="H159" s="116"/>
      <c r="I159" s="98"/>
      <c r="J159" s="127"/>
      <c r="K159" s="127"/>
      <c r="L159" s="98"/>
      <c r="M159" s="117"/>
      <c r="N159" s="117"/>
      <c r="O159" s="117"/>
      <c r="P159" s="117"/>
      <c r="Q159" s="117"/>
      <c r="R159" s="117"/>
      <c r="S159" s="117"/>
      <c r="T159" s="117"/>
      <c r="U159" s="128"/>
      <c r="V159" s="128"/>
      <c r="W159" s="128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</row>
    <row r="160" spans="1:82" s="83" customFormat="1" ht="12.95" customHeight="1" x14ac:dyDescent="0.2">
      <c r="A160" s="96" t="str">
        <f t="shared" si="17"/>
        <v>Spieler 2-18</v>
      </c>
      <c r="B160" s="97" t="str">
        <f>b_BAY!$B$7</f>
        <v>Gegner 5</v>
      </c>
      <c r="C160" s="115"/>
      <c r="D160" s="125"/>
      <c r="E160" s="126"/>
      <c r="F160" s="116"/>
      <c r="G160" s="116"/>
      <c r="H160" s="116"/>
      <c r="I160" s="98"/>
      <c r="J160" s="127"/>
      <c r="K160" s="127"/>
      <c r="L160" s="98"/>
      <c r="M160" s="117"/>
      <c r="N160" s="117"/>
      <c r="O160" s="117"/>
      <c r="P160" s="117"/>
      <c r="Q160" s="117"/>
      <c r="R160" s="117"/>
      <c r="S160" s="117"/>
      <c r="T160" s="117"/>
      <c r="U160" s="128"/>
      <c r="V160" s="128"/>
      <c r="W160" s="128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</row>
    <row r="161" spans="1:82" s="83" customFormat="1" ht="12.95" customHeight="1" x14ac:dyDescent="0.2">
      <c r="A161" s="96" t="str">
        <f t="shared" si="17"/>
        <v>Spieler 2-18</v>
      </c>
      <c r="B161" s="97" t="str">
        <f>b_BAY!$B$8</f>
        <v>Gegner 6</v>
      </c>
      <c r="C161" s="115"/>
      <c r="D161" s="125"/>
      <c r="E161" s="126"/>
      <c r="F161" s="116"/>
      <c r="G161" s="116"/>
      <c r="H161" s="116"/>
      <c r="I161" s="98"/>
      <c r="J161" s="127"/>
      <c r="K161" s="127"/>
      <c r="L161" s="98"/>
      <c r="M161" s="117"/>
      <c r="N161" s="117"/>
      <c r="O161" s="117"/>
      <c r="P161" s="117"/>
      <c r="Q161" s="117"/>
      <c r="R161" s="117"/>
      <c r="S161" s="117"/>
      <c r="T161" s="117"/>
      <c r="U161" s="128"/>
      <c r="V161" s="128"/>
      <c r="W161" s="128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</row>
    <row r="162" spans="1:82" s="83" customFormat="1" ht="12.95" customHeight="1" x14ac:dyDescent="0.2">
      <c r="A162" s="96" t="str">
        <f t="shared" si="17"/>
        <v>Spieler 2-18</v>
      </c>
      <c r="B162" s="97" t="str">
        <f>b_BAY!$B$9</f>
        <v>Gegner 7</v>
      </c>
      <c r="C162" s="115"/>
      <c r="D162" s="125"/>
      <c r="E162" s="126"/>
      <c r="F162" s="116"/>
      <c r="G162" s="116"/>
      <c r="H162" s="116"/>
      <c r="I162" s="98"/>
      <c r="J162" s="127"/>
      <c r="K162" s="127"/>
      <c r="L162" s="98"/>
      <c r="M162" s="117"/>
      <c r="N162" s="117"/>
      <c r="O162" s="117"/>
      <c r="P162" s="117"/>
      <c r="Q162" s="117"/>
      <c r="R162" s="117"/>
      <c r="S162" s="117"/>
      <c r="T162" s="117"/>
      <c r="U162" s="128"/>
      <c r="V162" s="128"/>
      <c r="W162" s="128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</row>
    <row r="163" spans="1:82" s="83" customFormat="1" ht="12.95" customHeight="1" x14ac:dyDescent="0.2">
      <c r="A163" s="96" t="str">
        <f t="shared" si="17"/>
        <v>Spieler 2-18</v>
      </c>
      <c r="B163" s="97" t="str">
        <f>b_BAY!$B$10</f>
        <v>Gegner 8</v>
      </c>
      <c r="C163" s="115"/>
      <c r="D163" s="125"/>
      <c r="E163" s="126"/>
      <c r="F163" s="116"/>
      <c r="G163" s="116"/>
      <c r="H163" s="116"/>
      <c r="I163" s="98"/>
      <c r="J163" s="127"/>
      <c r="K163" s="127"/>
      <c r="L163" s="98"/>
      <c r="M163" s="117"/>
      <c r="N163" s="117"/>
      <c r="O163" s="117"/>
      <c r="P163" s="117"/>
      <c r="Q163" s="117"/>
      <c r="R163" s="117"/>
      <c r="S163" s="117"/>
      <c r="T163" s="117"/>
      <c r="U163" s="128"/>
      <c r="V163" s="128"/>
      <c r="W163" s="128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</row>
    <row r="164" spans="1:82" ht="12.95" customHeight="1" x14ac:dyDescent="0.2">
      <c r="A164" s="93" t="str">
        <f>b_BAY!$A$164</f>
        <v>Spieler 2-19</v>
      </c>
      <c r="B164" s="77"/>
      <c r="C164" s="84"/>
      <c r="D164" s="94"/>
      <c r="E164" s="9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100"/>
      <c r="Z164" s="100"/>
    </row>
    <row r="165" spans="1:82" s="83" customFormat="1" ht="12.95" customHeight="1" x14ac:dyDescent="0.2">
      <c r="A165" s="96" t="str">
        <f>$A$164</f>
        <v>Spieler 2-19</v>
      </c>
      <c r="B165" s="97" t="str">
        <f>b_BAY!$B$3</f>
        <v>BAWÜ</v>
      </c>
      <c r="C165" s="115"/>
      <c r="D165" s="125"/>
      <c r="E165" s="126"/>
      <c r="F165" s="116"/>
      <c r="G165" s="116"/>
      <c r="H165" s="116"/>
      <c r="I165" s="98"/>
      <c r="J165" s="127"/>
      <c r="K165" s="127"/>
      <c r="L165" s="98"/>
      <c r="M165" s="117"/>
      <c r="N165" s="117"/>
      <c r="O165" s="117"/>
      <c r="P165" s="117"/>
      <c r="Q165" s="117"/>
      <c r="R165" s="117"/>
      <c r="S165" s="117"/>
      <c r="T165" s="117"/>
      <c r="U165" s="128"/>
      <c r="V165" s="128"/>
      <c r="W165" s="128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</row>
    <row r="166" spans="1:82" s="83" customFormat="1" ht="12.95" customHeight="1" x14ac:dyDescent="0.2">
      <c r="A166" s="96" t="str">
        <f t="shared" ref="A166:A172" si="18">$A$164</f>
        <v>Spieler 2-19</v>
      </c>
      <c r="B166" s="97" t="str">
        <f>b_BAY!$B$4</f>
        <v>BB</v>
      </c>
      <c r="C166" s="115"/>
      <c r="D166" s="125"/>
      <c r="E166" s="126"/>
      <c r="F166" s="116"/>
      <c r="G166" s="116"/>
      <c r="H166" s="116"/>
      <c r="I166" s="98"/>
      <c r="J166" s="127"/>
      <c r="K166" s="127"/>
      <c r="L166" s="98"/>
      <c r="M166" s="117"/>
      <c r="N166" s="117"/>
      <c r="O166" s="117"/>
      <c r="P166" s="117"/>
      <c r="Q166" s="117"/>
      <c r="R166" s="117"/>
      <c r="S166" s="117"/>
      <c r="T166" s="117"/>
      <c r="U166" s="128"/>
      <c r="V166" s="128"/>
      <c r="W166" s="128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</row>
    <row r="167" spans="1:82" s="83" customFormat="1" ht="12.95" customHeight="1" x14ac:dyDescent="0.2">
      <c r="A167" s="96" t="str">
        <f t="shared" si="18"/>
        <v>Spieler 2-19</v>
      </c>
      <c r="B167" s="97" t="str">
        <f>b_BAY!$B$5</f>
        <v>BB</v>
      </c>
      <c r="C167" s="115"/>
      <c r="D167" s="125"/>
      <c r="E167" s="126"/>
      <c r="F167" s="116"/>
      <c r="G167" s="116"/>
      <c r="H167" s="116"/>
      <c r="I167" s="98"/>
      <c r="J167" s="127"/>
      <c r="K167" s="127"/>
      <c r="L167" s="98"/>
      <c r="M167" s="117"/>
      <c r="N167" s="117"/>
      <c r="O167" s="117"/>
      <c r="P167" s="117"/>
      <c r="Q167" s="117"/>
      <c r="R167" s="117"/>
      <c r="S167" s="117"/>
      <c r="T167" s="117"/>
      <c r="U167" s="128"/>
      <c r="V167" s="128"/>
      <c r="W167" s="128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</row>
    <row r="168" spans="1:82" s="83" customFormat="1" ht="12.95" customHeight="1" x14ac:dyDescent="0.2">
      <c r="A168" s="96" t="str">
        <f t="shared" si="18"/>
        <v>Spieler 2-19</v>
      </c>
      <c r="B168" s="97" t="str">
        <f>b_BAY!$B$6</f>
        <v>BAWÜ</v>
      </c>
      <c r="C168" s="115"/>
      <c r="D168" s="125"/>
      <c r="E168" s="126"/>
      <c r="F168" s="116"/>
      <c r="G168" s="116"/>
      <c r="H168" s="116"/>
      <c r="I168" s="98"/>
      <c r="J168" s="127"/>
      <c r="K168" s="127"/>
      <c r="L168" s="98"/>
      <c r="M168" s="117"/>
      <c r="N168" s="117"/>
      <c r="O168" s="117"/>
      <c r="P168" s="117"/>
      <c r="Q168" s="117"/>
      <c r="R168" s="117"/>
      <c r="S168" s="117"/>
      <c r="T168" s="117"/>
      <c r="U168" s="128"/>
      <c r="V168" s="128"/>
      <c r="W168" s="128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</row>
    <row r="169" spans="1:82" s="83" customFormat="1" ht="12.95" customHeight="1" x14ac:dyDescent="0.2">
      <c r="A169" s="96" t="str">
        <f t="shared" si="18"/>
        <v>Spieler 2-19</v>
      </c>
      <c r="B169" s="97" t="str">
        <f>b_BAY!$B$7</f>
        <v>Gegner 5</v>
      </c>
      <c r="C169" s="115"/>
      <c r="D169" s="125"/>
      <c r="E169" s="126"/>
      <c r="F169" s="116"/>
      <c r="G169" s="116"/>
      <c r="H169" s="116"/>
      <c r="I169" s="98"/>
      <c r="J169" s="127"/>
      <c r="K169" s="127"/>
      <c r="L169" s="98"/>
      <c r="M169" s="117"/>
      <c r="N169" s="117"/>
      <c r="O169" s="117"/>
      <c r="P169" s="117"/>
      <c r="Q169" s="117"/>
      <c r="R169" s="117"/>
      <c r="S169" s="117"/>
      <c r="T169" s="117"/>
      <c r="U169" s="128"/>
      <c r="V169" s="128"/>
      <c r="W169" s="128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</row>
    <row r="170" spans="1:82" s="83" customFormat="1" ht="12.95" customHeight="1" x14ac:dyDescent="0.2">
      <c r="A170" s="96" t="str">
        <f t="shared" si="18"/>
        <v>Spieler 2-19</v>
      </c>
      <c r="B170" s="97" t="str">
        <f>b_BAY!$B$8</f>
        <v>Gegner 6</v>
      </c>
      <c r="C170" s="115"/>
      <c r="D170" s="125"/>
      <c r="E170" s="126"/>
      <c r="F170" s="116"/>
      <c r="G170" s="116"/>
      <c r="H170" s="116"/>
      <c r="I170" s="98"/>
      <c r="J170" s="127"/>
      <c r="K170" s="127"/>
      <c r="L170" s="98"/>
      <c r="M170" s="117"/>
      <c r="N170" s="117"/>
      <c r="O170" s="117"/>
      <c r="P170" s="117"/>
      <c r="Q170" s="117"/>
      <c r="R170" s="117"/>
      <c r="S170" s="117"/>
      <c r="T170" s="117"/>
      <c r="U170" s="128"/>
      <c r="V170" s="128"/>
      <c r="W170" s="128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</row>
    <row r="171" spans="1:82" s="83" customFormat="1" ht="12.95" customHeight="1" x14ac:dyDescent="0.2">
      <c r="A171" s="96" t="str">
        <f t="shared" si="18"/>
        <v>Spieler 2-19</v>
      </c>
      <c r="B171" s="97" t="str">
        <f>b_BAY!$B$9</f>
        <v>Gegner 7</v>
      </c>
      <c r="C171" s="115"/>
      <c r="D171" s="125"/>
      <c r="E171" s="126"/>
      <c r="F171" s="116"/>
      <c r="G171" s="116"/>
      <c r="H171" s="116"/>
      <c r="I171" s="98"/>
      <c r="J171" s="127"/>
      <c r="K171" s="127"/>
      <c r="L171" s="98"/>
      <c r="M171" s="117"/>
      <c r="N171" s="117"/>
      <c r="O171" s="117"/>
      <c r="P171" s="117"/>
      <c r="Q171" s="117"/>
      <c r="R171" s="117"/>
      <c r="S171" s="117"/>
      <c r="T171" s="117"/>
      <c r="U171" s="128"/>
      <c r="V171" s="128"/>
      <c r="W171" s="128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</row>
    <row r="172" spans="1:82" s="83" customFormat="1" ht="12.95" customHeight="1" x14ac:dyDescent="0.2">
      <c r="A172" s="96" t="str">
        <f t="shared" si="18"/>
        <v>Spieler 2-19</v>
      </c>
      <c r="B172" s="97" t="str">
        <f>b_BAY!$B$10</f>
        <v>Gegner 8</v>
      </c>
      <c r="C172" s="115"/>
      <c r="D172" s="125"/>
      <c r="E172" s="126"/>
      <c r="F172" s="116"/>
      <c r="G172" s="116"/>
      <c r="H172" s="116"/>
      <c r="I172" s="98"/>
      <c r="J172" s="127"/>
      <c r="K172" s="127"/>
      <c r="L172" s="98"/>
      <c r="M172" s="117"/>
      <c r="N172" s="117"/>
      <c r="O172" s="117"/>
      <c r="P172" s="117"/>
      <c r="Q172" s="117"/>
      <c r="R172" s="117"/>
      <c r="S172" s="117"/>
      <c r="T172" s="117"/>
      <c r="U172" s="128"/>
      <c r="V172" s="128"/>
      <c r="W172" s="128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</row>
    <row r="173" spans="1:82" ht="12.95" customHeight="1" x14ac:dyDescent="0.2">
      <c r="A173" s="93" t="str">
        <f>b_BAY!$A$173</f>
        <v>Spieler 2-20</v>
      </c>
      <c r="B173" s="77"/>
      <c r="C173" s="84"/>
      <c r="D173" s="94"/>
      <c r="E173" s="9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100"/>
      <c r="Z173" s="100"/>
    </row>
    <row r="174" spans="1:82" s="83" customFormat="1" ht="12.95" customHeight="1" x14ac:dyDescent="0.2">
      <c r="A174" s="96" t="str">
        <f>$A$173</f>
        <v>Spieler 2-20</v>
      </c>
      <c r="B174" s="97" t="str">
        <f>b_BAY!$B$3</f>
        <v>BAWÜ</v>
      </c>
      <c r="C174" s="115"/>
      <c r="D174" s="125"/>
      <c r="E174" s="126"/>
      <c r="F174" s="116"/>
      <c r="G174" s="116"/>
      <c r="H174" s="116"/>
      <c r="I174" s="98"/>
      <c r="J174" s="127"/>
      <c r="K174" s="127"/>
      <c r="L174" s="98"/>
      <c r="M174" s="117"/>
      <c r="N174" s="117"/>
      <c r="O174" s="117"/>
      <c r="P174" s="117"/>
      <c r="Q174" s="117"/>
      <c r="R174" s="117"/>
      <c r="S174" s="117"/>
      <c r="T174" s="117"/>
      <c r="U174" s="128"/>
      <c r="V174" s="128"/>
      <c r="W174" s="128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</row>
    <row r="175" spans="1:82" s="83" customFormat="1" ht="12.95" customHeight="1" x14ac:dyDescent="0.2">
      <c r="A175" s="96" t="str">
        <f t="shared" ref="A175:A181" si="19">$A$173</f>
        <v>Spieler 2-20</v>
      </c>
      <c r="B175" s="97" t="str">
        <f>b_BAY!$B$4</f>
        <v>BB</v>
      </c>
      <c r="C175" s="115"/>
      <c r="D175" s="125"/>
      <c r="E175" s="126"/>
      <c r="F175" s="116"/>
      <c r="G175" s="116"/>
      <c r="H175" s="116"/>
      <c r="I175" s="98"/>
      <c r="J175" s="127"/>
      <c r="K175" s="127"/>
      <c r="L175" s="98"/>
      <c r="M175" s="117"/>
      <c r="N175" s="117"/>
      <c r="O175" s="117"/>
      <c r="P175" s="117"/>
      <c r="Q175" s="117"/>
      <c r="R175" s="117"/>
      <c r="S175" s="117"/>
      <c r="T175" s="117"/>
      <c r="U175" s="128"/>
      <c r="V175" s="128"/>
      <c r="W175" s="128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</row>
    <row r="176" spans="1:82" s="83" customFormat="1" ht="12.95" customHeight="1" x14ac:dyDescent="0.2">
      <c r="A176" s="96" t="str">
        <f t="shared" si="19"/>
        <v>Spieler 2-20</v>
      </c>
      <c r="B176" s="97" t="str">
        <f>b_BAY!$B$5</f>
        <v>BB</v>
      </c>
      <c r="C176" s="115"/>
      <c r="D176" s="125"/>
      <c r="E176" s="126"/>
      <c r="F176" s="116"/>
      <c r="G176" s="116"/>
      <c r="H176" s="116"/>
      <c r="I176" s="98"/>
      <c r="J176" s="127"/>
      <c r="K176" s="127"/>
      <c r="L176" s="98"/>
      <c r="M176" s="117"/>
      <c r="N176" s="117"/>
      <c r="O176" s="117"/>
      <c r="P176" s="117"/>
      <c r="Q176" s="117"/>
      <c r="R176" s="117"/>
      <c r="S176" s="117"/>
      <c r="T176" s="117"/>
      <c r="U176" s="128"/>
      <c r="V176" s="128"/>
      <c r="W176" s="128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</row>
    <row r="177" spans="1:82" s="83" customFormat="1" ht="12.95" customHeight="1" x14ac:dyDescent="0.2">
      <c r="A177" s="96" t="str">
        <f t="shared" si="19"/>
        <v>Spieler 2-20</v>
      </c>
      <c r="B177" s="97" t="str">
        <f>b_BAY!$B$6</f>
        <v>BAWÜ</v>
      </c>
      <c r="C177" s="115"/>
      <c r="D177" s="125"/>
      <c r="E177" s="126"/>
      <c r="F177" s="116"/>
      <c r="G177" s="116"/>
      <c r="H177" s="116"/>
      <c r="I177" s="98"/>
      <c r="J177" s="127"/>
      <c r="K177" s="127"/>
      <c r="L177" s="98"/>
      <c r="M177" s="117"/>
      <c r="N177" s="117"/>
      <c r="O177" s="117"/>
      <c r="P177" s="117"/>
      <c r="Q177" s="117"/>
      <c r="R177" s="117"/>
      <c r="S177" s="117"/>
      <c r="T177" s="117"/>
      <c r="U177" s="128"/>
      <c r="V177" s="128"/>
      <c r="W177" s="128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</row>
    <row r="178" spans="1:82" s="83" customFormat="1" ht="12.95" customHeight="1" x14ac:dyDescent="0.2">
      <c r="A178" s="96" t="str">
        <f t="shared" si="19"/>
        <v>Spieler 2-20</v>
      </c>
      <c r="B178" s="97" t="str">
        <f>b_BAY!$B$7</f>
        <v>Gegner 5</v>
      </c>
      <c r="C178" s="115"/>
      <c r="D178" s="125"/>
      <c r="E178" s="126"/>
      <c r="F178" s="116"/>
      <c r="G178" s="116"/>
      <c r="H178" s="116"/>
      <c r="I178" s="98"/>
      <c r="J178" s="127"/>
      <c r="K178" s="127"/>
      <c r="L178" s="98"/>
      <c r="M178" s="117"/>
      <c r="N178" s="117"/>
      <c r="O178" s="117"/>
      <c r="P178" s="117"/>
      <c r="Q178" s="117"/>
      <c r="R178" s="117"/>
      <c r="S178" s="117"/>
      <c r="T178" s="117"/>
      <c r="U178" s="128"/>
      <c r="V178" s="128"/>
      <c r="W178" s="128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</row>
    <row r="179" spans="1:82" s="83" customFormat="1" ht="12.95" customHeight="1" x14ac:dyDescent="0.2">
      <c r="A179" s="96" t="str">
        <f t="shared" si="19"/>
        <v>Spieler 2-20</v>
      </c>
      <c r="B179" s="97" t="str">
        <f>b_BAY!$B$8</f>
        <v>Gegner 6</v>
      </c>
      <c r="C179" s="115"/>
      <c r="D179" s="125"/>
      <c r="E179" s="126"/>
      <c r="F179" s="116"/>
      <c r="G179" s="116"/>
      <c r="H179" s="116"/>
      <c r="I179" s="98"/>
      <c r="J179" s="127"/>
      <c r="K179" s="127"/>
      <c r="L179" s="98"/>
      <c r="M179" s="117"/>
      <c r="N179" s="117"/>
      <c r="O179" s="117"/>
      <c r="P179" s="117"/>
      <c r="Q179" s="117"/>
      <c r="R179" s="117"/>
      <c r="S179" s="117"/>
      <c r="T179" s="117"/>
      <c r="U179" s="128"/>
      <c r="V179" s="128"/>
      <c r="W179" s="128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</row>
    <row r="180" spans="1:82" s="83" customFormat="1" ht="12.95" customHeight="1" x14ac:dyDescent="0.2">
      <c r="A180" s="96" t="str">
        <f t="shared" si="19"/>
        <v>Spieler 2-20</v>
      </c>
      <c r="B180" s="97" t="str">
        <f>b_BAY!$B$9</f>
        <v>Gegner 7</v>
      </c>
      <c r="C180" s="115"/>
      <c r="D180" s="125"/>
      <c r="E180" s="126"/>
      <c r="F180" s="116"/>
      <c r="G180" s="116"/>
      <c r="H180" s="116"/>
      <c r="I180" s="98"/>
      <c r="J180" s="127"/>
      <c r="K180" s="127"/>
      <c r="L180" s="98"/>
      <c r="M180" s="117"/>
      <c r="N180" s="117"/>
      <c r="O180" s="117"/>
      <c r="P180" s="117"/>
      <c r="Q180" s="117"/>
      <c r="R180" s="117"/>
      <c r="S180" s="117"/>
      <c r="T180" s="117"/>
      <c r="U180" s="128"/>
      <c r="V180" s="128"/>
      <c r="W180" s="128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</row>
    <row r="181" spans="1:82" s="83" customFormat="1" ht="12.95" customHeight="1" x14ac:dyDescent="0.2">
      <c r="A181" s="96" t="str">
        <f t="shared" si="19"/>
        <v>Spieler 2-20</v>
      </c>
      <c r="B181" s="97" t="str">
        <f>b_BAY!$B$10</f>
        <v>Gegner 8</v>
      </c>
      <c r="C181" s="115"/>
      <c r="D181" s="125"/>
      <c r="E181" s="126"/>
      <c r="F181" s="116"/>
      <c r="G181" s="116"/>
      <c r="H181" s="116"/>
      <c r="I181" s="98"/>
      <c r="J181" s="127"/>
      <c r="K181" s="127"/>
      <c r="L181" s="98"/>
      <c r="M181" s="117"/>
      <c r="N181" s="117"/>
      <c r="O181" s="117"/>
      <c r="P181" s="117"/>
      <c r="Q181" s="117"/>
      <c r="R181" s="117"/>
      <c r="S181" s="117"/>
      <c r="T181" s="117"/>
      <c r="U181" s="128"/>
      <c r="V181" s="128"/>
      <c r="W181" s="128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</row>
    <row r="182" spans="1:82" ht="12.95" customHeight="1" x14ac:dyDescent="0.2">
      <c r="A182" s="93" t="str">
        <f>b_BAY!$A$182</f>
        <v>Spieler 2-21</v>
      </c>
      <c r="B182" s="77"/>
      <c r="C182" s="84"/>
      <c r="D182" s="94"/>
      <c r="E182" s="9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100"/>
      <c r="Z182" s="100"/>
    </row>
    <row r="183" spans="1:82" s="83" customFormat="1" ht="12.95" customHeight="1" x14ac:dyDescent="0.2">
      <c r="A183" s="96" t="str">
        <f>$A$182</f>
        <v>Spieler 2-21</v>
      </c>
      <c r="B183" s="97" t="str">
        <f>b_BAY!$B$3</f>
        <v>BAWÜ</v>
      </c>
      <c r="C183" s="115"/>
      <c r="D183" s="125"/>
      <c r="E183" s="126"/>
      <c r="F183" s="116"/>
      <c r="G183" s="116"/>
      <c r="H183" s="116"/>
      <c r="I183" s="98"/>
      <c r="J183" s="127"/>
      <c r="K183" s="127"/>
      <c r="L183" s="98"/>
      <c r="M183" s="117"/>
      <c r="N183" s="117"/>
      <c r="O183" s="117"/>
      <c r="P183" s="117"/>
      <c r="Q183" s="117"/>
      <c r="R183" s="117"/>
      <c r="S183" s="117"/>
      <c r="T183" s="117"/>
      <c r="U183" s="128"/>
      <c r="V183" s="128"/>
      <c r="W183" s="128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</row>
    <row r="184" spans="1:82" s="83" customFormat="1" ht="12.95" customHeight="1" x14ac:dyDescent="0.2">
      <c r="A184" s="96" t="str">
        <f t="shared" ref="A184:A190" si="20">$A$182</f>
        <v>Spieler 2-21</v>
      </c>
      <c r="B184" s="97" t="str">
        <f>b_BAY!$B$4</f>
        <v>BB</v>
      </c>
      <c r="C184" s="115"/>
      <c r="D184" s="125"/>
      <c r="E184" s="126"/>
      <c r="F184" s="116"/>
      <c r="G184" s="116"/>
      <c r="H184" s="116"/>
      <c r="I184" s="98"/>
      <c r="J184" s="127"/>
      <c r="K184" s="127"/>
      <c r="L184" s="98"/>
      <c r="M184" s="117"/>
      <c r="N184" s="117"/>
      <c r="O184" s="117"/>
      <c r="P184" s="117"/>
      <c r="Q184" s="117"/>
      <c r="R184" s="117"/>
      <c r="S184" s="117"/>
      <c r="T184" s="117"/>
      <c r="U184" s="128"/>
      <c r="V184" s="128"/>
      <c r="W184" s="128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</row>
    <row r="185" spans="1:82" s="83" customFormat="1" ht="12.95" customHeight="1" x14ac:dyDescent="0.2">
      <c r="A185" s="96" t="str">
        <f t="shared" si="20"/>
        <v>Spieler 2-21</v>
      </c>
      <c r="B185" s="97" t="str">
        <f>b_BAY!$B$5</f>
        <v>BB</v>
      </c>
      <c r="C185" s="115"/>
      <c r="D185" s="125"/>
      <c r="E185" s="126"/>
      <c r="F185" s="116"/>
      <c r="G185" s="116"/>
      <c r="H185" s="116"/>
      <c r="I185" s="98"/>
      <c r="J185" s="127"/>
      <c r="K185" s="127"/>
      <c r="L185" s="98"/>
      <c r="M185" s="117"/>
      <c r="N185" s="117"/>
      <c r="O185" s="117"/>
      <c r="P185" s="117"/>
      <c r="Q185" s="117"/>
      <c r="R185" s="117"/>
      <c r="S185" s="117"/>
      <c r="T185" s="117"/>
      <c r="U185" s="128"/>
      <c r="V185" s="128"/>
      <c r="W185" s="128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</row>
    <row r="186" spans="1:82" s="83" customFormat="1" ht="12.95" customHeight="1" x14ac:dyDescent="0.2">
      <c r="A186" s="96" t="str">
        <f t="shared" si="20"/>
        <v>Spieler 2-21</v>
      </c>
      <c r="B186" s="97" t="str">
        <f>b_BAY!$B$6</f>
        <v>BAWÜ</v>
      </c>
      <c r="C186" s="115"/>
      <c r="D186" s="125"/>
      <c r="E186" s="126"/>
      <c r="F186" s="116"/>
      <c r="G186" s="116"/>
      <c r="H186" s="116"/>
      <c r="I186" s="98"/>
      <c r="J186" s="127"/>
      <c r="K186" s="127"/>
      <c r="L186" s="98"/>
      <c r="M186" s="117"/>
      <c r="N186" s="117"/>
      <c r="O186" s="117"/>
      <c r="P186" s="117"/>
      <c r="Q186" s="117"/>
      <c r="R186" s="117"/>
      <c r="S186" s="117"/>
      <c r="T186" s="117"/>
      <c r="U186" s="128"/>
      <c r="V186" s="128"/>
      <c r="W186" s="128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</row>
    <row r="187" spans="1:82" s="83" customFormat="1" ht="12.95" customHeight="1" x14ac:dyDescent="0.2">
      <c r="A187" s="96" t="str">
        <f t="shared" si="20"/>
        <v>Spieler 2-21</v>
      </c>
      <c r="B187" s="97" t="str">
        <f>b_BAY!$B$7</f>
        <v>Gegner 5</v>
      </c>
      <c r="C187" s="115"/>
      <c r="D187" s="125"/>
      <c r="E187" s="126"/>
      <c r="F187" s="116"/>
      <c r="G187" s="116"/>
      <c r="H187" s="116"/>
      <c r="I187" s="98"/>
      <c r="J187" s="127"/>
      <c r="K187" s="127"/>
      <c r="L187" s="98"/>
      <c r="M187" s="117"/>
      <c r="N187" s="117"/>
      <c r="O187" s="117"/>
      <c r="P187" s="117"/>
      <c r="Q187" s="117"/>
      <c r="R187" s="117"/>
      <c r="S187" s="117"/>
      <c r="T187" s="117"/>
      <c r="U187" s="128"/>
      <c r="V187" s="128"/>
      <c r="W187" s="128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</row>
    <row r="188" spans="1:82" s="83" customFormat="1" ht="12.95" customHeight="1" x14ac:dyDescent="0.2">
      <c r="A188" s="96" t="str">
        <f t="shared" si="20"/>
        <v>Spieler 2-21</v>
      </c>
      <c r="B188" s="97" t="str">
        <f>b_BAY!$B$8</f>
        <v>Gegner 6</v>
      </c>
      <c r="C188" s="115"/>
      <c r="D188" s="125"/>
      <c r="E188" s="126"/>
      <c r="F188" s="116"/>
      <c r="G188" s="116"/>
      <c r="H188" s="116"/>
      <c r="I188" s="98"/>
      <c r="J188" s="127"/>
      <c r="K188" s="127"/>
      <c r="L188" s="98"/>
      <c r="M188" s="117"/>
      <c r="N188" s="117"/>
      <c r="O188" s="117"/>
      <c r="P188" s="117"/>
      <c r="Q188" s="117"/>
      <c r="R188" s="117"/>
      <c r="S188" s="117"/>
      <c r="T188" s="117"/>
      <c r="U188" s="128"/>
      <c r="V188" s="128"/>
      <c r="W188" s="128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</row>
    <row r="189" spans="1:82" s="83" customFormat="1" ht="12.95" customHeight="1" x14ac:dyDescent="0.2">
      <c r="A189" s="96" t="str">
        <f t="shared" si="20"/>
        <v>Spieler 2-21</v>
      </c>
      <c r="B189" s="97" t="str">
        <f>b_BAY!$B$9</f>
        <v>Gegner 7</v>
      </c>
      <c r="C189" s="115"/>
      <c r="D189" s="125"/>
      <c r="E189" s="126"/>
      <c r="F189" s="116"/>
      <c r="G189" s="116"/>
      <c r="H189" s="116"/>
      <c r="I189" s="98"/>
      <c r="J189" s="127"/>
      <c r="K189" s="127"/>
      <c r="L189" s="98"/>
      <c r="M189" s="117"/>
      <c r="N189" s="117"/>
      <c r="O189" s="117"/>
      <c r="P189" s="117"/>
      <c r="Q189" s="117"/>
      <c r="R189" s="117"/>
      <c r="S189" s="117"/>
      <c r="T189" s="117"/>
      <c r="U189" s="128"/>
      <c r="V189" s="128"/>
      <c r="W189" s="128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</row>
    <row r="190" spans="1:82" s="83" customFormat="1" ht="12.95" customHeight="1" x14ac:dyDescent="0.2">
      <c r="A190" s="96" t="str">
        <f t="shared" si="20"/>
        <v>Spieler 2-21</v>
      </c>
      <c r="B190" s="97" t="str">
        <f>b_BAY!$B$10</f>
        <v>Gegner 8</v>
      </c>
      <c r="C190" s="115"/>
      <c r="D190" s="125"/>
      <c r="E190" s="126"/>
      <c r="F190" s="116"/>
      <c r="G190" s="116"/>
      <c r="H190" s="116"/>
      <c r="I190" s="98"/>
      <c r="J190" s="127"/>
      <c r="K190" s="127"/>
      <c r="L190" s="98"/>
      <c r="M190" s="117"/>
      <c r="N190" s="117"/>
      <c r="O190" s="117"/>
      <c r="P190" s="117"/>
      <c r="Q190" s="117"/>
      <c r="R190" s="117"/>
      <c r="S190" s="117"/>
      <c r="T190" s="117"/>
      <c r="U190" s="128"/>
      <c r="V190" s="128"/>
      <c r="W190" s="128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</row>
    <row r="191" spans="1:82" ht="12.95" customHeight="1" x14ac:dyDescent="0.2">
      <c r="A191" s="93" t="str">
        <f>b_BAY!$A$191</f>
        <v>Spieler 2-22</v>
      </c>
      <c r="B191" s="77"/>
      <c r="C191" s="84"/>
      <c r="D191" s="94"/>
      <c r="E191" s="9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100"/>
      <c r="Z191" s="100"/>
    </row>
    <row r="192" spans="1:82" s="83" customFormat="1" ht="12.95" customHeight="1" x14ac:dyDescent="0.2">
      <c r="A192" s="96" t="str">
        <f>$A$191</f>
        <v>Spieler 2-22</v>
      </c>
      <c r="B192" s="97" t="str">
        <f>b_BAY!$B$3</f>
        <v>BAWÜ</v>
      </c>
      <c r="C192" s="115"/>
      <c r="D192" s="125"/>
      <c r="E192" s="126"/>
      <c r="F192" s="116"/>
      <c r="G192" s="116"/>
      <c r="H192" s="116"/>
      <c r="I192" s="98"/>
      <c r="J192" s="127"/>
      <c r="K192" s="127"/>
      <c r="L192" s="98"/>
      <c r="M192" s="117"/>
      <c r="N192" s="117"/>
      <c r="O192" s="117"/>
      <c r="P192" s="117"/>
      <c r="Q192" s="117"/>
      <c r="R192" s="117"/>
      <c r="S192" s="117"/>
      <c r="T192" s="117"/>
      <c r="U192" s="128"/>
      <c r="V192" s="128"/>
      <c r="W192" s="128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</row>
    <row r="193" spans="1:82" s="83" customFormat="1" ht="12.95" customHeight="1" x14ac:dyDescent="0.2">
      <c r="A193" s="96" t="str">
        <f t="shared" ref="A193:A199" si="21">$A$191</f>
        <v>Spieler 2-22</v>
      </c>
      <c r="B193" s="97" t="str">
        <f>b_BAY!$B$4</f>
        <v>BB</v>
      </c>
      <c r="C193" s="115"/>
      <c r="D193" s="125"/>
      <c r="E193" s="126"/>
      <c r="F193" s="116"/>
      <c r="G193" s="116"/>
      <c r="H193" s="116"/>
      <c r="I193" s="98"/>
      <c r="J193" s="127"/>
      <c r="K193" s="127"/>
      <c r="L193" s="98"/>
      <c r="M193" s="117"/>
      <c r="N193" s="117"/>
      <c r="O193" s="117"/>
      <c r="P193" s="117"/>
      <c r="Q193" s="117"/>
      <c r="R193" s="117"/>
      <c r="S193" s="117"/>
      <c r="T193" s="117"/>
      <c r="U193" s="128"/>
      <c r="V193" s="128"/>
      <c r="W193" s="128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</row>
    <row r="194" spans="1:82" s="83" customFormat="1" ht="12.95" customHeight="1" x14ac:dyDescent="0.2">
      <c r="A194" s="96" t="str">
        <f t="shared" si="21"/>
        <v>Spieler 2-22</v>
      </c>
      <c r="B194" s="97" t="str">
        <f>b_BAY!$B$5</f>
        <v>BB</v>
      </c>
      <c r="C194" s="115"/>
      <c r="D194" s="125"/>
      <c r="E194" s="126"/>
      <c r="F194" s="116"/>
      <c r="G194" s="116"/>
      <c r="H194" s="116"/>
      <c r="I194" s="98"/>
      <c r="J194" s="127"/>
      <c r="K194" s="127"/>
      <c r="L194" s="98"/>
      <c r="M194" s="117"/>
      <c r="N194" s="117"/>
      <c r="O194" s="117"/>
      <c r="P194" s="117"/>
      <c r="Q194" s="117"/>
      <c r="R194" s="117"/>
      <c r="S194" s="117"/>
      <c r="T194" s="117"/>
      <c r="U194" s="128"/>
      <c r="V194" s="128"/>
      <c r="W194" s="128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</row>
    <row r="195" spans="1:82" s="83" customFormat="1" ht="12.95" customHeight="1" x14ac:dyDescent="0.2">
      <c r="A195" s="96" t="str">
        <f t="shared" si="21"/>
        <v>Spieler 2-22</v>
      </c>
      <c r="B195" s="97" t="str">
        <f>b_BAY!$B$6</f>
        <v>BAWÜ</v>
      </c>
      <c r="C195" s="115"/>
      <c r="D195" s="125"/>
      <c r="E195" s="126"/>
      <c r="F195" s="116"/>
      <c r="G195" s="116"/>
      <c r="H195" s="116"/>
      <c r="I195" s="98"/>
      <c r="J195" s="127"/>
      <c r="K195" s="127"/>
      <c r="L195" s="98"/>
      <c r="M195" s="117"/>
      <c r="N195" s="117"/>
      <c r="O195" s="117"/>
      <c r="P195" s="117"/>
      <c r="Q195" s="117"/>
      <c r="R195" s="117"/>
      <c r="S195" s="117"/>
      <c r="T195" s="117"/>
      <c r="U195" s="128"/>
      <c r="V195" s="128"/>
      <c r="W195" s="128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</row>
    <row r="196" spans="1:82" s="83" customFormat="1" ht="12.95" customHeight="1" x14ac:dyDescent="0.2">
      <c r="A196" s="96" t="str">
        <f t="shared" si="21"/>
        <v>Spieler 2-22</v>
      </c>
      <c r="B196" s="97" t="str">
        <f>b_BAY!$B$7</f>
        <v>Gegner 5</v>
      </c>
      <c r="C196" s="115"/>
      <c r="D196" s="125"/>
      <c r="E196" s="126"/>
      <c r="F196" s="116"/>
      <c r="G196" s="116"/>
      <c r="H196" s="116"/>
      <c r="I196" s="98"/>
      <c r="J196" s="127"/>
      <c r="K196" s="127"/>
      <c r="L196" s="98"/>
      <c r="M196" s="117"/>
      <c r="N196" s="117"/>
      <c r="O196" s="117"/>
      <c r="P196" s="117"/>
      <c r="Q196" s="117"/>
      <c r="R196" s="117"/>
      <c r="S196" s="117"/>
      <c r="T196" s="117"/>
      <c r="U196" s="128"/>
      <c r="V196" s="128"/>
      <c r="W196" s="128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</row>
    <row r="197" spans="1:82" s="83" customFormat="1" ht="12.95" customHeight="1" x14ac:dyDescent="0.2">
      <c r="A197" s="96" t="str">
        <f t="shared" si="21"/>
        <v>Spieler 2-22</v>
      </c>
      <c r="B197" s="97" t="str">
        <f>b_BAY!$B$8</f>
        <v>Gegner 6</v>
      </c>
      <c r="C197" s="115"/>
      <c r="D197" s="125"/>
      <c r="E197" s="126"/>
      <c r="F197" s="116"/>
      <c r="G197" s="116"/>
      <c r="H197" s="116"/>
      <c r="I197" s="98"/>
      <c r="J197" s="127"/>
      <c r="K197" s="127"/>
      <c r="L197" s="98"/>
      <c r="M197" s="117"/>
      <c r="N197" s="117"/>
      <c r="O197" s="117"/>
      <c r="P197" s="117"/>
      <c r="Q197" s="117"/>
      <c r="R197" s="117"/>
      <c r="S197" s="117"/>
      <c r="T197" s="117"/>
      <c r="U197" s="128"/>
      <c r="V197" s="128"/>
      <c r="W197" s="128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</row>
    <row r="198" spans="1:82" s="83" customFormat="1" ht="12.95" customHeight="1" x14ac:dyDescent="0.2">
      <c r="A198" s="96" t="str">
        <f t="shared" si="21"/>
        <v>Spieler 2-22</v>
      </c>
      <c r="B198" s="97" t="str">
        <f>b_BAY!$B$9</f>
        <v>Gegner 7</v>
      </c>
      <c r="C198" s="115"/>
      <c r="D198" s="125"/>
      <c r="E198" s="126"/>
      <c r="F198" s="116"/>
      <c r="G198" s="116"/>
      <c r="H198" s="116"/>
      <c r="I198" s="98"/>
      <c r="J198" s="127"/>
      <c r="K198" s="127"/>
      <c r="L198" s="98"/>
      <c r="M198" s="117"/>
      <c r="N198" s="117"/>
      <c r="O198" s="117"/>
      <c r="P198" s="117"/>
      <c r="Q198" s="117"/>
      <c r="R198" s="117"/>
      <c r="S198" s="117"/>
      <c r="T198" s="117"/>
      <c r="U198" s="128"/>
      <c r="V198" s="128"/>
      <c r="W198" s="128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</row>
    <row r="199" spans="1:82" s="83" customFormat="1" ht="12.95" customHeight="1" x14ac:dyDescent="0.2">
      <c r="A199" s="96" t="str">
        <f t="shared" si="21"/>
        <v>Spieler 2-22</v>
      </c>
      <c r="B199" s="97" t="str">
        <f>b_BAY!$B$10</f>
        <v>Gegner 8</v>
      </c>
      <c r="C199" s="115"/>
      <c r="D199" s="125"/>
      <c r="E199" s="126"/>
      <c r="F199" s="116"/>
      <c r="G199" s="116"/>
      <c r="H199" s="116"/>
      <c r="I199" s="98"/>
      <c r="J199" s="127"/>
      <c r="K199" s="127"/>
      <c r="L199" s="98"/>
      <c r="M199" s="117"/>
      <c r="N199" s="117"/>
      <c r="O199" s="117"/>
      <c r="P199" s="117"/>
      <c r="Q199" s="117"/>
      <c r="R199" s="117"/>
      <c r="S199" s="117"/>
      <c r="T199" s="117"/>
      <c r="U199" s="128"/>
      <c r="V199" s="128"/>
      <c r="W199" s="128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</row>
    <row r="200" spans="1:82" ht="12.95" customHeight="1" x14ac:dyDescent="0.2">
      <c r="A200" s="93" t="str">
        <f>b_BAY!$A$200</f>
        <v>Spieler 2-23</v>
      </c>
      <c r="B200" s="77"/>
      <c r="C200" s="84"/>
      <c r="D200" s="94"/>
      <c r="E200" s="9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100"/>
      <c r="Z200" s="100"/>
    </row>
    <row r="201" spans="1:82" s="83" customFormat="1" ht="12.95" customHeight="1" x14ac:dyDescent="0.2">
      <c r="A201" s="96" t="str">
        <f>$A$200</f>
        <v>Spieler 2-23</v>
      </c>
      <c r="B201" s="97" t="str">
        <f>b_BAY!$B$3</f>
        <v>BAWÜ</v>
      </c>
      <c r="C201" s="115"/>
      <c r="D201" s="125"/>
      <c r="E201" s="126"/>
      <c r="F201" s="116"/>
      <c r="G201" s="116"/>
      <c r="H201" s="116"/>
      <c r="I201" s="98"/>
      <c r="J201" s="127"/>
      <c r="K201" s="127"/>
      <c r="L201" s="98"/>
      <c r="M201" s="117"/>
      <c r="N201" s="117"/>
      <c r="O201" s="117"/>
      <c r="P201" s="117"/>
      <c r="Q201" s="117"/>
      <c r="R201" s="117"/>
      <c r="S201" s="117"/>
      <c r="T201" s="117"/>
      <c r="U201" s="128"/>
      <c r="V201" s="128"/>
      <c r="W201" s="128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</row>
    <row r="202" spans="1:82" s="83" customFormat="1" ht="12.95" customHeight="1" x14ac:dyDescent="0.2">
      <c r="A202" s="96" t="str">
        <f t="shared" ref="A202:A208" si="22">$A$200</f>
        <v>Spieler 2-23</v>
      </c>
      <c r="B202" s="97" t="str">
        <f>b_BAY!$B$4</f>
        <v>BB</v>
      </c>
      <c r="C202" s="115"/>
      <c r="D202" s="125"/>
      <c r="E202" s="126"/>
      <c r="F202" s="116"/>
      <c r="G202" s="116"/>
      <c r="H202" s="116"/>
      <c r="I202" s="98"/>
      <c r="J202" s="127"/>
      <c r="K202" s="127"/>
      <c r="L202" s="98"/>
      <c r="M202" s="117"/>
      <c r="N202" s="117"/>
      <c r="O202" s="117"/>
      <c r="P202" s="117"/>
      <c r="Q202" s="117"/>
      <c r="R202" s="117"/>
      <c r="S202" s="117"/>
      <c r="T202" s="117"/>
      <c r="U202" s="128"/>
      <c r="V202" s="128"/>
      <c r="W202" s="128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</row>
    <row r="203" spans="1:82" s="83" customFormat="1" ht="12.95" customHeight="1" x14ac:dyDescent="0.2">
      <c r="A203" s="96" t="str">
        <f t="shared" si="22"/>
        <v>Spieler 2-23</v>
      </c>
      <c r="B203" s="97" t="str">
        <f>b_BAY!$B$5</f>
        <v>BB</v>
      </c>
      <c r="C203" s="115"/>
      <c r="D203" s="125"/>
      <c r="E203" s="126"/>
      <c r="F203" s="116"/>
      <c r="G203" s="116"/>
      <c r="H203" s="116"/>
      <c r="I203" s="98"/>
      <c r="J203" s="127"/>
      <c r="K203" s="127"/>
      <c r="L203" s="98"/>
      <c r="M203" s="117"/>
      <c r="N203" s="117"/>
      <c r="O203" s="117"/>
      <c r="P203" s="117"/>
      <c r="Q203" s="117"/>
      <c r="R203" s="117"/>
      <c r="S203" s="117"/>
      <c r="T203" s="117"/>
      <c r="U203" s="128"/>
      <c r="V203" s="128"/>
      <c r="W203" s="128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</row>
    <row r="204" spans="1:82" s="83" customFormat="1" ht="12.95" customHeight="1" x14ac:dyDescent="0.2">
      <c r="A204" s="96" t="str">
        <f t="shared" si="22"/>
        <v>Spieler 2-23</v>
      </c>
      <c r="B204" s="97" t="str">
        <f>b_BAY!$B$6</f>
        <v>BAWÜ</v>
      </c>
      <c r="C204" s="115"/>
      <c r="D204" s="125"/>
      <c r="E204" s="126"/>
      <c r="F204" s="116"/>
      <c r="G204" s="116"/>
      <c r="H204" s="116"/>
      <c r="I204" s="98"/>
      <c r="J204" s="127"/>
      <c r="K204" s="127"/>
      <c r="L204" s="98"/>
      <c r="M204" s="117"/>
      <c r="N204" s="117"/>
      <c r="O204" s="117"/>
      <c r="P204" s="117"/>
      <c r="Q204" s="117"/>
      <c r="R204" s="117"/>
      <c r="S204" s="117"/>
      <c r="T204" s="117"/>
      <c r="U204" s="128"/>
      <c r="V204" s="128"/>
      <c r="W204" s="128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</row>
    <row r="205" spans="1:82" s="83" customFormat="1" ht="12.95" customHeight="1" x14ac:dyDescent="0.2">
      <c r="A205" s="96" t="str">
        <f t="shared" si="22"/>
        <v>Spieler 2-23</v>
      </c>
      <c r="B205" s="97" t="str">
        <f>b_BAY!$B$7</f>
        <v>Gegner 5</v>
      </c>
      <c r="C205" s="115"/>
      <c r="D205" s="125"/>
      <c r="E205" s="126"/>
      <c r="F205" s="116"/>
      <c r="G205" s="116"/>
      <c r="H205" s="116"/>
      <c r="I205" s="98"/>
      <c r="J205" s="127"/>
      <c r="K205" s="127"/>
      <c r="L205" s="98"/>
      <c r="M205" s="117"/>
      <c r="N205" s="117"/>
      <c r="O205" s="117"/>
      <c r="P205" s="117"/>
      <c r="Q205" s="117"/>
      <c r="R205" s="117"/>
      <c r="S205" s="117"/>
      <c r="T205" s="117"/>
      <c r="U205" s="128"/>
      <c r="V205" s="128"/>
      <c r="W205" s="128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</row>
    <row r="206" spans="1:82" s="83" customFormat="1" ht="12.95" customHeight="1" x14ac:dyDescent="0.2">
      <c r="A206" s="96" t="str">
        <f t="shared" si="22"/>
        <v>Spieler 2-23</v>
      </c>
      <c r="B206" s="97" t="str">
        <f>b_BAY!$B$8</f>
        <v>Gegner 6</v>
      </c>
      <c r="C206" s="115"/>
      <c r="D206" s="125"/>
      <c r="E206" s="126"/>
      <c r="F206" s="116"/>
      <c r="G206" s="116"/>
      <c r="H206" s="116"/>
      <c r="I206" s="98"/>
      <c r="J206" s="127"/>
      <c r="K206" s="127"/>
      <c r="L206" s="98"/>
      <c r="M206" s="117"/>
      <c r="N206" s="117"/>
      <c r="O206" s="117"/>
      <c r="P206" s="117"/>
      <c r="Q206" s="117"/>
      <c r="R206" s="117"/>
      <c r="S206" s="117"/>
      <c r="T206" s="117"/>
      <c r="U206" s="128"/>
      <c r="V206" s="128"/>
      <c r="W206" s="128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</row>
    <row r="207" spans="1:82" s="83" customFormat="1" ht="12.95" customHeight="1" x14ac:dyDescent="0.2">
      <c r="A207" s="96" t="str">
        <f t="shared" si="22"/>
        <v>Spieler 2-23</v>
      </c>
      <c r="B207" s="97" t="str">
        <f>b_BAY!$B$9</f>
        <v>Gegner 7</v>
      </c>
      <c r="C207" s="115"/>
      <c r="D207" s="125"/>
      <c r="E207" s="126"/>
      <c r="F207" s="116"/>
      <c r="G207" s="116"/>
      <c r="H207" s="116"/>
      <c r="I207" s="98"/>
      <c r="J207" s="127"/>
      <c r="K207" s="127"/>
      <c r="L207" s="98"/>
      <c r="M207" s="117"/>
      <c r="N207" s="117"/>
      <c r="O207" s="117"/>
      <c r="P207" s="117"/>
      <c r="Q207" s="117"/>
      <c r="R207" s="117"/>
      <c r="S207" s="117"/>
      <c r="T207" s="117"/>
      <c r="U207" s="128"/>
      <c r="V207" s="128"/>
      <c r="W207" s="128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</row>
    <row r="208" spans="1:82" s="83" customFormat="1" ht="12.95" customHeight="1" x14ac:dyDescent="0.2">
      <c r="A208" s="96" t="str">
        <f t="shared" si="22"/>
        <v>Spieler 2-23</v>
      </c>
      <c r="B208" s="97" t="str">
        <f>b_BAY!$B$10</f>
        <v>Gegner 8</v>
      </c>
      <c r="C208" s="115"/>
      <c r="D208" s="125"/>
      <c r="E208" s="126"/>
      <c r="F208" s="116"/>
      <c r="G208" s="116"/>
      <c r="H208" s="116"/>
      <c r="I208" s="98"/>
      <c r="J208" s="127"/>
      <c r="K208" s="127"/>
      <c r="L208" s="98"/>
      <c r="M208" s="117"/>
      <c r="N208" s="117"/>
      <c r="O208" s="117"/>
      <c r="P208" s="117"/>
      <c r="Q208" s="117"/>
      <c r="R208" s="117"/>
      <c r="S208" s="117"/>
      <c r="T208" s="117"/>
      <c r="U208" s="128"/>
      <c r="V208" s="128"/>
      <c r="W208" s="128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</row>
    <row r="209" spans="1:82" ht="12.95" customHeight="1" x14ac:dyDescent="0.2">
      <c r="A209" s="93" t="str">
        <f>b_BAY!$A$209</f>
        <v>Spieler 2-24</v>
      </c>
      <c r="B209" s="77"/>
      <c r="C209" s="84"/>
      <c r="D209" s="94"/>
      <c r="E209" s="9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100"/>
      <c r="Z209" s="100"/>
    </row>
    <row r="210" spans="1:82" s="83" customFormat="1" ht="12.95" customHeight="1" x14ac:dyDescent="0.2">
      <c r="A210" s="96" t="str">
        <f>$A$209</f>
        <v>Spieler 2-24</v>
      </c>
      <c r="B210" s="97" t="str">
        <f>b_BAY!$B$3</f>
        <v>BAWÜ</v>
      </c>
      <c r="C210" s="115"/>
      <c r="D210" s="125"/>
      <c r="E210" s="126"/>
      <c r="F210" s="116"/>
      <c r="G210" s="116"/>
      <c r="H210" s="116"/>
      <c r="I210" s="98"/>
      <c r="J210" s="127"/>
      <c r="K210" s="127"/>
      <c r="L210" s="98"/>
      <c r="M210" s="117"/>
      <c r="N210" s="117"/>
      <c r="O210" s="117"/>
      <c r="P210" s="117"/>
      <c r="Q210" s="117"/>
      <c r="R210" s="117"/>
      <c r="S210" s="117"/>
      <c r="T210" s="117"/>
      <c r="U210" s="128"/>
      <c r="V210" s="128"/>
      <c r="W210" s="128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</row>
    <row r="211" spans="1:82" s="83" customFormat="1" ht="12.95" customHeight="1" x14ac:dyDescent="0.2">
      <c r="A211" s="96" t="str">
        <f t="shared" ref="A211:A217" si="23">$A$209</f>
        <v>Spieler 2-24</v>
      </c>
      <c r="B211" s="97" t="str">
        <f>b_BAY!$B$4</f>
        <v>BB</v>
      </c>
      <c r="C211" s="115"/>
      <c r="D211" s="125"/>
      <c r="E211" s="126"/>
      <c r="F211" s="116"/>
      <c r="G211" s="116"/>
      <c r="H211" s="116"/>
      <c r="I211" s="98"/>
      <c r="J211" s="127"/>
      <c r="K211" s="127"/>
      <c r="L211" s="98"/>
      <c r="M211" s="117"/>
      <c r="N211" s="117"/>
      <c r="O211" s="117"/>
      <c r="P211" s="117"/>
      <c r="Q211" s="117"/>
      <c r="R211" s="117"/>
      <c r="S211" s="117"/>
      <c r="T211" s="117"/>
      <c r="U211" s="128"/>
      <c r="V211" s="128"/>
      <c r="W211" s="128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</row>
    <row r="212" spans="1:82" s="83" customFormat="1" ht="12.95" customHeight="1" x14ac:dyDescent="0.2">
      <c r="A212" s="96" t="str">
        <f t="shared" si="23"/>
        <v>Spieler 2-24</v>
      </c>
      <c r="B212" s="97" t="str">
        <f>b_BAY!$B$5</f>
        <v>BB</v>
      </c>
      <c r="C212" s="115"/>
      <c r="D212" s="125"/>
      <c r="E212" s="126"/>
      <c r="F212" s="116"/>
      <c r="G212" s="116"/>
      <c r="H212" s="116"/>
      <c r="I212" s="98"/>
      <c r="J212" s="127"/>
      <c r="K212" s="127"/>
      <c r="L212" s="98"/>
      <c r="M212" s="117"/>
      <c r="N212" s="117"/>
      <c r="O212" s="117"/>
      <c r="P212" s="117"/>
      <c r="Q212" s="117"/>
      <c r="R212" s="117"/>
      <c r="S212" s="117"/>
      <c r="T212" s="117"/>
      <c r="U212" s="128"/>
      <c r="V212" s="128"/>
      <c r="W212" s="128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</row>
    <row r="213" spans="1:82" s="83" customFormat="1" ht="12.95" customHeight="1" x14ac:dyDescent="0.2">
      <c r="A213" s="96" t="str">
        <f t="shared" si="23"/>
        <v>Spieler 2-24</v>
      </c>
      <c r="B213" s="97" t="str">
        <f>b_BAY!$B$6</f>
        <v>BAWÜ</v>
      </c>
      <c r="C213" s="115"/>
      <c r="D213" s="125"/>
      <c r="E213" s="126"/>
      <c r="F213" s="116"/>
      <c r="G213" s="116"/>
      <c r="H213" s="116"/>
      <c r="I213" s="98"/>
      <c r="J213" s="127"/>
      <c r="K213" s="127"/>
      <c r="L213" s="98"/>
      <c r="M213" s="117"/>
      <c r="N213" s="117"/>
      <c r="O213" s="117"/>
      <c r="P213" s="117"/>
      <c r="Q213" s="117"/>
      <c r="R213" s="117"/>
      <c r="S213" s="117"/>
      <c r="T213" s="117"/>
      <c r="U213" s="128"/>
      <c r="V213" s="128"/>
      <c r="W213" s="128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</row>
    <row r="214" spans="1:82" s="83" customFormat="1" ht="12.95" customHeight="1" x14ac:dyDescent="0.2">
      <c r="A214" s="96" t="str">
        <f t="shared" si="23"/>
        <v>Spieler 2-24</v>
      </c>
      <c r="B214" s="97" t="str">
        <f>b_BAY!$B$7</f>
        <v>Gegner 5</v>
      </c>
      <c r="C214" s="115"/>
      <c r="D214" s="125"/>
      <c r="E214" s="126"/>
      <c r="F214" s="116"/>
      <c r="G214" s="116"/>
      <c r="H214" s="116"/>
      <c r="I214" s="98"/>
      <c r="J214" s="127"/>
      <c r="K214" s="127"/>
      <c r="L214" s="98"/>
      <c r="M214" s="117"/>
      <c r="N214" s="117"/>
      <c r="O214" s="117"/>
      <c r="P214" s="117"/>
      <c r="Q214" s="117"/>
      <c r="R214" s="117"/>
      <c r="S214" s="117"/>
      <c r="T214" s="117"/>
      <c r="U214" s="128"/>
      <c r="V214" s="128"/>
      <c r="W214" s="128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</row>
    <row r="215" spans="1:82" s="83" customFormat="1" ht="12.95" customHeight="1" x14ac:dyDescent="0.2">
      <c r="A215" s="96" t="str">
        <f t="shared" si="23"/>
        <v>Spieler 2-24</v>
      </c>
      <c r="B215" s="97" t="str">
        <f>b_BAY!$B$8</f>
        <v>Gegner 6</v>
      </c>
      <c r="C215" s="115"/>
      <c r="D215" s="125"/>
      <c r="E215" s="126"/>
      <c r="F215" s="116"/>
      <c r="G215" s="116"/>
      <c r="H215" s="116"/>
      <c r="I215" s="98"/>
      <c r="J215" s="127"/>
      <c r="K215" s="127"/>
      <c r="L215" s="98"/>
      <c r="M215" s="117"/>
      <c r="N215" s="117"/>
      <c r="O215" s="117"/>
      <c r="P215" s="117"/>
      <c r="Q215" s="117"/>
      <c r="R215" s="117"/>
      <c r="S215" s="117"/>
      <c r="T215" s="117"/>
      <c r="U215" s="128"/>
      <c r="V215" s="128"/>
      <c r="W215" s="128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</row>
    <row r="216" spans="1:82" s="83" customFormat="1" ht="12.95" customHeight="1" x14ac:dyDescent="0.2">
      <c r="A216" s="96" t="str">
        <f t="shared" si="23"/>
        <v>Spieler 2-24</v>
      </c>
      <c r="B216" s="97" t="str">
        <f>b_BAY!$B$9</f>
        <v>Gegner 7</v>
      </c>
      <c r="C216" s="115"/>
      <c r="D216" s="125"/>
      <c r="E216" s="126"/>
      <c r="F216" s="116"/>
      <c r="G216" s="116"/>
      <c r="H216" s="116"/>
      <c r="I216" s="98"/>
      <c r="J216" s="127"/>
      <c r="K216" s="127"/>
      <c r="L216" s="98"/>
      <c r="M216" s="117"/>
      <c r="N216" s="117"/>
      <c r="O216" s="117"/>
      <c r="P216" s="117"/>
      <c r="Q216" s="117"/>
      <c r="R216" s="117"/>
      <c r="S216" s="117"/>
      <c r="T216" s="117"/>
      <c r="U216" s="128"/>
      <c r="V216" s="128"/>
      <c r="W216" s="128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</row>
    <row r="217" spans="1:82" s="83" customFormat="1" ht="12.95" customHeight="1" x14ac:dyDescent="0.2">
      <c r="A217" s="96" t="str">
        <f t="shared" si="23"/>
        <v>Spieler 2-24</v>
      </c>
      <c r="B217" s="97" t="str">
        <f>b_BAY!$B$10</f>
        <v>Gegner 8</v>
      </c>
      <c r="C217" s="115"/>
      <c r="D217" s="125"/>
      <c r="E217" s="126"/>
      <c r="F217" s="116"/>
      <c r="G217" s="116"/>
      <c r="H217" s="116"/>
      <c r="I217" s="98"/>
      <c r="J217" s="127"/>
      <c r="K217" s="127"/>
      <c r="L217" s="98"/>
      <c r="M217" s="117"/>
      <c r="N217" s="117"/>
      <c r="O217" s="117"/>
      <c r="P217" s="117"/>
      <c r="Q217" s="117"/>
      <c r="R217" s="117"/>
      <c r="S217" s="117"/>
      <c r="T217" s="117"/>
      <c r="U217" s="128"/>
      <c r="V217" s="128"/>
      <c r="W217" s="128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</row>
    <row r="218" spans="1:82" ht="12.95" customHeight="1" x14ac:dyDescent="0.2">
      <c r="A218" s="74" t="str">
        <f>b_BAY!$A$218</f>
        <v>Spieler 2-25</v>
      </c>
      <c r="B218" s="101"/>
      <c r="C218" s="84"/>
      <c r="D218" s="94"/>
      <c r="E218" s="9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100"/>
      <c r="Z218" s="100"/>
    </row>
    <row r="219" spans="1:82" s="83" customFormat="1" ht="12.95" customHeight="1" x14ac:dyDescent="0.2">
      <c r="A219" s="96" t="str">
        <f>$A$218</f>
        <v>Spieler 2-25</v>
      </c>
      <c r="B219" s="102" t="str">
        <f>b_BAY!$B$3</f>
        <v>BAWÜ</v>
      </c>
      <c r="C219" s="115"/>
      <c r="D219" s="125"/>
      <c r="E219" s="126"/>
      <c r="F219" s="116"/>
      <c r="G219" s="116"/>
      <c r="H219" s="116"/>
      <c r="I219" s="98"/>
      <c r="J219" s="127"/>
      <c r="K219" s="127"/>
      <c r="L219" s="98"/>
      <c r="M219" s="117"/>
      <c r="N219" s="117"/>
      <c r="O219" s="117"/>
      <c r="P219" s="117"/>
      <c r="Q219" s="117"/>
      <c r="R219" s="117"/>
      <c r="S219" s="117"/>
      <c r="T219" s="117"/>
      <c r="U219" s="128"/>
      <c r="V219" s="128"/>
      <c r="W219" s="128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</row>
    <row r="220" spans="1:82" s="83" customFormat="1" ht="12.95" customHeight="1" x14ac:dyDescent="0.2">
      <c r="A220" s="96" t="str">
        <f t="shared" ref="A220:A226" si="24">$A$218</f>
        <v>Spieler 2-25</v>
      </c>
      <c r="B220" s="102" t="str">
        <f>b_BAY!$B$4</f>
        <v>BB</v>
      </c>
      <c r="C220" s="115"/>
      <c r="D220" s="125"/>
      <c r="E220" s="126"/>
      <c r="F220" s="116"/>
      <c r="G220" s="116"/>
      <c r="H220" s="116"/>
      <c r="I220" s="98"/>
      <c r="J220" s="127"/>
      <c r="K220" s="127"/>
      <c r="L220" s="98"/>
      <c r="M220" s="117"/>
      <c r="N220" s="117"/>
      <c r="O220" s="117"/>
      <c r="P220" s="117"/>
      <c r="Q220" s="117"/>
      <c r="R220" s="117"/>
      <c r="S220" s="117"/>
      <c r="T220" s="117"/>
      <c r="U220" s="128"/>
      <c r="V220" s="128"/>
      <c r="W220" s="128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</row>
    <row r="221" spans="1:82" s="83" customFormat="1" ht="12.95" customHeight="1" x14ac:dyDescent="0.2">
      <c r="A221" s="96" t="str">
        <f t="shared" si="24"/>
        <v>Spieler 2-25</v>
      </c>
      <c r="B221" s="102" t="str">
        <f>b_BAY!$B$5</f>
        <v>BB</v>
      </c>
      <c r="C221" s="115"/>
      <c r="D221" s="125"/>
      <c r="E221" s="126"/>
      <c r="F221" s="116"/>
      <c r="G221" s="116"/>
      <c r="H221" s="116"/>
      <c r="I221" s="98"/>
      <c r="J221" s="127"/>
      <c r="K221" s="127"/>
      <c r="L221" s="98"/>
      <c r="M221" s="117"/>
      <c r="N221" s="117"/>
      <c r="O221" s="117"/>
      <c r="P221" s="117"/>
      <c r="Q221" s="117"/>
      <c r="R221" s="117"/>
      <c r="S221" s="117"/>
      <c r="T221" s="117"/>
      <c r="U221" s="128"/>
      <c r="V221" s="128"/>
      <c r="W221" s="128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</row>
    <row r="222" spans="1:82" s="83" customFormat="1" ht="12.95" customHeight="1" x14ac:dyDescent="0.2">
      <c r="A222" s="96" t="str">
        <f t="shared" si="24"/>
        <v>Spieler 2-25</v>
      </c>
      <c r="B222" s="102" t="str">
        <f>b_BAY!$B$6</f>
        <v>BAWÜ</v>
      </c>
      <c r="C222" s="115"/>
      <c r="D222" s="125"/>
      <c r="E222" s="126"/>
      <c r="F222" s="116"/>
      <c r="G222" s="116"/>
      <c r="H222" s="116"/>
      <c r="I222" s="98"/>
      <c r="J222" s="127"/>
      <c r="K222" s="127"/>
      <c r="L222" s="98"/>
      <c r="M222" s="117"/>
      <c r="N222" s="117"/>
      <c r="O222" s="117"/>
      <c r="P222" s="117"/>
      <c r="Q222" s="117"/>
      <c r="R222" s="117"/>
      <c r="S222" s="117"/>
      <c r="T222" s="117"/>
      <c r="U222" s="128"/>
      <c r="V222" s="128"/>
      <c r="W222" s="128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</row>
    <row r="223" spans="1:82" s="83" customFormat="1" ht="12.95" customHeight="1" x14ac:dyDescent="0.2">
      <c r="A223" s="96" t="str">
        <f t="shared" si="24"/>
        <v>Spieler 2-25</v>
      </c>
      <c r="B223" s="102" t="str">
        <f>b_BAY!$B$7</f>
        <v>Gegner 5</v>
      </c>
      <c r="C223" s="115"/>
      <c r="D223" s="125"/>
      <c r="E223" s="126"/>
      <c r="F223" s="116"/>
      <c r="G223" s="116"/>
      <c r="H223" s="116"/>
      <c r="I223" s="98"/>
      <c r="J223" s="127"/>
      <c r="K223" s="127"/>
      <c r="L223" s="98"/>
      <c r="M223" s="117"/>
      <c r="N223" s="117"/>
      <c r="O223" s="117"/>
      <c r="P223" s="117"/>
      <c r="Q223" s="117"/>
      <c r="R223" s="117"/>
      <c r="S223" s="117"/>
      <c r="T223" s="117"/>
      <c r="U223" s="128"/>
      <c r="V223" s="128"/>
      <c r="W223" s="128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</row>
    <row r="224" spans="1:82" s="83" customFormat="1" ht="12.95" customHeight="1" x14ac:dyDescent="0.2">
      <c r="A224" s="96" t="str">
        <f t="shared" si="24"/>
        <v>Spieler 2-25</v>
      </c>
      <c r="B224" s="102" t="str">
        <f>b_BAY!$B$8</f>
        <v>Gegner 6</v>
      </c>
      <c r="C224" s="115"/>
      <c r="D224" s="125"/>
      <c r="E224" s="126"/>
      <c r="F224" s="116"/>
      <c r="G224" s="116"/>
      <c r="H224" s="116"/>
      <c r="I224" s="98"/>
      <c r="J224" s="127"/>
      <c r="K224" s="127"/>
      <c r="L224" s="98"/>
      <c r="M224" s="117"/>
      <c r="N224" s="117"/>
      <c r="O224" s="117"/>
      <c r="P224" s="117"/>
      <c r="Q224" s="117"/>
      <c r="R224" s="117"/>
      <c r="S224" s="117"/>
      <c r="T224" s="117"/>
      <c r="U224" s="128"/>
      <c r="V224" s="128"/>
      <c r="W224" s="128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</row>
    <row r="225" spans="1:82" s="83" customFormat="1" ht="12.95" customHeight="1" x14ac:dyDescent="0.2">
      <c r="A225" s="96" t="str">
        <f t="shared" si="24"/>
        <v>Spieler 2-25</v>
      </c>
      <c r="B225" s="102" t="str">
        <f>b_BAY!$B$9</f>
        <v>Gegner 7</v>
      </c>
      <c r="C225" s="115"/>
      <c r="D225" s="125"/>
      <c r="E225" s="126"/>
      <c r="F225" s="116"/>
      <c r="G225" s="116"/>
      <c r="H225" s="116"/>
      <c r="I225" s="98"/>
      <c r="J225" s="127"/>
      <c r="K225" s="127"/>
      <c r="L225" s="98"/>
      <c r="M225" s="117"/>
      <c r="N225" s="117"/>
      <c r="O225" s="117"/>
      <c r="P225" s="117"/>
      <c r="Q225" s="117"/>
      <c r="R225" s="117"/>
      <c r="S225" s="117"/>
      <c r="T225" s="117"/>
      <c r="U225" s="128"/>
      <c r="V225" s="128"/>
      <c r="W225" s="128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</row>
    <row r="226" spans="1:82" s="83" customFormat="1" ht="12.95" customHeight="1" x14ac:dyDescent="0.2">
      <c r="A226" s="96" t="str">
        <f t="shared" si="24"/>
        <v>Spieler 2-25</v>
      </c>
      <c r="B226" s="102" t="str">
        <f>b_BAY!$B$10</f>
        <v>Gegner 8</v>
      </c>
      <c r="C226" s="115"/>
      <c r="D226" s="125"/>
      <c r="E226" s="126"/>
      <c r="F226" s="116"/>
      <c r="G226" s="116"/>
      <c r="H226" s="116"/>
      <c r="I226" s="98"/>
      <c r="J226" s="127"/>
      <c r="K226" s="127"/>
      <c r="L226" s="98"/>
      <c r="M226" s="117"/>
      <c r="N226" s="117"/>
      <c r="O226" s="117"/>
      <c r="P226" s="117"/>
      <c r="Q226" s="117"/>
      <c r="R226" s="117"/>
      <c r="S226" s="117"/>
      <c r="T226" s="117"/>
      <c r="U226" s="128"/>
      <c r="V226" s="128"/>
      <c r="W226" s="128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</row>
    <row r="227" spans="1:82" ht="12.95" customHeight="1" x14ac:dyDescent="0.2">
      <c r="A227" s="74" t="str">
        <f>b_BAY!$A$227</f>
        <v>Spieler 2-26</v>
      </c>
      <c r="B227" s="101"/>
      <c r="C227" s="84"/>
      <c r="D227" s="94"/>
      <c r="E227" s="9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100"/>
      <c r="Z227" s="100"/>
    </row>
    <row r="228" spans="1:82" s="83" customFormat="1" ht="12.95" customHeight="1" x14ac:dyDescent="0.2">
      <c r="A228" s="96" t="str">
        <f>$A$227</f>
        <v>Spieler 2-26</v>
      </c>
      <c r="B228" s="102" t="str">
        <f>b_BAY!$B$3</f>
        <v>BAWÜ</v>
      </c>
      <c r="C228" s="115"/>
      <c r="D228" s="125"/>
      <c r="E228" s="126"/>
      <c r="F228" s="116"/>
      <c r="G228" s="116"/>
      <c r="H228" s="116"/>
      <c r="I228" s="98"/>
      <c r="J228" s="127"/>
      <c r="K228" s="127"/>
      <c r="L228" s="98"/>
      <c r="M228" s="117"/>
      <c r="N228" s="117"/>
      <c r="O228" s="117"/>
      <c r="P228" s="117"/>
      <c r="Q228" s="117"/>
      <c r="R228" s="117"/>
      <c r="S228" s="117"/>
      <c r="T228" s="117"/>
      <c r="U228" s="128"/>
      <c r="V228" s="128"/>
      <c r="W228" s="128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</row>
    <row r="229" spans="1:82" s="83" customFormat="1" ht="12.95" customHeight="1" x14ac:dyDescent="0.2">
      <c r="A229" s="96" t="str">
        <f t="shared" ref="A229:A235" si="25">$A$227</f>
        <v>Spieler 2-26</v>
      </c>
      <c r="B229" s="102" t="str">
        <f>b_BAY!$B$4</f>
        <v>BB</v>
      </c>
      <c r="C229" s="115"/>
      <c r="D229" s="125"/>
      <c r="E229" s="126"/>
      <c r="F229" s="116"/>
      <c r="G229" s="116"/>
      <c r="H229" s="116"/>
      <c r="I229" s="98"/>
      <c r="J229" s="127"/>
      <c r="K229" s="127"/>
      <c r="L229" s="98"/>
      <c r="M229" s="117"/>
      <c r="N229" s="117"/>
      <c r="O229" s="117"/>
      <c r="P229" s="117"/>
      <c r="Q229" s="117"/>
      <c r="R229" s="117"/>
      <c r="S229" s="117"/>
      <c r="T229" s="117"/>
      <c r="U229" s="128"/>
      <c r="V229" s="128"/>
      <c r="W229" s="128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</row>
    <row r="230" spans="1:82" s="83" customFormat="1" ht="12.95" customHeight="1" x14ac:dyDescent="0.2">
      <c r="A230" s="96" t="str">
        <f t="shared" si="25"/>
        <v>Spieler 2-26</v>
      </c>
      <c r="B230" s="102" t="str">
        <f>b_BAY!$B$5</f>
        <v>BB</v>
      </c>
      <c r="C230" s="115"/>
      <c r="D230" s="125"/>
      <c r="E230" s="126"/>
      <c r="F230" s="116"/>
      <c r="G230" s="116"/>
      <c r="H230" s="116"/>
      <c r="I230" s="98"/>
      <c r="J230" s="127"/>
      <c r="K230" s="127"/>
      <c r="L230" s="98"/>
      <c r="M230" s="117"/>
      <c r="N230" s="117"/>
      <c r="O230" s="117"/>
      <c r="P230" s="117"/>
      <c r="Q230" s="117"/>
      <c r="R230" s="117"/>
      <c r="S230" s="117"/>
      <c r="T230" s="117"/>
      <c r="U230" s="128"/>
      <c r="V230" s="128"/>
      <c r="W230" s="128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</row>
    <row r="231" spans="1:82" s="83" customFormat="1" ht="12.95" customHeight="1" x14ac:dyDescent="0.2">
      <c r="A231" s="96" t="str">
        <f t="shared" si="25"/>
        <v>Spieler 2-26</v>
      </c>
      <c r="B231" s="102" t="str">
        <f>b_BAY!$B$6</f>
        <v>BAWÜ</v>
      </c>
      <c r="C231" s="115"/>
      <c r="D231" s="125"/>
      <c r="E231" s="126"/>
      <c r="F231" s="116"/>
      <c r="G231" s="116"/>
      <c r="H231" s="116"/>
      <c r="I231" s="98"/>
      <c r="J231" s="127"/>
      <c r="K231" s="127"/>
      <c r="L231" s="98"/>
      <c r="M231" s="117"/>
      <c r="N231" s="117"/>
      <c r="O231" s="117"/>
      <c r="P231" s="117"/>
      <c r="Q231" s="117"/>
      <c r="R231" s="117"/>
      <c r="S231" s="117"/>
      <c r="T231" s="117"/>
      <c r="U231" s="128"/>
      <c r="V231" s="128"/>
      <c r="W231" s="128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</row>
    <row r="232" spans="1:82" s="83" customFormat="1" ht="12.95" customHeight="1" x14ac:dyDescent="0.2">
      <c r="A232" s="96" t="str">
        <f t="shared" si="25"/>
        <v>Spieler 2-26</v>
      </c>
      <c r="B232" s="102" t="str">
        <f>b_BAY!$B$7</f>
        <v>Gegner 5</v>
      </c>
      <c r="C232" s="115"/>
      <c r="D232" s="125"/>
      <c r="E232" s="126"/>
      <c r="F232" s="116"/>
      <c r="G232" s="116"/>
      <c r="H232" s="116"/>
      <c r="I232" s="98"/>
      <c r="J232" s="127"/>
      <c r="K232" s="127"/>
      <c r="L232" s="98"/>
      <c r="M232" s="117"/>
      <c r="N232" s="117"/>
      <c r="O232" s="117"/>
      <c r="P232" s="117"/>
      <c r="Q232" s="117"/>
      <c r="R232" s="117"/>
      <c r="S232" s="117"/>
      <c r="T232" s="117"/>
      <c r="U232" s="128"/>
      <c r="V232" s="128"/>
      <c r="W232" s="128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</row>
    <row r="233" spans="1:82" s="83" customFormat="1" ht="12.95" customHeight="1" x14ac:dyDescent="0.2">
      <c r="A233" s="96" t="str">
        <f t="shared" si="25"/>
        <v>Spieler 2-26</v>
      </c>
      <c r="B233" s="102" t="str">
        <f>b_BAY!$B$8</f>
        <v>Gegner 6</v>
      </c>
      <c r="C233" s="115"/>
      <c r="D233" s="125"/>
      <c r="E233" s="126"/>
      <c r="F233" s="116"/>
      <c r="G233" s="116"/>
      <c r="H233" s="116"/>
      <c r="I233" s="98"/>
      <c r="J233" s="127"/>
      <c r="K233" s="127"/>
      <c r="L233" s="98"/>
      <c r="M233" s="117"/>
      <c r="N233" s="117"/>
      <c r="O233" s="117"/>
      <c r="P233" s="117"/>
      <c r="Q233" s="117"/>
      <c r="R233" s="117"/>
      <c r="S233" s="117"/>
      <c r="T233" s="117"/>
      <c r="U233" s="128"/>
      <c r="V233" s="128"/>
      <c r="W233" s="128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</row>
    <row r="234" spans="1:82" s="83" customFormat="1" ht="12.95" customHeight="1" x14ac:dyDescent="0.2">
      <c r="A234" s="96" t="str">
        <f t="shared" si="25"/>
        <v>Spieler 2-26</v>
      </c>
      <c r="B234" s="102" t="str">
        <f>b_BAY!$B$9</f>
        <v>Gegner 7</v>
      </c>
      <c r="C234" s="115"/>
      <c r="D234" s="125"/>
      <c r="E234" s="126"/>
      <c r="F234" s="116"/>
      <c r="G234" s="116"/>
      <c r="H234" s="116"/>
      <c r="I234" s="98"/>
      <c r="J234" s="127"/>
      <c r="K234" s="127"/>
      <c r="L234" s="98"/>
      <c r="M234" s="117"/>
      <c r="N234" s="117"/>
      <c r="O234" s="117"/>
      <c r="P234" s="117"/>
      <c r="Q234" s="117"/>
      <c r="R234" s="117"/>
      <c r="S234" s="117"/>
      <c r="T234" s="117"/>
      <c r="U234" s="128"/>
      <c r="V234" s="128"/>
      <c r="W234" s="128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</row>
    <row r="235" spans="1:82" s="83" customFormat="1" ht="12.95" customHeight="1" x14ac:dyDescent="0.2">
      <c r="A235" s="96" t="str">
        <f t="shared" si="25"/>
        <v>Spieler 2-26</v>
      </c>
      <c r="B235" s="102" t="str">
        <f>b_BAY!$B$10</f>
        <v>Gegner 8</v>
      </c>
      <c r="C235" s="115"/>
      <c r="D235" s="125"/>
      <c r="E235" s="126"/>
      <c r="F235" s="116"/>
      <c r="G235" s="116"/>
      <c r="H235" s="116"/>
      <c r="I235" s="98"/>
      <c r="J235" s="127"/>
      <c r="K235" s="127"/>
      <c r="L235" s="98"/>
      <c r="M235" s="117"/>
      <c r="N235" s="117"/>
      <c r="O235" s="117"/>
      <c r="P235" s="117"/>
      <c r="Q235" s="117"/>
      <c r="R235" s="117"/>
      <c r="S235" s="117"/>
      <c r="T235" s="117"/>
      <c r="U235" s="128"/>
      <c r="V235" s="128"/>
      <c r="W235" s="128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</row>
    <row r="236" spans="1:82" ht="12.95" customHeight="1" x14ac:dyDescent="0.2">
      <c r="A236" s="74" t="str">
        <f>b_BAY!$A$236</f>
        <v>Spieler 2-27</v>
      </c>
      <c r="B236" s="101"/>
      <c r="C236" s="84"/>
      <c r="D236" s="94"/>
      <c r="E236" s="9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100"/>
      <c r="Z236" s="100"/>
    </row>
    <row r="237" spans="1:82" s="83" customFormat="1" ht="12.95" customHeight="1" x14ac:dyDescent="0.2">
      <c r="A237" s="96" t="str">
        <f>$A$236</f>
        <v>Spieler 2-27</v>
      </c>
      <c r="B237" s="102" t="str">
        <f>b_BAY!$B$3</f>
        <v>BAWÜ</v>
      </c>
      <c r="C237" s="115"/>
      <c r="D237" s="125"/>
      <c r="E237" s="126"/>
      <c r="F237" s="116"/>
      <c r="G237" s="116"/>
      <c r="H237" s="116"/>
      <c r="I237" s="98"/>
      <c r="J237" s="127"/>
      <c r="K237" s="127"/>
      <c r="L237" s="98"/>
      <c r="M237" s="117"/>
      <c r="N237" s="117"/>
      <c r="O237" s="117"/>
      <c r="P237" s="117"/>
      <c r="Q237" s="117"/>
      <c r="R237" s="117"/>
      <c r="S237" s="117"/>
      <c r="T237" s="117"/>
      <c r="U237" s="128"/>
      <c r="V237" s="128"/>
      <c r="W237" s="128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</row>
    <row r="238" spans="1:82" s="83" customFormat="1" ht="12.95" customHeight="1" x14ac:dyDescent="0.2">
      <c r="A238" s="96" t="str">
        <f t="shared" ref="A238:A244" si="26">$A$236</f>
        <v>Spieler 2-27</v>
      </c>
      <c r="B238" s="102" t="str">
        <f>b_BAY!$B$4</f>
        <v>BB</v>
      </c>
      <c r="C238" s="115"/>
      <c r="D238" s="125"/>
      <c r="E238" s="126"/>
      <c r="F238" s="116"/>
      <c r="G238" s="116"/>
      <c r="H238" s="116"/>
      <c r="I238" s="98"/>
      <c r="J238" s="127"/>
      <c r="K238" s="127"/>
      <c r="L238" s="98"/>
      <c r="M238" s="117"/>
      <c r="N238" s="117"/>
      <c r="O238" s="117"/>
      <c r="P238" s="117"/>
      <c r="Q238" s="117"/>
      <c r="R238" s="117"/>
      <c r="S238" s="117"/>
      <c r="T238" s="117"/>
      <c r="U238" s="128"/>
      <c r="V238" s="128"/>
      <c r="W238" s="128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</row>
    <row r="239" spans="1:82" s="83" customFormat="1" ht="12.95" customHeight="1" x14ac:dyDescent="0.2">
      <c r="A239" s="96" t="str">
        <f t="shared" si="26"/>
        <v>Spieler 2-27</v>
      </c>
      <c r="B239" s="102" t="str">
        <f>b_BAY!$B$5</f>
        <v>BB</v>
      </c>
      <c r="C239" s="115"/>
      <c r="D239" s="125"/>
      <c r="E239" s="126"/>
      <c r="F239" s="116"/>
      <c r="G239" s="116"/>
      <c r="H239" s="116"/>
      <c r="I239" s="98"/>
      <c r="J239" s="127"/>
      <c r="K239" s="127"/>
      <c r="L239" s="98"/>
      <c r="M239" s="117"/>
      <c r="N239" s="117"/>
      <c r="O239" s="117"/>
      <c r="P239" s="117"/>
      <c r="Q239" s="117"/>
      <c r="R239" s="117"/>
      <c r="S239" s="117"/>
      <c r="T239" s="117"/>
      <c r="U239" s="128"/>
      <c r="V239" s="128"/>
      <c r="W239" s="128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</row>
    <row r="240" spans="1:82" s="83" customFormat="1" ht="12.95" customHeight="1" x14ac:dyDescent="0.2">
      <c r="A240" s="96" t="str">
        <f t="shared" si="26"/>
        <v>Spieler 2-27</v>
      </c>
      <c r="B240" s="102" t="str">
        <f>b_BAY!$B$6</f>
        <v>BAWÜ</v>
      </c>
      <c r="C240" s="115"/>
      <c r="D240" s="125"/>
      <c r="E240" s="126"/>
      <c r="F240" s="116"/>
      <c r="G240" s="116"/>
      <c r="H240" s="116"/>
      <c r="I240" s="98"/>
      <c r="J240" s="127"/>
      <c r="K240" s="127"/>
      <c r="L240" s="98"/>
      <c r="M240" s="117"/>
      <c r="N240" s="117"/>
      <c r="O240" s="117"/>
      <c r="P240" s="117"/>
      <c r="Q240" s="117"/>
      <c r="R240" s="117"/>
      <c r="S240" s="117"/>
      <c r="T240" s="117"/>
      <c r="U240" s="128"/>
      <c r="V240" s="128"/>
      <c r="W240" s="128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</row>
    <row r="241" spans="1:82" s="83" customFormat="1" ht="12.95" customHeight="1" x14ac:dyDescent="0.2">
      <c r="A241" s="96" t="str">
        <f t="shared" si="26"/>
        <v>Spieler 2-27</v>
      </c>
      <c r="B241" s="102" t="str">
        <f>b_BAY!$B$7</f>
        <v>Gegner 5</v>
      </c>
      <c r="C241" s="115"/>
      <c r="D241" s="125"/>
      <c r="E241" s="126"/>
      <c r="F241" s="116"/>
      <c r="G241" s="116"/>
      <c r="H241" s="116"/>
      <c r="I241" s="98"/>
      <c r="J241" s="127"/>
      <c r="K241" s="127"/>
      <c r="L241" s="98"/>
      <c r="M241" s="117"/>
      <c r="N241" s="117"/>
      <c r="O241" s="117"/>
      <c r="P241" s="117"/>
      <c r="Q241" s="117"/>
      <c r="R241" s="117"/>
      <c r="S241" s="117"/>
      <c r="T241" s="117"/>
      <c r="U241" s="128"/>
      <c r="V241" s="128"/>
      <c r="W241" s="128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</row>
    <row r="242" spans="1:82" s="83" customFormat="1" ht="12.95" customHeight="1" x14ac:dyDescent="0.2">
      <c r="A242" s="96" t="str">
        <f t="shared" si="26"/>
        <v>Spieler 2-27</v>
      </c>
      <c r="B242" s="102" t="str">
        <f>b_BAY!$B$8</f>
        <v>Gegner 6</v>
      </c>
      <c r="C242" s="115"/>
      <c r="D242" s="125"/>
      <c r="E242" s="126"/>
      <c r="F242" s="116"/>
      <c r="G242" s="116"/>
      <c r="H242" s="116"/>
      <c r="I242" s="98"/>
      <c r="J242" s="127"/>
      <c r="K242" s="127"/>
      <c r="L242" s="98"/>
      <c r="M242" s="117"/>
      <c r="N242" s="117"/>
      <c r="O242" s="117"/>
      <c r="P242" s="117"/>
      <c r="Q242" s="117"/>
      <c r="R242" s="117"/>
      <c r="S242" s="117"/>
      <c r="T242" s="117"/>
      <c r="U242" s="128"/>
      <c r="V242" s="128"/>
      <c r="W242" s="128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</row>
    <row r="243" spans="1:82" s="83" customFormat="1" ht="12.95" customHeight="1" x14ac:dyDescent="0.2">
      <c r="A243" s="96" t="str">
        <f t="shared" si="26"/>
        <v>Spieler 2-27</v>
      </c>
      <c r="B243" s="102" t="str">
        <f>b_BAY!$B$9</f>
        <v>Gegner 7</v>
      </c>
      <c r="C243" s="115"/>
      <c r="D243" s="125"/>
      <c r="E243" s="126"/>
      <c r="F243" s="116"/>
      <c r="G243" s="116"/>
      <c r="H243" s="116"/>
      <c r="I243" s="98"/>
      <c r="J243" s="127"/>
      <c r="K243" s="127"/>
      <c r="L243" s="98"/>
      <c r="M243" s="117"/>
      <c r="N243" s="117"/>
      <c r="O243" s="117"/>
      <c r="P243" s="117"/>
      <c r="Q243" s="117"/>
      <c r="R243" s="117"/>
      <c r="S243" s="117"/>
      <c r="T243" s="117"/>
      <c r="U243" s="128"/>
      <c r="V243" s="128"/>
      <c r="W243" s="128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</row>
    <row r="244" spans="1:82" s="83" customFormat="1" ht="12.95" customHeight="1" x14ac:dyDescent="0.2">
      <c r="A244" s="96" t="str">
        <f t="shared" si="26"/>
        <v>Spieler 2-27</v>
      </c>
      <c r="B244" s="102" t="str">
        <f>b_BAY!$B$10</f>
        <v>Gegner 8</v>
      </c>
      <c r="C244" s="115"/>
      <c r="D244" s="125"/>
      <c r="E244" s="126"/>
      <c r="F244" s="116"/>
      <c r="G244" s="116"/>
      <c r="H244" s="116"/>
      <c r="I244" s="98"/>
      <c r="J244" s="127"/>
      <c r="K244" s="127"/>
      <c r="L244" s="98"/>
      <c r="M244" s="117"/>
      <c r="N244" s="117"/>
      <c r="O244" s="117"/>
      <c r="P244" s="117"/>
      <c r="Q244" s="117"/>
      <c r="R244" s="117"/>
      <c r="S244" s="117"/>
      <c r="T244" s="117"/>
      <c r="U244" s="128"/>
      <c r="V244" s="128"/>
      <c r="W244" s="128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</row>
    <row r="245" spans="1:82" ht="12.95" customHeight="1" x14ac:dyDescent="0.2">
      <c r="A245" s="74" t="str">
        <f>b_BAY!$A$245</f>
        <v>Spieler 2-28</v>
      </c>
      <c r="B245" s="101"/>
      <c r="C245" s="84"/>
      <c r="D245" s="94"/>
      <c r="E245" s="9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100"/>
      <c r="Z245" s="100"/>
    </row>
    <row r="246" spans="1:82" s="83" customFormat="1" ht="12.95" customHeight="1" x14ac:dyDescent="0.2">
      <c r="A246" s="96" t="str">
        <f>$A$245</f>
        <v>Spieler 2-28</v>
      </c>
      <c r="B246" s="102" t="str">
        <f>b_BAY!$B$3</f>
        <v>BAWÜ</v>
      </c>
      <c r="C246" s="115"/>
      <c r="D246" s="125"/>
      <c r="E246" s="126"/>
      <c r="F246" s="116"/>
      <c r="G246" s="116"/>
      <c r="H246" s="116"/>
      <c r="I246" s="98"/>
      <c r="J246" s="127"/>
      <c r="K246" s="127"/>
      <c r="L246" s="98"/>
      <c r="M246" s="117"/>
      <c r="N246" s="117"/>
      <c r="O246" s="117"/>
      <c r="P246" s="117"/>
      <c r="Q246" s="117"/>
      <c r="R246" s="117"/>
      <c r="S246" s="117"/>
      <c r="T246" s="117"/>
      <c r="U246" s="128"/>
      <c r="V246" s="128"/>
      <c r="W246" s="128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</row>
    <row r="247" spans="1:82" s="83" customFormat="1" ht="12.95" customHeight="1" x14ac:dyDescent="0.2">
      <c r="A247" s="96" t="str">
        <f t="shared" ref="A247:A253" si="27">$A$245</f>
        <v>Spieler 2-28</v>
      </c>
      <c r="B247" s="102" t="str">
        <f>b_BAY!$B$4</f>
        <v>BB</v>
      </c>
      <c r="C247" s="115"/>
      <c r="D247" s="125"/>
      <c r="E247" s="126"/>
      <c r="F247" s="116"/>
      <c r="G247" s="116"/>
      <c r="H247" s="116"/>
      <c r="I247" s="98"/>
      <c r="J247" s="127"/>
      <c r="K247" s="127"/>
      <c r="L247" s="98"/>
      <c r="M247" s="117"/>
      <c r="N247" s="117"/>
      <c r="O247" s="117"/>
      <c r="P247" s="117"/>
      <c r="Q247" s="117"/>
      <c r="R247" s="117"/>
      <c r="S247" s="117"/>
      <c r="T247" s="117"/>
      <c r="U247" s="128"/>
      <c r="V247" s="128"/>
      <c r="W247" s="128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</row>
    <row r="248" spans="1:82" s="83" customFormat="1" ht="12.95" customHeight="1" x14ac:dyDescent="0.2">
      <c r="A248" s="96" t="str">
        <f t="shared" si="27"/>
        <v>Spieler 2-28</v>
      </c>
      <c r="B248" s="102" t="str">
        <f>b_BAY!$B$5</f>
        <v>BB</v>
      </c>
      <c r="C248" s="115"/>
      <c r="D248" s="125"/>
      <c r="E248" s="126"/>
      <c r="F248" s="116"/>
      <c r="G248" s="116"/>
      <c r="H248" s="116"/>
      <c r="I248" s="98"/>
      <c r="J248" s="127"/>
      <c r="K248" s="127"/>
      <c r="L248" s="98"/>
      <c r="M248" s="117"/>
      <c r="N248" s="117"/>
      <c r="O248" s="117"/>
      <c r="P248" s="117"/>
      <c r="Q248" s="117"/>
      <c r="R248" s="117"/>
      <c r="S248" s="117"/>
      <c r="T248" s="117"/>
      <c r="U248" s="128"/>
      <c r="V248" s="128"/>
      <c r="W248" s="128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</row>
    <row r="249" spans="1:82" s="83" customFormat="1" ht="12.95" customHeight="1" x14ac:dyDescent="0.2">
      <c r="A249" s="96" t="str">
        <f t="shared" si="27"/>
        <v>Spieler 2-28</v>
      </c>
      <c r="B249" s="102" t="str">
        <f>b_BAY!$B$6</f>
        <v>BAWÜ</v>
      </c>
      <c r="C249" s="115"/>
      <c r="D249" s="125"/>
      <c r="E249" s="126"/>
      <c r="F249" s="116"/>
      <c r="G249" s="116"/>
      <c r="H249" s="116"/>
      <c r="I249" s="98"/>
      <c r="J249" s="127"/>
      <c r="K249" s="127"/>
      <c r="L249" s="98"/>
      <c r="M249" s="117"/>
      <c r="N249" s="117"/>
      <c r="O249" s="117"/>
      <c r="P249" s="117"/>
      <c r="Q249" s="117"/>
      <c r="R249" s="117"/>
      <c r="S249" s="117"/>
      <c r="T249" s="117"/>
      <c r="U249" s="128"/>
      <c r="V249" s="128"/>
      <c r="W249" s="128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</row>
    <row r="250" spans="1:82" s="83" customFormat="1" ht="12.95" customHeight="1" x14ac:dyDescent="0.2">
      <c r="A250" s="96" t="str">
        <f t="shared" si="27"/>
        <v>Spieler 2-28</v>
      </c>
      <c r="B250" s="102" t="str">
        <f>b_BAY!$B$7</f>
        <v>Gegner 5</v>
      </c>
      <c r="C250" s="115"/>
      <c r="D250" s="125"/>
      <c r="E250" s="126"/>
      <c r="F250" s="116"/>
      <c r="G250" s="116"/>
      <c r="H250" s="116"/>
      <c r="I250" s="98"/>
      <c r="J250" s="127"/>
      <c r="K250" s="127"/>
      <c r="L250" s="98"/>
      <c r="M250" s="117"/>
      <c r="N250" s="117"/>
      <c r="O250" s="117"/>
      <c r="P250" s="117"/>
      <c r="Q250" s="117"/>
      <c r="R250" s="117"/>
      <c r="S250" s="117"/>
      <c r="T250" s="117"/>
      <c r="U250" s="128"/>
      <c r="V250" s="128"/>
      <c r="W250" s="128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</row>
    <row r="251" spans="1:82" s="83" customFormat="1" ht="12.95" customHeight="1" x14ac:dyDescent="0.2">
      <c r="A251" s="96" t="str">
        <f t="shared" si="27"/>
        <v>Spieler 2-28</v>
      </c>
      <c r="B251" s="102" t="str">
        <f>b_BAY!$B$8</f>
        <v>Gegner 6</v>
      </c>
      <c r="C251" s="115"/>
      <c r="D251" s="125"/>
      <c r="E251" s="126"/>
      <c r="F251" s="116"/>
      <c r="G251" s="116"/>
      <c r="H251" s="116"/>
      <c r="I251" s="98"/>
      <c r="J251" s="127"/>
      <c r="K251" s="127"/>
      <c r="L251" s="98"/>
      <c r="M251" s="117"/>
      <c r="N251" s="117"/>
      <c r="O251" s="117"/>
      <c r="P251" s="117"/>
      <c r="Q251" s="117"/>
      <c r="R251" s="117"/>
      <c r="S251" s="117"/>
      <c r="T251" s="117"/>
      <c r="U251" s="128"/>
      <c r="V251" s="128"/>
      <c r="W251" s="128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</row>
    <row r="252" spans="1:82" s="83" customFormat="1" ht="12.95" customHeight="1" x14ac:dyDescent="0.2">
      <c r="A252" s="96" t="str">
        <f t="shared" si="27"/>
        <v>Spieler 2-28</v>
      </c>
      <c r="B252" s="102" t="str">
        <f>b_BAY!$B$9</f>
        <v>Gegner 7</v>
      </c>
      <c r="C252" s="115"/>
      <c r="D252" s="125"/>
      <c r="E252" s="126"/>
      <c r="F252" s="116"/>
      <c r="G252" s="116"/>
      <c r="H252" s="116"/>
      <c r="I252" s="98"/>
      <c r="J252" s="127"/>
      <c r="K252" s="127"/>
      <c r="L252" s="98"/>
      <c r="M252" s="117"/>
      <c r="N252" s="117"/>
      <c r="O252" s="117"/>
      <c r="P252" s="117"/>
      <c r="Q252" s="117"/>
      <c r="R252" s="117"/>
      <c r="S252" s="117"/>
      <c r="T252" s="117"/>
      <c r="U252" s="128"/>
      <c r="V252" s="128"/>
      <c r="W252" s="128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</row>
    <row r="253" spans="1:82" s="83" customFormat="1" ht="12.95" customHeight="1" x14ac:dyDescent="0.2">
      <c r="A253" s="96" t="str">
        <f t="shared" si="27"/>
        <v>Spieler 2-28</v>
      </c>
      <c r="B253" s="102" t="str">
        <f>b_BAY!$B$10</f>
        <v>Gegner 8</v>
      </c>
      <c r="C253" s="115"/>
      <c r="D253" s="125"/>
      <c r="E253" s="126"/>
      <c r="F253" s="116"/>
      <c r="G253" s="116"/>
      <c r="H253" s="116"/>
      <c r="I253" s="98"/>
      <c r="J253" s="127"/>
      <c r="K253" s="127"/>
      <c r="L253" s="98"/>
      <c r="M253" s="117"/>
      <c r="N253" s="117"/>
      <c r="O253" s="117"/>
      <c r="P253" s="117"/>
      <c r="Q253" s="117"/>
      <c r="R253" s="117"/>
      <c r="S253" s="117"/>
      <c r="T253" s="117"/>
      <c r="U253" s="128"/>
      <c r="V253" s="128"/>
      <c r="W253" s="128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</row>
    <row r="254" spans="1:82" ht="12.95" customHeight="1" x14ac:dyDescent="0.2">
      <c r="A254" s="74" t="str">
        <f>b_BAY!$A$254</f>
        <v>Spieler 2-29</v>
      </c>
      <c r="B254" s="101"/>
      <c r="C254" s="84"/>
      <c r="D254" s="94"/>
      <c r="E254" s="9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100"/>
      <c r="Z254" s="100"/>
    </row>
    <row r="255" spans="1:82" s="83" customFormat="1" ht="12.95" customHeight="1" x14ac:dyDescent="0.2">
      <c r="A255" s="96" t="str">
        <f>$A$254</f>
        <v>Spieler 2-29</v>
      </c>
      <c r="B255" s="102" t="str">
        <f>b_BAY!$B$3</f>
        <v>BAWÜ</v>
      </c>
      <c r="C255" s="115"/>
      <c r="D255" s="125"/>
      <c r="E255" s="126"/>
      <c r="F255" s="116"/>
      <c r="G255" s="116"/>
      <c r="H255" s="116"/>
      <c r="I255" s="98"/>
      <c r="J255" s="127"/>
      <c r="K255" s="127"/>
      <c r="L255" s="98"/>
      <c r="M255" s="117"/>
      <c r="N255" s="117"/>
      <c r="O255" s="117"/>
      <c r="P255" s="117"/>
      <c r="Q255" s="117"/>
      <c r="R255" s="117"/>
      <c r="S255" s="117"/>
      <c r="T255" s="117"/>
      <c r="U255" s="128"/>
      <c r="V255" s="128"/>
      <c r="W255" s="128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</row>
    <row r="256" spans="1:82" s="83" customFormat="1" ht="12.95" customHeight="1" x14ac:dyDescent="0.2">
      <c r="A256" s="96" t="str">
        <f t="shared" ref="A256:A262" si="28">$A$254</f>
        <v>Spieler 2-29</v>
      </c>
      <c r="B256" s="102" t="str">
        <f>b_BAY!$B$4</f>
        <v>BB</v>
      </c>
      <c r="C256" s="115"/>
      <c r="D256" s="125"/>
      <c r="E256" s="126"/>
      <c r="F256" s="116"/>
      <c r="G256" s="116"/>
      <c r="H256" s="116"/>
      <c r="I256" s="98"/>
      <c r="J256" s="127"/>
      <c r="K256" s="127"/>
      <c r="L256" s="98"/>
      <c r="M256" s="117"/>
      <c r="N256" s="117"/>
      <c r="O256" s="117"/>
      <c r="P256" s="117"/>
      <c r="Q256" s="117"/>
      <c r="R256" s="117"/>
      <c r="S256" s="117"/>
      <c r="T256" s="117"/>
      <c r="U256" s="128"/>
      <c r="V256" s="128"/>
      <c r="W256" s="128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</row>
    <row r="257" spans="1:82" s="83" customFormat="1" ht="12.95" customHeight="1" x14ac:dyDescent="0.2">
      <c r="A257" s="96" t="str">
        <f t="shared" si="28"/>
        <v>Spieler 2-29</v>
      </c>
      <c r="B257" s="102" t="str">
        <f>b_BAY!$B$5</f>
        <v>BB</v>
      </c>
      <c r="C257" s="115"/>
      <c r="D257" s="125"/>
      <c r="E257" s="126"/>
      <c r="F257" s="116"/>
      <c r="G257" s="116"/>
      <c r="H257" s="116"/>
      <c r="I257" s="98"/>
      <c r="J257" s="127"/>
      <c r="K257" s="127"/>
      <c r="L257" s="98"/>
      <c r="M257" s="117"/>
      <c r="N257" s="117"/>
      <c r="O257" s="117"/>
      <c r="P257" s="117"/>
      <c r="Q257" s="117"/>
      <c r="R257" s="117"/>
      <c r="S257" s="117"/>
      <c r="T257" s="117"/>
      <c r="U257" s="128"/>
      <c r="V257" s="128"/>
      <c r="W257" s="128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</row>
    <row r="258" spans="1:82" s="83" customFormat="1" ht="12.95" customHeight="1" x14ac:dyDescent="0.2">
      <c r="A258" s="96" t="str">
        <f t="shared" si="28"/>
        <v>Spieler 2-29</v>
      </c>
      <c r="B258" s="102" t="str">
        <f>b_BAY!$B$6</f>
        <v>BAWÜ</v>
      </c>
      <c r="C258" s="115"/>
      <c r="D258" s="125"/>
      <c r="E258" s="126"/>
      <c r="F258" s="116"/>
      <c r="G258" s="116"/>
      <c r="H258" s="116"/>
      <c r="I258" s="98"/>
      <c r="J258" s="127"/>
      <c r="K258" s="127"/>
      <c r="L258" s="98"/>
      <c r="M258" s="117"/>
      <c r="N258" s="117"/>
      <c r="O258" s="117"/>
      <c r="P258" s="117"/>
      <c r="Q258" s="117"/>
      <c r="R258" s="117"/>
      <c r="S258" s="117"/>
      <c r="T258" s="117"/>
      <c r="U258" s="128"/>
      <c r="V258" s="128"/>
      <c r="W258" s="128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</row>
    <row r="259" spans="1:82" s="83" customFormat="1" ht="12.95" customHeight="1" x14ac:dyDescent="0.2">
      <c r="A259" s="96" t="str">
        <f t="shared" si="28"/>
        <v>Spieler 2-29</v>
      </c>
      <c r="B259" s="102" t="str">
        <f>b_BAY!$B$7</f>
        <v>Gegner 5</v>
      </c>
      <c r="C259" s="115"/>
      <c r="D259" s="125"/>
      <c r="E259" s="126"/>
      <c r="F259" s="116"/>
      <c r="G259" s="116"/>
      <c r="H259" s="116"/>
      <c r="I259" s="98"/>
      <c r="J259" s="127"/>
      <c r="K259" s="127"/>
      <c r="L259" s="98"/>
      <c r="M259" s="117"/>
      <c r="N259" s="117"/>
      <c r="O259" s="117"/>
      <c r="P259" s="117"/>
      <c r="Q259" s="117"/>
      <c r="R259" s="117"/>
      <c r="S259" s="117"/>
      <c r="T259" s="117"/>
      <c r="U259" s="128"/>
      <c r="V259" s="128"/>
      <c r="W259" s="128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</row>
    <row r="260" spans="1:82" s="83" customFormat="1" ht="12.95" customHeight="1" x14ac:dyDescent="0.2">
      <c r="A260" s="96" t="str">
        <f t="shared" si="28"/>
        <v>Spieler 2-29</v>
      </c>
      <c r="B260" s="102" t="str">
        <f>b_BAY!$B$8</f>
        <v>Gegner 6</v>
      </c>
      <c r="C260" s="115"/>
      <c r="D260" s="125"/>
      <c r="E260" s="126"/>
      <c r="F260" s="116"/>
      <c r="G260" s="116"/>
      <c r="H260" s="116"/>
      <c r="I260" s="98"/>
      <c r="J260" s="127"/>
      <c r="K260" s="127"/>
      <c r="L260" s="98"/>
      <c r="M260" s="117"/>
      <c r="N260" s="117"/>
      <c r="O260" s="117"/>
      <c r="P260" s="117"/>
      <c r="Q260" s="117"/>
      <c r="R260" s="117"/>
      <c r="S260" s="117"/>
      <c r="T260" s="117"/>
      <c r="U260" s="128"/>
      <c r="V260" s="128"/>
      <c r="W260" s="128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</row>
    <row r="261" spans="1:82" s="83" customFormat="1" ht="12.95" customHeight="1" x14ac:dyDescent="0.2">
      <c r="A261" s="96" t="str">
        <f t="shared" si="28"/>
        <v>Spieler 2-29</v>
      </c>
      <c r="B261" s="102" t="str">
        <f>b_BAY!$B$9</f>
        <v>Gegner 7</v>
      </c>
      <c r="C261" s="115"/>
      <c r="D261" s="125"/>
      <c r="E261" s="126"/>
      <c r="F261" s="116"/>
      <c r="G261" s="116"/>
      <c r="H261" s="116"/>
      <c r="I261" s="98"/>
      <c r="J261" s="127"/>
      <c r="K261" s="127"/>
      <c r="L261" s="98"/>
      <c r="M261" s="117"/>
      <c r="N261" s="117"/>
      <c r="O261" s="117"/>
      <c r="P261" s="117"/>
      <c r="Q261" s="117"/>
      <c r="R261" s="117"/>
      <c r="S261" s="117"/>
      <c r="T261" s="117"/>
      <c r="U261" s="128"/>
      <c r="V261" s="128"/>
      <c r="W261" s="128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</row>
    <row r="262" spans="1:82" s="83" customFormat="1" ht="12.95" customHeight="1" x14ac:dyDescent="0.2">
      <c r="A262" s="96" t="str">
        <f t="shared" si="28"/>
        <v>Spieler 2-29</v>
      </c>
      <c r="B262" s="102" t="str">
        <f>b_BAY!$B$10</f>
        <v>Gegner 8</v>
      </c>
      <c r="C262" s="115"/>
      <c r="D262" s="125"/>
      <c r="E262" s="126"/>
      <c r="F262" s="116"/>
      <c r="G262" s="116"/>
      <c r="H262" s="116"/>
      <c r="I262" s="98"/>
      <c r="J262" s="127"/>
      <c r="K262" s="127"/>
      <c r="L262" s="98"/>
      <c r="M262" s="117"/>
      <c r="N262" s="117"/>
      <c r="O262" s="117"/>
      <c r="P262" s="117"/>
      <c r="Q262" s="117"/>
      <c r="R262" s="117"/>
      <c r="S262" s="117"/>
      <c r="T262" s="117"/>
      <c r="U262" s="128"/>
      <c r="V262" s="128"/>
      <c r="W262" s="128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</row>
    <row r="263" spans="1:82" ht="12.95" customHeight="1" x14ac:dyDescent="0.2">
      <c r="A263" s="74" t="str">
        <f>b_BAY!$A$263</f>
        <v>Spieler 2-30</v>
      </c>
      <c r="B263" s="101"/>
      <c r="C263" s="84"/>
      <c r="D263" s="94"/>
      <c r="E263" s="9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100"/>
      <c r="Z263" s="100"/>
    </row>
    <row r="264" spans="1:82" s="83" customFormat="1" ht="12.95" customHeight="1" x14ac:dyDescent="0.2">
      <c r="A264" s="96" t="str">
        <f>$A$263</f>
        <v>Spieler 2-30</v>
      </c>
      <c r="B264" s="102" t="str">
        <f>b_BAY!$B$3</f>
        <v>BAWÜ</v>
      </c>
      <c r="C264" s="115"/>
      <c r="D264" s="125"/>
      <c r="E264" s="126"/>
      <c r="F264" s="116"/>
      <c r="G264" s="116"/>
      <c r="H264" s="116"/>
      <c r="I264" s="98"/>
      <c r="J264" s="127"/>
      <c r="K264" s="127"/>
      <c r="L264" s="98"/>
      <c r="M264" s="117"/>
      <c r="N264" s="117"/>
      <c r="O264" s="117"/>
      <c r="P264" s="117"/>
      <c r="Q264" s="117"/>
      <c r="R264" s="117"/>
      <c r="S264" s="117"/>
      <c r="T264" s="117"/>
      <c r="U264" s="128"/>
      <c r="V264" s="128"/>
      <c r="W264" s="128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</row>
    <row r="265" spans="1:82" s="83" customFormat="1" ht="12.95" customHeight="1" x14ac:dyDescent="0.2">
      <c r="A265" s="96" t="str">
        <f t="shared" ref="A265:A271" si="29">$A$263</f>
        <v>Spieler 2-30</v>
      </c>
      <c r="B265" s="102" t="str">
        <f>b_BAY!$B$4</f>
        <v>BB</v>
      </c>
      <c r="C265" s="115"/>
      <c r="D265" s="125"/>
      <c r="E265" s="126"/>
      <c r="F265" s="116"/>
      <c r="G265" s="116"/>
      <c r="H265" s="116"/>
      <c r="I265" s="98"/>
      <c r="J265" s="127"/>
      <c r="K265" s="127"/>
      <c r="L265" s="98"/>
      <c r="M265" s="117"/>
      <c r="N265" s="117"/>
      <c r="O265" s="117"/>
      <c r="P265" s="117"/>
      <c r="Q265" s="117"/>
      <c r="R265" s="117"/>
      <c r="S265" s="117"/>
      <c r="T265" s="117"/>
      <c r="U265" s="128"/>
      <c r="V265" s="128"/>
      <c r="W265" s="128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</row>
    <row r="266" spans="1:82" s="83" customFormat="1" ht="12.95" customHeight="1" x14ac:dyDescent="0.2">
      <c r="A266" s="96" t="str">
        <f t="shared" si="29"/>
        <v>Spieler 2-30</v>
      </c>
      <c r="B266" s="102" t="str">
        <f>b_BAY!$B$5</f>
        <v>BB</v>
      </c>
      <c r="C266" s="115"/>
      <c r="D266" s="125"/>
      <c r="E266" s="126"/>
      <c r="F266" s="116"/>
      <c r="G266" s="116"/>
      <c r="H266" s="116"/>
      <c r="I266" s="98"/>
      <c r="J266" s="127"/>
      <c r="K266" s="127"/>
      <c r="L266" s="98"/>
      <c r="M266" s="117"/>
      <c r="N266" s="117"/>
      <c r="O266" s="117"/>
      <c r="P266" s="117"/>
      <c r="Q266" s="117"/>
      <c r="R266" s="117"/>
      <c r="S266" s="117"/>
      <c r="T266" s="117"/>
      <c r="U266" s="128"/>
      <c r="V266" s="128"/>
      <c r="W266" s="128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</row>
    <row r="267" spans="1:82" s="83" customFormat="1" ht="12.95" customHeight="1" x14ac:dyDescent="0.2">
      <c r="A267" s="96" t="str">
        <f t="shared" si="29"/>
        <v>Spieler 2-30</v>
      </c>
      <c r="B267" s="102" t="str">
        <f>b_BAY!$B$6</f>
        <v>BAWÜ</v>
      </c>
      <c r="C267" s="115"/>
      <c r="D267" s="125"/>
      <c r="E267" s="126"/>
      <c r="F267" s="116"/>
      <c r="G267" s="116"/>
      <c r="H267" s="116"/>
      <c r="I267" s="98"/>
      <c r="J267" s="127"/>
      <c r="K267" s="127"/>
      <c r="L267" s="98"/>
      <c r="M267" s="117"/>
      <c r="N267" s="117"/>
      <c r="O267" s="117"/>
      <c r="P267" s="117"/>
      <c r="Q267" s="117"/>
      <c r="R267" s="117"/>
      <c r="S267" s="117"/>
      <c r="T267" s="117"/>
      <c r="U267" s="128"/>
      <c r="V267" s="128"/>
      <c r="W267" s="128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</row>
    <row r="268" spans="1:82" s="83" customFormat="1" ht="12.95" customHeight="1" x14ac:dyDescent="0.2">
      <c r="A268" s="96" t="str">
        <f t="shared" si="29"/>
        <v>Spieler 2-30</v>
      </c>
      <c r="B268" s="102" t="str">
        <f>b_BAY!$B$7</f>
        <v>Gegner 5</v>
      </c>
      <c r="C268" s="115"/>
      <c r="D268" s="125"/>
      <c r="E268" s="126"/>
      <c r="F268" s="116"/>
      <c r="G268" s="116"/>
      <c r="H268" s="116"/>
      <c r="I268" s="98"/>
      <c r="J268" s="127"/>
      <c r="K268" s="127"/>
      <c r="L268" s="98"/>
      <c r="M268" s="117"/>
      <c r="N268" s="117"/>
      <c r="O268" s="117"/>
      <c r="P268" s="117"/>
      <c r="Q268" s="117"/>
      <c r="R268" s="117"/>
      <c r="S268" s="117"/>
      <c r="T268" s="117"/>
      <c r="U268" s="128"/>
      <c r="V268" s="128"/>
      <c r="W268" s="128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</row>
    <row r="269" spans="1:82" s="83" customFormat="1" ht="12.95" customHeight="1" x14ac:dyDescent="0.2">
      <c r="A269" s="96" t="str">
        <f t="shared" si="29"/>
        <v>Spieler 2-30</v>
      </c>
      <c r="B269" s="102" t="str">
        <f>b_BAY!$B$8</f>
        <v>Gegner 6</v>
      </c>
      <c r="C269" s="115"/>
      <c r="D269" s="125"/>
      <c r="E269" s="126"/>
      <c r="F269" s="116"/>
      <c r="G269" s="116"/>
      <c r="H269" s="116"/>
      <c r="I269" s="98"/>
      <c r="J269" s="127"/>
      <c r="K269" s="127"/>
      <c r="L269" s="98"/>
      <c r="M269" s="117"/>
      <c r="N269" s="117"/>
      <c r="O269" s="117"/>
      <c r="P269" s="117"/>
      <c r="Q269" s="117"/>
      <c r="R269" s="117"/>
      <c r="S269" s="117"/>
      <c r="T269" s="117"/>
      <c r="U269" s="128"/>
      <c r="V269" s="128"/>
      <c r="W269" s="128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</row>
    <row r="270" spans="1:82" s="83" customFormat="1" ht="12.95" customHeight="1" x14ac:dyDescent="0.2">
      <c r="A270" s="96" t="str">
        <f t="shared" si="29"/>
        <v>Spieler 2-30</v>
      </c>
      <c r="B270" s="102" t="str">
        <f>b_BAY!$B$9</f>
        <v>Gegner 7</v>
      </c>
      <c r="C270" s="115"/>
      <c r="D270" s="125"/>
      <c r="E270" s="126"/>
      <c r="F270" s="116"/>
      <c r="G270" s="116"/>
      <c r="H270" s="116"/>
      <c r="I270" s="98"/>
      <c r="J270" s="127"/>
      <c r="K270" s="127"/>
      <c r="L270" s="98"/>
      <c r="M270" s="117"/>
      <c r="N270" s="117"/>
      <c r="O270" s="117"/>
      <c r="P270" s="117"/>
      <c r="Q270" s="117"/>
      <c r="R270" s="117"/>
      <c r="S270" s="117"/>
      <c r="T270" s="117"/>
      <c r="U270" s="128"/>
      <c r="V270" s="128"/>
      <c r="W270" s="128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</row>
    <row r="271" spans="1:82" s="83" customFormat="1" ht="12.95" customHeight="1" x14ac:dyDescent="0.2">
      <c r="A271" s="96" t="str">
        <f t="shared" si="29"/>
        <v>Spieler 2-30</v>
      </c>
      <c r="B271" s="102" t="str">
        <f>b_BAY!$B$10</f>
        <v>Gegner 8</v>
      </c>
      <c r="C271" s="115"/>
      <c r="D271" s="125"/>
      <c r="E271" s="126"/>
      <c r="F271" s="116"/>
      <c r="G271" s="116"/>
      <c r="H271" s="116"/>
      <c r="I271" s="98"/>
      <c r="J271" s="127"/>
      <c r="K271" s="127"/>
      <c r="L271" s="98"/>
      <c r="M271" s="117"/>
      <c r="N271" s="117"/>
      <c r="O271" s="117"/>
      <c r="P271" s="117"/>
      <c r="Q271" s="117"/>
      <c r="R271" s="117"/>
      <c r="S271" s="117"/>
      <c r="T271" s="117"/>
      <c r="U271" s="128"/>
      <c r="V271" s="128"/>
      <c r="W271" s="128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</row>
    <row r="272" spans="1:82" ht="12.95" customHeight="1" x14ac:dyDescent="0.2">
      <c r="C272" s="85"/>
      <c r="D272" s="94"/>
      <c r="E272" s="95"/>
      <c r="F272" s="85"/>
      <c r="G272" s="85"/>
      <c r="H272" s="85"/>
      <c r="I272" s="85"/>
      <c r="J272" s="95"/>
      <c r="K272" s="95"/>
      <c r="L272" s="85"/>
      <c r="M272" s="85"/>
      <c r="N272" s="85"/>
      <c r="O272" s="85"/>
      <c r="P272" s="85"/>
      <c r="Q272" s="85"/>
      <c r="R272" s="85"/>
      <c r="S272" s="85"/>
      <c r="T272" s="85"/>
      <c r="U272" s="95"/>
      <c r="V272" s="95"/>
      <c r="W272" s="95"/>
    </row>
    <row r="273" spans="2:23" s="92" customFormat="1" ht="12.95" customHeight="1" x14ac:dyDescent="0.2">
      <c r="B273" s="92" t="s">
        <v>33</v>
      </c>
      <c r="C273" s="90" t="s">
        <v>34</v>
      </c>
      <c r="D273" s="130">
        <f t="shared" ref="D273:W273" si="30">SUBTOTAL(9,D3:D272)</f>
        <v>15.99</v>
      </c>
      <c r="E273" s="122">
        <f t="shared" si="30"/>
        <v>80</v>
      </c>
      <c r="F273" s="122">
        <f t="shared" si="30"/>
        <v>73</v>
      </c>
      <c r="G273" s="122">
        <f t="shared" si="30"/>
        <v>25</v>
      </c>
      <c r="H273" s="122">
        <f t="shared" si="30"/>
        <v>24</v>
      </c>
      <c r="I273" s="123">
        <f t="shared" si="30"/>
        <v>24</v>
      </c>
      <c r="J273" s="123">
        <f t="shared" si="30"/>
        <v>0</v>
      </c>
      <c r="K273" s="123">
        <f t="shared" si="30"/>
        <v>1</v>
      </c>
      <c r="L273" s="123">
        <f t="shared" si="30"/>
        <v>1</v>
      </c>
      <c r="M273" s="124">
        <f t="shared" si="30"/>
        <v>27</v>
      </c>
      <c r="N273" s="124">
        <f t="shared" si="30"/>
        <v>0</v>
      </c>
      <c r="O273" s="124">
        <f t="shared" si="30"/>
        <v>7</v>
      </c>
      <c r="P273" s="124">
        <f t="shared" si="30"/>
        <v>0</v>
      </c>
      <c r="Q273" s="124">
        <f t="shared" si="30"/>
        <v>0</v>
      </c>
      <c r="R273" s="124">
        <f t="shared" si="30"/>
        <v>0</v>
      </c>
      <c r="S273" s="124">
        <f t="shared" si="30"/>
        <v>22</v>
      </c>
      <c r="T273" s="124">
        <f t="shared" si="30"/>
        <v>0</v>
      </c>
      <c r="U273" s="131">
        <f t="shared" si="30"/>
        <v>4</v>
      </c>
      <c r="V273" s="131">
        <f t="shared" si="30"/>
        <v>0</v>
      </c>
      <c r="W273" s="131">
        <f t="shared" si="30"/>
        <v>0</v>
      </c>
    </row>
  </sheetData>
  <autoFilter ref="B1:B271"/>
  <phoneticPr fontId="0" type="noConversion"/>
  <pageMargins left="0.78740157480314965" right="0.78740157480314965" top="0.78740157480314965" bottom="0.78740157480314965" header="0.51181102362204722" footer="0.51181102362204722"/>
  <pageSetup paperSize="9" scale="97" fitToHeight="0" orientation="landscape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4">
    <pageSetUpPr fitToPage="1"/>
  </sheetPr>
  <dimension ref="A1:CD273"/>
  <sheetViews>
    <sheetView showGridLines="0" zoomScaleNormal="100" workbookViewId="0">
      <pane ySplit="1" topLeftCell="A105" activePane="bottomLeft" state="frozen"/>
      <selection sqref="A1:IV65536"/>
      <selection pane="bottomLeft" activeCell="T133" sqref="T133"/>
    </sheetView>
  </sheetViews>
  <sheetFormatPr baseColWidth="10" defaultRowHeight="12.95" customHeight="1" x14ac:dyDescent="0.2"/>
  <cols>
    <col min="1" max="1" width="35.7109375" style="103" customWidth="1"/>
    <col min="2" max="2" width="25.7109375" style="80" customWidth="1"/>
    <col min="3" max="3" width="3.7109375" style="80" customWidth="1"/>
    <col min="4" max="4" width="7.28515625" style="104" customWidth="1"/>
    <col min="5" max="5" width="3.7109375" style="105" customWidth="1"/>
    <col min="6" max="9" width="3.7109375" style="80" customWidth="1"/>
    <col min="10" max="11" width="3.7109375" style="105" customWidth="1"/>
    <col min="12" max="20" width="3.7109375" style="80" customWidth="1"/>
    <col min="21" max="23" width="3.7109375" style="105" customWidth="1"/>
    <col min="24" max="24" width="11.42578125" style="80"/>
    <col min="25" max="82" width="11.42578125" style="35"/>
    <col min="83" max="16384" width="11.42578125" style="80"/>
  </cols>
  <sheetData>
    <row r="1" spans="1:82" s="112" customFormat="1" ht="12.95" customHeight="1" x14ac:dyDescent="0.2">
      <c r="A1" s="107" t="str">
        <f>b_BB!$A$1</f>
        <v>Kiel Seahawks/ Berlin Ravens</v>
      </c>
      <c r="B1" s="108" t="s">
        <v>25</v>
      </c>
      <c r="C1" s="109" t="s">
        <v>24</v>
      </c>
      <c r="D1" s="110" t="s">
        <v>19</v>
      </c>
      <c r="E1" s="111" t="s">
        <v>18</v>
      </c>
      <c r="F1" s="109" t="s">
        <v>0</v>
      </c>
      <c r="G1" s="109" t="s">
        <v>2</v>
      </c>
      <c r="H1" s="109" t="s">
        <v>20</v>
      </c>
      <c r="I1" s="109" t="s">
        <v>4</v>
      </c>
      <c r="J1" s="111" t="s">
        <v>5</v>
      </c>
      <c r="K1" s="111" t="s">
        <v>6</v>
      </c>
      <c r="L1" s="109" t="s">
        <v>7</v>
      </c>
      <c r="M1" s="109" t="s">
        <v>8</v>
      </c>
      <c r="N1" s="109" t="s">
        <v>9</v>
      </c>
      <c r="O1" s="109" t="s">
        <v>10</v>
      </c>
      <c r="P1" s="109" t="s">
        <v>13</v>
      </c>
      <c r="Q1" s="109" t="s">
        <v>14</v>
      </c>
      <c r="R1" s="109" t="s">
        <v>152</v>
      </c>
      <c r="S1" s="109" t="s">
        <v>21</v>
      </c>
      <c r="T1" s="109" t="s">
        <v>22</v>
      </c>
      <c r="U1" s="111" t="s">
        <v>28</v>
      </c>
      <c r="V1" s="111" t="s">
        <v>29</v>
      </c>
      <c r="W1" s="111" t="s">
        <v>30</v>
      </c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</row>
    <row r="2" spans="1:82" ht="12.95" customHeight="1" x14ac:dyDescent="0.2">
      <c r="A2" s="93" t="str">
        <f>b_BB!$A$2</f>
        <v>Boock, Laura</v>
      </c>
      <c r="B2" s="77"/>
      <c r="C2" s="84"/>
      <c r="D2" s="94"/>
      <c r="E2" s="9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</row>
    <row r="3" spans="1:82" s="83" customFormat="1" ht="12.95" customHeight="1" x14ac:dyDescent="0.2">
      <c r="A3" s="96" t="str">
        <f t="shared" ref="A3:A10" si="0">$A$2</f>
        <v>Boock, Laura</v>
      </c>
      <c r="B3" s="97" t="str">
        <f>b_BB!$B$3</f>
        <v>BAWÜ</v>
      </c>
      <c r="C3" s="115"/>
      <c r="D3" s="125"/>
      <c r="E3" s="126"/>
      <c r="F3" s="116"/>
      <c r="G3" s="116"/>
      <c r="H3" s="116"/>
      <c r="I3" s="98"/>
      <c r="J3" s="127"/>
      <c r="K3" s="127"/>
      <c r="L3" s="98"/>
      <c r="M3" s="117"/>
      <c r="N3" s="117"/>
      <c r="O3" s="117"/>
      <c r="P3" s="117"/>
      <c r="Q3" s="117"/>
      <c r="R3" s="117"/>
      <c r="S3" s="117"/>
      <c r="T3" s="117"/>
      <c r="U3" s="128"/>
      <c r="V3" s="128"/>
      <c r="W3" s="128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</row>
    <row r="4" spans="1:82" s="83" customFormat="1" ht="12.95" customHeight="1" x14ac:dyDescent="0.2">
      <c r="A4" s="96" t="str">
        <f t="shared" si="0"/>
        <v>Boock, Laura</v>
      </c>
      <c r="B4" s="97" t="str">
        <f>b_BB!$B$4</f>
        <v>BAY</v>
      </c>
      <c r="C4" s="115"/>
      <c r="D4" s="125"/>
      <c r="E4" s="126"/>
      <c r="F4" s="116"/>
      <c r="G4" s="116"/>
      <c r="H4" s="116"/>
      <c r="I4" s="98"/>
      <c r="J4" s="127"/>
      <c r="K4" s="127"/>
      <c r="L4" s="98"/>
      <c r="M4" s="117"/>
      <c r="N4" s="117"/>
      <c r="O4" s="117"/>
      <c r="P4" s="117"/>
      <c r="Q4" s="117"/>
      <c r="R4" s="117"/>
      <c r="S4" s="117"/>
      <c r="T4" s="117"/>
      <c r="U4" s="128"/>
      <c r="V4" s="128"/>
      <c r="W4" s="128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</row>
    <row r="5" spans="1:82" s="83" customFormat="1" ht="12.95" customHeight="1" x14ac:dyDescent="0.2">
      <c r="A5" s="96" t="str">
        <f t="shared" si="0"/>
        <v>Boock, Laura</v>
      </c>
      <c r="B5" s="97" t="str">
        <f>b_BB!$B$5</f>
        <v>Stuttgart</v>
      </c>
      <c r="C5" s="115"/>
      <c r="D5" s="125"/>
      <c r="E5" s="126"/>
      <c r="F5" s="116"/>
      <c r="G5" s="116"/>
      <c r="H5" s="116"/>
      <c r="I5" s="98"/>
      <c r="J5" s="127"/>
      <c r="K5" s="127"/>
      <c r="L5" s="98"/>
      <c r="M5" s="117"/>
      <c r="N5" s="117"/>
      <c r="O5" s="117"/>
      <c r="P5" s="117"/>
      <c r="Q5" s="117"/>
      <c r="R5" s="117"/>
      <c r="S5" s="117"/>
      <c r="T5" s="117"/>
      <c r="U5" s="128"/>
      <c r="V5" s="128"/>
      <c r="W5" s="128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</row>
    <row r="6" spans="1:82" s="83" customFormat="1" ht="12.95" customHeight="1" x14ac:dyDescent="0.2">
      <c r="A6" s="99" t="str">
        <f t="shared" si="0"/>
        <v>Boock, Laura</v>
      </c>
      <c r="B6" s="97" t="str">
        <f>b_BB!$B$6</f>
        <v>BAY</v>
      </c>
      <c r="C6" s="115"/>
      <c r="D6" s="125"/>
      <c r="E6" s="126"/>
      <c r="F6" s="116"/>
      <c r="G6" s="116"/>
      <c r="H6" s="116"/>
      <c r="I6" s="98"/>
      <c r="J6" s="127"/>
      <c r="K6" s="127"/>
      <c r="L6" s="98"/>
      <c r="M6" s="117"/>
      <c r="N6" s="117"/>
      <c r="O6" s="117"/>
      <c r="P6" s="117"/>
      <c r="Q6" s="117"/>
      <c r="R6" s="117"/>
      <c r="S6" s="117"/>
      <c r="T6" s="117"/>
      <c r="U6" s="128"/>
      <c r="V6" s="128"/>
      <c r="W6" s="128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</row>
    <row r="7" spans="1:82" s="83" customFormat="1" ht="12.95" customHeight="1" x14ac:dyDescent="0.2">
      <c r="A7" s="96" t="str">
        <f t="shared" si="0"/>
        <v>Boock, Laura</v>
      </c>
      <c r="B7" s="97" t="str">
        <f>b_BB!$B$7</f>
        <v>BSVNRW</v>
      </c>
      <c r="C7" s="115"/>
      <c r="D7" s="125"/>
      <c r="E7" s="126"/>
      <c r="F7" s="116"/>
      <c r="G7" s="116"/>
      <c r="H7" s="116"/>
      <c r="I7" s="98"/>
      <c r="J7" s="127"/>
      <c r="K7" s="127"/>
      <c r="L7" s="98"/>
      <c r="M7" s="117"/>
      <c r="N7" s="117"/>
      <c r="O7" s="117"/>
      <c r="P7" s="117"/>
      <c r="Q7" s="117"/>
      <c r="R7" s="117"/>
      <c r="S7" s="117"/>
      <c r="T7" s="117"/>
      <c r="U7" s="128"/>
      <c r="V7" s="128"/>
      <c r="W7" s="128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</row>
    <row r="8" spans="1:82" s="83" customFormat="1" ht="12.95" customHeight="1" x14ac:dyDescent="0.2">
      <c r="A8" s="99" t="str">
        <f t="shared" si="0"/>
        <v>Boock, Laura</v>
      </c>
      <c r="B8" s="97" t="str">
        <f>b_BB!$B$8</f>
        <v>Gegner 6</v>
      </c>
      <c r="C8" s="115"/>
      <c r="D8" s="125"/>
      <c r="E8" s="126"/>
      <c r="F8" s="116"/>
      <c r="G8" s="116"/>
      <c r="H8" s="116"/>
      <c r="I8" s="98"/>
      <c r="J8" s="127"/>
      <c r="K8" s="127"/>
      <c r="L8" s="98"/>
      <c r="M8" s="117"/>
      <c r="N8" s="117"/>
      <c r="O8" s="117"/>
      <c r="P8" s="117"/>
      <c r="Q8" s="117"/>
      <c r="R8" s="117"/>
      <c r="S8" s="117"/>
      <c r="T8" s="117"/>
      <c r="U8" s="128"/>
      <c r="V8" s="128"/>
      <c r="W8" s="128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</row>
    <row r="9" spans="1:82" s="83" customFormat="1" ht="12.95" customHeight="1" x14ac:dyDescent="0.2">
      <c r="A9" s="96" t="str">
        <f t="shared" si="0"/>
        <v>Boock, Laura</v>
      </c>
      <c r="B9" s="97" t="str">
        <f>b_BB!$B$9</f>
        <v>Gegner 7</v>
      </c>
      <c r="C9" s="115"/>
      <c r="D9" s="125"/>
      <c r="E9" s="126"/>
      <c r="F9" s="116"/>
      <c r="G9" s="116"/>
      <c r="H9" s="116"/>
      <c r="I9" s="98"/>
      <c r="J9" s="127"/>
      <c r="K9" s="127"/>
      <c r="L9" s="98"/>
      <c r="M9" s="117"/>
      <c r="N9" s="117"/>
      <c r="O9" s="117"/>
      <c r="P9" s="117"/>
      <c r="Q9" s="117"/>
      <c r="R9" s="117"/>
      <c r="S9" s="117"/>
      <c r="T9" s="117"/>
      <c r="U9" s="128"/>
      <c r="V9" s="128"/>
      <c r="W9" s="128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</row>
    <row r="10" spans="1:82" s="83" customFormat="1" ht="12.95" customHeight="1" x14ac:dyDescent="0.2">
      <c r="A10" s="99" t="str">
        <f t="shared" si="0"/>
        <v>Boock, Laura</v>
      </c>
      <c r="B10" s="97" t="str">
        <f>b_BB!$B$10</f>
        <v>Gegner 8</v>
      </c>
      <c r="C10" s="115"/>
      <c r="D10" s="125"/>
      <c r="E10" s="126"/>
      <c r="F10" s="116"/>
      <c r="G10" s="116"/>
      <c r="H10" s="116"/>
      <c r="I10" s="98"/>
      <c r="J10" s="127"/>
      <c r="K10" s="127"/>
      <c r="L10" s="98"/>
      <c r="M10" s="117"/>
      <c r="N10" s="117"/>
      <c r="O10" s="117"/>
      <c r="P10" s="117"/>
      <c r="Q10" s="117"/>
      <c r="R10" s="117"/>
      <c r="S10" s="117"/>
      <c r="T10" s="117"/>
      <c r="U10" s="128"/>
      <c r="V10" s="128"/>
      <c r="W10" s="128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</row>
    <row r="11" spans="1:82" ht="12.95" customHeight="1" x14ac:dyDescent="0.2">
      <c r="A11" s="93" t="str">
        <f>b_BB!$A$11</f>
        <v>El-Mahmoud, Marjan</v>
      </c>
      <c r="B11" s="77"/>
      <c r="C11" s="84"/>
      <c r="D11" s="94"/>
      <c r="E11" s="9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</row>
    <row r="12" spans="1:82" s="83" customFormat="1" ht="12.95" customHeight="1" x14ac:dyDescent="0.2">
      <c r="A12" s="96" t="str">
        <f t="shared" ref="A12:A19" si="1">$A$11</f>
        <v>El-Mahmoud, Marjan</v>
      </c>
      <c r="B12" s="97" t="str">
        <f>b_BB!$B$3</f>
        <v>BAWÜ</v>
      </c>
      <c r="C12" s="115"/>
      <c r="D12" s="125"/>
      <c r="E12" s="126"/>
      <c r="F12" s="116"/>
      <c r="G12" s="116"/>
      <c r="H12" s="116"/>
      <c r="I12" s="98"/>
      <c r="J12" s="127"/>
      <c r="K12" s="127"/>
      <c r="L12" s="98"/>
      <c r="M12" s="117"/>
      <c r="N12" s="117"/>
      <c r="O12" s="117"/>
      <c r="P12" s="117"/>
      <c r="Q12" s="117"/>
      <c r="R12" s="117"/>
      <c r="S12" s="117"/>
      <c r="T12" s="117"/>
      <c r="U12" s="128"/>
      <c r="V12" s="128"/>
      <c r="W12" s="128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</row>
    <row r="13" spans="1:82" s="83" customFormat="1" ht="12.95" customHeight="1" x14ac:dyDescent="0.2">
      <c r="A13" s="96" t="str">
        <f t="shared" si="1"/>
        <v>El-Mahmoud, Marjan</v>
      </c>
      <c r="B13" s="97" t="str">
        <f>b_BB!$B$4</f>
        <v>BAY</v>
      </c>
      <c r="C13" s="115">
        <v>1</v>
      </c>
      <c r="D13" s="125">
        <v>1</v>
      </c>
      <c r="E13" s="126">
        <v>6</v>
      </c>
      <c r="F13" s="116">
        <v>5</v>
      </c>
      <c r="G13" s="116">
        <v>5</v>
      </c>
      <c r="H13" s="116">
        <v>4</v>
      </c>
      <c r="I13" s="98">
        <v>3</v>
      </c>
      <c r="J13" s="127"/>
      <c r="K13" s="127"/>
      <c r="L13" s="98"/>
      <c r="M13" s="117"/>
      <c r="N13" s="117"/>
      <c r="O13" s="117">
        <v>1</v>
      </c>
      <c r="P13" s="117"/>
      <c r="Q13" s="117"/>
      <c r="R13" s="117"/>
      <c r="S13" s="117">
        <v>5</v>
      </c>
      <c r="T13" s="117"/>
      <c r="U13" s="128"/>
      <c r="V13" s="128"/>
      <c r="W13" s="128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</row>
    <row r="14" spans="1:82" s="83" customFormat="1" ht="12.95" customHeight="1" x14ac:dyDescent="0.2">
      <c r="A14" s="96" t="str">
        <f t="shared" si="1"/>
        <v>El-Mahmoud, Marjan</v>
      </c>
      <c r="B14" s="97" t="str">
        <f>b_BB!$B$5</f>
        <v>Stuttgart</v>
      </c>
      <c r="C14" s="115"/>
      <c r="D14" s="125"/>
      <c r="E14" s="126"/>
      <c r="F14" s="116"/>
      <c r="G14" s="116"/>
      <c r="H14" s="116"/>
      <c r="I14" s="98"/>
      <c r="J14" s="127"/>
      <c r="K14" s="127"/>
      <c r="L14" s="98"/>
      <c r="M14" s="117"/>
      <c r="N14" s="117"/>
      <c r="O14" s="117"/>
      <c r="P14" s="117"/>
      <c r="Q14" s="117"/>
      <c r="R14" s="117"/>
      <c r="S14" s="117"/>
      <c r="T14" s="117"/>
      <c r="U14" s="128"/>
      <c r="V14" s="128"/>
      <c r="W14" s="128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</row>
    <row r="15" spans="1:82" s="83" customFormat="1" ht="12.95" customHeight="1" x14ac:dyDescent="0.2">
      <c r="A15" s="96" t="str">
        <f t="shared" si="1"/>
        <v>El-Mahmoud, Marjan</v>
      </c>
      <c r="B15" s="97" t="str">
        <f>b_BB!$B$6</f>
        <v>BAY</v>
      </c>
      <c r="C15" s="115"/>
      <c r="D15" s="125"/>
      <c r="E15" s="126"/>
      <c r="F15" s="116"/>
      <c r="G15" s="116"/>
      <c r="H15" s="116"/>
      <c r="I15" s="98"/>
      <c r="J15" s="127"/>
      <c r="K15" s="127"/>
      <c r="L15" s="98"/>
      <c r="M15" s="117"/>
      <c r="N15" s="117"/>
      <c r="O15" s="117"/>
      <c r="P15" s="117"/>
      <c r="Q15" s="117"/>
      <c r="R15" s="117"/>
      <c r="S15" s="117"/>
      <c r="T15" s="117"/>
      <c r="U15" s="128"/>
      <c r="V15" s="128"/>
      <c r="W15" s="128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</row>
    <row r="16" spans="1:82" s="83" customFormat="1" ht="12.95" customHeight="1" x14ac:dyDescent="0.2">
      <c r="A16" s="96" t="str">
        <f t="shared" si="1"/>
        <v>El-Mahmoud, Marjan</v>
      </c>
      <c r="B16" s="97" t="str">
        <f>b_BB!$B$7</f>
        <v>BSVNRW</v>
      </c>
      <c r="C16" s="115"/>
      <c r="D16" s="125"/>
      <c r="E16" s="126"/>
      <c r="F16" s="116"/>
      <c r="G16" s="116"/>
      <c r="H16" s="116"/>
      <c r="I16" s="98"/>
      <c r="J16" s="127"/>
      <c r="K16" s="127"/>
      <c r="L16" s="98"/>
      <c r="M16" s="117"/>
      <c r="N16" s="117"/>
      <c r="O16" s="117"/>
      <c r="P16" s="117"/>
      <c r="Q16" s="117"/>
      <c r="R16" s="117"/>
      <c r="S16" s="117"/>
      <c r="T16" s="117"/>
      <c r="U16" s="128"/>
      <c r="V16" s="128"/>
      <c r="W16" s="128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</row>
    <row r="17" spans="1:82" s="83" customFormat="1" ht="12.95" customHeight="1" x14ac:dyDescent="0.2">
      <c r="A17" s="96" t="str">
        <f t="shared" si="1"/>
        <v>El-Mahmoud, Marjan</v>
      </c>
      <c r="B17" s="97" t="str">
        <f>b_BB!$B$8</f>
        <v>Gegner 6</v>
      </c>
      <c r="C17" s="115"/>
      <c r="D17" s="125"/>
      <c r="E17" s="126"/>
      <c r="F17" s="116"/>
      <c r="G17" s="116"/>
      <c r="H17" s="116"/>
      <c r="I17" s="98"/>
      <c r="J17" s="127"/>
      <c r="K17" s="127"/>
      <c r="L17" s="98"/>
      <c r="M17" s="117"/>
      <c r="N17" s="117"/>
      <c r="O17" s="117"/>
      <c r="P17" s="117"/>
      <c r="Q17" s="117"/>
      <c r="R17" s="117"/>
      <c r="S17" s="117"/>
      <c r="T17" s="117"/>
      <c r="U17" s="128"/>
      <c r="V17" s="128"/>
      <c r="W17" s="128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</row>
    <row r="18" spans="1:82" s="83" customFormat="1" ht="12.95" customHeight="1" x14ac:dyDescent="0.2">
      <c r="A18" s="96" t="str">
        <f t="shared" si="1"/>
        <v>El-Mahmoud, Marjan</v>
      </c>
      <c r="B18" s="97" t="str">
        <f>b_BB!$B$9</f>
        <v>Gegner 7</v>
      </c>
      <c r="C18" s="115"/>
      <c r="D18" s="125"/>
      <c r="E18" s="126"/>
      <c r="F18" s="116"/>
      <c r="G18" s="116"/>
      <c r="H18" s="116"/>
      <c r="I18" s="98"/>
      <c r="J18" s="127"/>
      <c r="K18" s="127"/>
      <c r="L18" s="98"/>
      <c r="M18" s="117"/>
      <c r="N18" s="117"/>
      <c r="O18" s="117"/>
      <c r="P18" s="117"/>
      <c r="Q18" s="117"/>
      <c r="R18" s="117"/>
      <c r="S18" s="117"/>
      <c r="T18" s="117"/>
      <c r="U18" s="128"/>
      <c r="V18" s="128"/>
      <c r="W18" s="128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</row>
    <row r="19" spans="1:82" s="83" customFormat="1" ht="12.95" customHeight="1" x14ac:dyDescent="0.2">
      <c r="A19" s="96" t="str">
        <f t="shared" si="1"/>
        <v>El-Mahmoud, Marjan</v>
      </c>
      <c r="B19" s="97" t="str">
        <f>b_BB!$B$10</f>
        <v>Gegner 8</v>
      </c>
      <c r="C19" s="115"/>
      <c r="D19" s="125"/>
      <c r="E19" s="126"/>
      <c r="F19" s="116"/>
      <c r="G19" s="116"/>
      <c r="H19" s="116"/>
      <c r="I19" s="98"/>
      <c r="J19" s="127"/>
      <c r="K19" s="127"/>
      <c r="L19" s="98"/>
      <c r="M19" s="117"/>
      <c r="N19" s="117"/>
      <c r="O19" s="117"/>
      <c r="P19" s="117"/>
      <c r="Q19" s="117"/>
      <c r="R19" s="117"/>
      <c r="S19" s="117"/>
      <c r="T19" s="117"/>
      <c r="U19" s="128"/>
      <c r="V19" s="128"/>
      <c r="W19" s="128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</row>
    <row r="20" spans="1:82" ht="12.95" customHeight="1" x14ac:dyDescent="0.2">
      <c r="A20" s="93" t="str">
        <f>b_BB!$A$20</f>
        <v>Rockstein, Finja</v>
      </c>
      <c r="B20" s="77"/>
      <c r="C20" s="84"/>
      <c r="D20" s="94"/>
      <c r="E20" s="9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</row>
    <row r="21" spans="1:82" s="83" customFormat="1" ht="12.95" customHeight="1" x14ac:dyDescent="0.2">
      <c r="A21" s="96" t="str">
        <f t="shared" ref="A21:A28" si="2">$A$20</f>
        <v>Rockstein, Finja</v>
      </c>
      <c r="B21" s="97" t="str">
        <f>b_BB!$B$3</f>
        <v>BAWÜ</v>
      </c>
      <c r="C21" s="115"/>
      <c r="D21" s="125"/>
      <c r="E21" s="126"/>
      <c r="F21" s="116"/>
      <c r="G21" s="116"/>
      <c r="H21" s="116"/>
      <c r="I21" s="98"/>
      <c r="J21" s="127"/>
      <c r="K21" s="127"/>
      <c r="L21" s="98"/>
      <c r="M21" s="117"/>
      <c r="N21" s="117"/>
      <c r="O21" s="117"/>
      <c r="P21" s="117"/>
      <c r="Q21" s="117"/>
      <c r="R21" s="117"/>
      <c r="S21" s="117"/>
      <c r="T21" s="117"/>
      <c r="U21" s="128"/>
      <c r="V21" s="128"/>
      <c r="W21" s="128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</row>
    <row r="22" spans="1:82" s="83" customFormat="1" ht="12.95" customHeight="1" x14ac:dyDescent="0.2">
      <c r="A22" s="96" t="str">
        <f t="shared" si="2"/>
        <v>Rockstein, Finja</v>
      </c>
      <c r="B22" s="97" t="str">
        <f>b_BB!$B$4</f>
        <v>BAY</v>
      </c>
      <c r="C22" s="115"/>
      <c r="D22" s="125"/>
      <c r="E22" s="126"/>
      <c r="F22" s="116"/>
      <c r="G22" s="116"/>
      <c r="H22" s="116"/>
      <c r="I22" s="98"/>
      <c r="J22" s="127"/>
      <c r="K22" s="127"/>
      <c r="L22" s="98"/>
      <c r="M22" s="117"/>
      <c r="N22" s="117"/>
      <c r="O22" s="117"/>
      <c r="P22" s="117"/>
      <c r="Q22" s="117"/>
      <c r="R22" s="117"/>
      <c r="S22" s="117"/>
      <c r="T22" s="117"/>
      <c r="U22" s="128"/>
      <c r="V22" s="128"/>
      <c r="W22" s="128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</row>
    <row r="23" spans="1:82" s="83" customFormat="1" ht="12.95" customHeight="1" x14ac:dyDescent="0.2">
      <c r="A23" s="96" t="str">
        <f t="shared" si="2"/>
        <v>Rockstein, Finja</v>
      </c>
      <c r="B23" s="97" t="str">
        <f>b_BB!$B$5</f>
        <v>Stuttgart</v>
      </c>
      <c r="C23" s="115"/>
      <c r="D23" s="125"/>
      <c r="E23" s="126"/>
      <c r="F23" s="116"/>
      <c r="G23" s="116"/>
      <c r="H23" s="116"/>
      <c r="I23" s="98"/>
      <c r="J23" s="127"/>
      <c r="K23" s="127"/>
      <c r="L23" s="98"/>
      <c r="M23" s="117"/>
      <c r="N23" s="117"/>
      <c r="O23" s="117"/>
      <c r="P23" s="117"/>
      <c r="Q23" s="117"/>
      <c r="R23" s="117"/>
      <c r="S23" s="117"/>
      <c r="T23" s="117"/>
      <c r="U23" s="128"/>
      <c r="V23" s="128"/>
      <c r="W23" s="128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</row>
    <row r="24" spans="1:82" s="83" customFormat="1" ht="12.95" customHeight="1" x14ac:dyDescent="0.2">
      <c r="A24" s="96" t="str">
        <f t="shared" si="2"/>
        <v>Rockstein, Finja</v>
      </c>
      <c r="B24" s="97" t="str">
        <f>b_BB!$B$6</f>
        <v>BAY</v>
      </c>
      <c r="C24" s="115"/>
      <c r="D24" s="125"/>
      <c r="E24" s="126"/>
      <c r="F24" s="116"/>
      <c r="G24" s="116"/>
      <c r="H24" s="116"/>
      <c r="I24" s="98"/>
      <c r="J24" s="127"/>
      <c r="K24" s="127"/>
      <c r="L24" s="98"/>
      <c r="M24" s="117"/>
      <c r="N24" s="117"/>
      <c r="O24" s="117"/>
      <c r="P24" s="117"/>
      <c r="Q24" s="117"/>
      <c r="R24" s="117"/>
      <c r="S24" s="117"/>
      <c r="T24" s="117"/>
      <c r="U24" s="128"/>
      <c r="V24" s="128"/>
      <c r="W24" s="128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</row>
    <row r="25" spans="1:82" s="83" customFormat="1" ht="12.95" customHeight="1" x14ac:dyDescent="0.2">
      <c r="A25" s="96" t="str">
        <f t="shared" si="2"/>
        <v>Rockstein, Finja</v>
      </c>
      <c r="B25" s="97" t="str">
        <f>b_BB!$B$7</f>
        <v>BSVNRW</v>
      </c>
      <c r="C25" s="115"/>
      <c r="D25" s="125"/>
      <c r="E25" s="126"/>
      <c r="F25" s="116"/>
      <c r="G25" s="116"/>
      <c r="H25" s="116"/>
      <c r="I25" s="98"/>
      <c r="J25" s="127"/>
      <c r="K25" s="127"/>
      <c r="L25" s="98"/>
      <c r="M25" s="117"/>
      <c r="N25" s="117"/>
      <c r="O25" s="117"/>
      <c r="P25" s="117"/>
      <c r="Q25" s="117"/>
      <c r="R25" s="117"/>
      <c r="S25" s="117"/>
      <c r="T25" s="117"/>
      <c r="U25" s="128"/>
      <c r="V25" s="128"/>
      <c r="W25" s="128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</row>
    <row r="26" spans="1:82" s="83" customFormat="1" ht="12.95" customHeight="1" x14ac:dyDescent="0.2">
      <c r="A26" s="96" t="str">
        <f t="shared" si="2"/>
        <v>Rockstein, Finja</v>
      </c>
      <c r="B26" s="97" t="str">
        <f>b_BB!$B$8</f>
        <v>Gegner 6</v>
      </c>
      <c r="C26" s="115"/>
      <c r="D26" s="125"/>
      <c r="E26" s="126"/>
      <c r="F26" s="116"/>
      <c r="G26" s="116"/>
      <c r="H26" s="116"/>
      <c r="I26" s="98"/>
      <c r="J26" s="127"/>
      <c r="K26" s="127"/>
      <c r="L26" s="98"/>
      <c r="M26" s="117"/>
      <c r="N26" s="117"/>
      <c r="O26" s="117"/>
      <c r="P26" s="117"/>
      <c r="Q26" s="117"/>
      <c r="R26" s="117"/>
      <c r="S26" s="117"/>
      <c r="T26" s="117"/>
      <c r="U26" s="128"/>
      <c r="V26" s="128"/>
      <c r="W26" s="128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</row>
    <row r="27" spans="1:82" s="83" customFormat="1" ht="12.95" customHeight="1" x14ac:dyDescent="0.2">
      <c r="A27" s="96" t="str">
        <f t="shared" si="2"/>
        <v>Rockstein, Finja</v>
      </c>
      <c r="B27" s="97" t="str">
        <f>b_BB!$B$9</f>
        <v>Gegner 7</v>
      </c>
      <c r="C27" s="115"/>
      <c r="D27" s="125"/>
      <c r="E27" s="126"/>
      <c r="F27" s="116"/>
      <c r="G27" s="116"/>
      <c r="H27" s="116"/>
      <c r="I27" s="98"/>
      <c r="J27" s="127"/>
      <c r="K27" s="127"/>
      <c r="L27" s="98"/>
      <c r="M27" s="117"/>
      <c r="N27" s="117"/>
      <c r="O27" s="117"/>
      <c r="P27" s="117"/>
      <c r="Q27" s="117"/>
      <c r="R27" s="117"/>
      <c r="S27" s="117"/>
      <c r="T27" s="117"/>
      <c r="U27" s="128"/>
      <c r="V27" s="128"/>
      <c r="W27" s="128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</row>
    <row r="28" spans="1:82" s="83" customFormat="1" ht="12.95" customHeight="1" x14ac:dyDescent="0.2">
      <c r="A28" s="96" t="str">
        <f t="shared" si="2"/>
        <v>Rockstein, Finja</v>
      </c>
      <c r="B28" s="97" t="str">
        <f>b_BB!$B$10</f>
        <v>Gegner 8</v>
      </c>
      <c r="C28" s="115"/>
      <c r="D28" s="125"/>
      <c r="E28" s="126"/>
      <c r="F28" s="116"/>
      <c r="G28" s="116"/>
      <c r="H28" s="116"/>
      <c r="I28" s="98"/>
      <c r="J28" s="127"/>
      <c r="K28" s="127"/>
      <c r="L28" s="98"/>
      <c r="M28" s="117"/>
      <c r="N28" s="117"/>
      <c r="O28" s="117"/>
      <c r="P28" s="117"/>
      <c r="Q28" s="117"/>
      <c r="R28" s="117"/>
      <c r="S28" s="117"/>
      <c r="T28" s="117"/>
      <c r="U28" s="128"/>
      <c r="V28" s="128"/>
      <c r="W28" s="128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</row>
    <row r="29" spans="1:82" ht="12.95" customHeight="1" x14ac:dyDescent="0.2">
      <c r="A29" s="93" t="str">
        <f>b_BB!$A$29</f>
        <v>Gottwald, Finja Luise</v>
      </c>
      <c r="B29" s="77"/>
      <c r="C29" s="84"/>
      <c r="D29" s="94"/>
      <c r="E29" s="9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</row>
    <row r="30" spans="1:82" s="83" customFormat="1" ht="12.95" customHeight="1" x14ac:dyDescent="0.2">
      <c r="A30" s="96" t="str">
        <f t="shared" ref="A30:A37" si="3">$A$29</f>
        <v>Gottwald, Finja Luise</v>
      </c>
      <c r="B30" s="97" t="str">
        <f>b_BB!$B$3</f>
        <v>BAWÜ</v>
      </c>
      <c r="C30" s="115"/>
      <c r="D30" s="125"/>
      <c r="E30" s="126"/>
      <c r="F30" s="116"/>
      <c r="G30" s="116"/>
      <c r="H30" s="116"/>
      <c r="I30" s="98"/>
      <c r="J30" s="127"/>
      <c r="K30" s="127"/>
      <c r="L30" s="98"/>
      <c r="M30" s="117"/>
      <c r="N30" s="117"/>
      <c r="O30" s="117"/>
      <c r="P30" s="117"/>
      <c r="Q30" s="117"/>
      <c r="R30" s="117"/>
      <c r="S30" s="117"/>
      <c r="T30" s="117"/>
      <c r="U30" s="128"/>
      <c r="V30" s="128"/>
      <c r="W30" s="128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</row>
    <row r="31" spans="1:82" s="83" customFormat="1" ht="12.95" customHeight="1" x14ac:dyDescent="0.2">
      <c r="A31" s="96" t="str">
        <f t="shared" si="3"/>
        <v>Gottwald, Finja Luise</v>
      </c>
      <c r="B31" s="97" t="str">
        <f>b_BB!$B$4</f>
        <v>BAY</v>
      </c>
      <c r="C31" s="115"/>
      <c r="D31" s="125"/>
      <c r="E31" s="126"/>
      <c r="F31" s="116"/>
      <c r="G31" s="116"/>
      <c r="H31" s="116"/>
      <c r="I31" s="98"/>
      <c r="J31" s="127"/>
      <c r="K31" s="127"/>
      <c r="L31" s="98"/>
      <c r="M31" s="117"/>
      <c r="N31" s="117"/>
      <c r="O31" s="117"/>
      <c r="P31" s="117"/>
      <c r="Q31" s="117"/>
      <c r="R31" s="117"/>
      <c r="S31" s="117"/>
      <c r="T31" s="117"/>
      <c r="U31" s="128"/>
      <c r="V31" s="128"/>
      <c r="W31" s="128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</row>
    <row r="32" spans="1:82" s="83" customFormat="1" ht="12.95" customHeight="1" x14ac:dyDescent="0.2">
      <c r="A32" s="96" t="str">
        <f t="shared" si="3"/>
        <v>Gottwald, Finja Luise</v>
      </c>
      <c r="B32" s="97" t="str">
        <f>b_BB!$B$5</f>
        <v>Stuttgart</v>
      </c>
      <c r="C32" s="115"/>
      <c r="D32" s="125"/>
      <c r="E32" s="126"/>
      <c r="F32" s="116"/>
      <c r="G32" s="116"/>
      <c r="H32" s="116"/>
      <c r="I32" s="98"/>
      <c r="J32" s="127"/>
      <c r="K32" s="127"/>
      <c r="L32" s="98"/>
      <c r="M32" s="117"/>
      <c r="N32" s="117"/>
      <c r="O32" s="117"/>
      <c r="P32" s="117"/>
      <c r="Q32" s="117"/>
      <c r="R32" s="117"/>
      <c r="S32" s="117"/>
      <c r="T32" s="117"/>
      <c r="U32" s="128"/>
      <c r="V32" s="128"/>
      <c r="W32" s="128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</row>
    <row r="33" spans="1:82" s="83" customFormat="1" ht="12.95" customHeight="1" x14ac:dyDescent="0.2">
      <c r="A33" s="96" t="str">
        <f t="shared" si="3"/>
        <v>Gottwald, Finja Luise</v>
      </c>
      <c r="B33" s="97" t="str">
        <f>b_BB!$B$6</f>
        <v>BAY</v>
      </c>
      <c r="C33" s="115"/>
      <c r="D33" s="125"/>
      <c r="E33" s="126"/>
      <c r="F33" s="116"/>
      <c r="G33" s="116"/>
      <c r="H33" s="116"/>
      <c r="I33" s="98"/>
      <c r="J33" s="127"/>
      <c r="K33" s="127"/>
      <c r="L33" s="98"/>
      <c r="M33" s="117"/>
      <c r="N33" s="117"/>
      <c r="O33" s="117"/>
      <c r="P33" s="117"/>
      <c r="Q33" s="117"/>
      <c r="R33" s="117"/>
      <c r="S33" s="117"/>
      <c r="T33" s="117"/>
      <c r="U33" s="128"/>
      <c r="V33" s="128"/>
      <c r="W33" s="128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</row>
    <row r="34" spans="1:82" s="83" customFormat="1" ht="12.95" customHeight="1" x14ac:dyDescent="0.2">
      <c r="A34" s="96" t="str">
        <f t="shared" si="3"/>
        <v>Gottwald, Finja Luise</v>
      </c>
      <c r="B34" s="97" t="str">
        <f>b_BB!$B$7</f>
        <v>BSVNRW</v>
      </c>
      <c r="C34" s="115"/>
      <c r="D34" s="125"/>
      <c r="E34" s="126"/>
      <c r="F34" s="116"/>
      <c r="G34" s="116"/>
      <c r="H34" s="116"/>
      <c r="I34" s="98"/>
      <c r="J34" s="127"/>
      <c r="K34" s="127"/>
      <c r="L34" s="98"/>
      <c r="M34" s="117"/>
      <c r="N34" s="117"/>
      <c r="O34" s="117"/>
      <c r="P34" s="117"/>
      <c r="Q34" s="117"/>
      <c r="R34" s="117"/>
      <c r="S34" s="117"/>
      <c r="T34" s="117"/>
      <c r="U34" s="128"/>
      <c r="V34" s="128"/>
      <c r="W34" s="128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</row>
    <row r="35" spans="1:82" s="83" customFormat="1" ht="12.95" customHeight="1" x14ac:dyDescent="0.2">
      <c r="A35" s="96" t="str">
        <f t="shared" si="3"/>
        <v>Gottwald, Finja Luise</v>
      </c>
      <c r="B35" s="97" t="str">
        <f>b_BB!$B$8</f>
        <v>Gegner 6</v>
      </c>
      <c r="C35" s="115"/>
      <c r="D35" s="125"/>
      <c r="E35" s="126"/>
      <c r="F35" s="116"/>
      <c r="G35" s="116"/>
      <c r="H35" s="116"/>
      <c r="I35" s="98"/>
      <c r="J35" s="127"/>
      <c r="K35" s="127"/>
      <c r="L35" s="98"/>
      <c r="M35" s="117"/>
      <c r="N35" s="117"/>
      <c r="O35" s="117"/>
      <c r="P35" s="117"/>
      <c r="Q35" s="117"/>
      <c r="R35" s="117"/>
      <c r="S35" s="117"/>
      <c r="T35" s="117"/>
      <c r="U35" s="128"/>
      <c r="V35" s="128"/>
      <c r="W35" s="128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</row>
    <row r="36" spans="1:82" s="83" customFormat="1" ht="12.95" customHeight="1" x14ac:dyDescent="0.2">
      <c r="A36" s="96" t="str">
        <f t="shared" si="3"/>
        <v>Gottwald, Finja Luise</v>
      </c>
      <c r="B36" s="97" t="str">
        <f>b_BB!$B$9</f>
        <v>Gegner 7</v>
      </c>
      <c r="C36" s="115"/>
      <c r="D36" s="125"/>
      <c r="E36" s="126"/>
      <c r="F36" s="116"/>
      <c r="G36" s="116"/>
      <c r="H36" s="116"/>
      <c r="I36" s="98"/>
      <c r="J36" s="127"/>
      <c r="K36" s="127"/>
      <c r="L36" s="98"/>
      <c r="M36" s="117"/>
      <c r="N36" s="117"/>
      <c r="O36" s="117"/>
      <c r="P36" s="117"/>
      <c r="Q36" s="117"/>
      <c r="R36" s="117"/>
      <c r="S36" s="117"/>
      <c r="T36" s="117"/>
      <c r="U36" s="128"/>
      <c r="V36" s="128"/>
      <c r="W36" s="128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</row>
    <row r="37" spans="1:82" s="83" customFormat="1" ht="12.95" customHeight="1" x14ac:dyDescent="0.2">
      <c r="A37" s="96" t="str">
        <f t="shared" si="3"/>
        <v>Gottwald, Finja Luise</v>
      </c>
      <c r="B37" s="97" t="str">
        <f>b_BB!$B$10</f>
        <v>Gegner 8</v>
      </c>
      <c r="C37" s="115"/>
      <c r="D37" s="125"/>
      <c r="E37" s="126"/>
      <c r="F37" s="116"/>
      <c r="G37" s="116"/>
      <c r="H37" s="116"/>
      <c r="I37" s="98"/>
      <c r="J37" s="127"/>
      <c r="K37" s="127"/>
      <c r="L37" s="98"/>
      <c r="M37" s="117"/>
      <c r="N37" s="117"/>
      <c r="O37" s="117"/>
      <c r="P37" s="117"/>
      <c r="Q37" s="117"/>
      <c r="R37" s="117"/>
      <c r="S37" s="117"/>
      <c r="T37" s="117"/>
      <c r="U37" s="128"/>
      <c r="V37" s="128"/>
      <c r="W37" s="128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</row>
    <row r="38" spans="1:82" ht="12.95" customHeight="1" x14ac:dyDescent="0.2">
      <c r="A38" s="93" t="str">
        <f>b_BB!$A$38</f>
        <v>Herrmann, Laura</v>
      </c>
      <c r="B38" s="77"/>
      <c r="C38" s="84"/>
      <c r="D38" s="94"/>
      <c r="E38" s="9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</row>
    <row r="39" spans="1:82" s="83" customFormat="1" ht="12.95" customHeight="1" x14ac:dyDescent="0.2">
      <c r="A39" s="96" t="str">
        <f t="shared" ref="A39:A46" si="4">$A$38</f>
        <v>Herrmann, Laura</v>
      </c>
      <c r="B39" s="97" t="str">
        <f>b_BB!$B$3</f>
        <v>BAWÜ</v>
      </c>
      <c r="C39" s="115"/>
      <c r="D39" s="125"/>
      <c r="E39" s="126"/>
      <c r="F39" s="116"/>
      <c r="G39" s="116"/>
      <c r="H39" s="116"/>
      <c r="I39" s="98"/>
      <c r="J39" s="127"/>
      <c r="K39" s="127"/>
      <c r="L39" s="98"/>
      <c r="M39" s="117"/>
      <c r="N39" s="117"/>
      <c r="O39" s="117"/>
      <c r="P39" s="117"/>
      <c r="Q39" s="117"/>
      <c r="R39" s="117"/>
      <c r="S39" s="117"/>
      <c r="T39" s="117"/>
      <c r="U39" s="128"/>
      <c r="V39" s="128"/>
      <c r="W39" s="128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</row>
    <row r="40" spans="1:82" s="83" customFormat="1" ht="12.95" customHeight="1" x14ac:dyDescent="0.2">
      <c r="A40" s="96" t="str">
        <f t="shared" si="4"/>
        <v>Herrmann, Laura</v>
      </c>
      <c r="B40" s="97" t="str">
        <f>b_BB!$B$4</f>
        <v>BAY</v>
      </c>
      <c r="C40" s="115"/>
      <c r="D40" s="125"/>
      <c r="E40" s="126"/>
      <c r="F40" s="116"/>
      <c r="G40" s="116"/>
      <c r="H40" s="116"/>
      <c r="I40" s="98"/>
      <c r="J40" s="127"/>
      <c r="K40" s="127"/>
      <c r="L40" s="98"/>
      <c r="M40" s="117"/>
      <c r="N40" s="117"/>
      <c r="O40" s="117"/>
      <c r="P40" s="117"/>
      <c r="Q40" s="117"/>
      <c r="R40" s="117"/>
      <c r="S40" s="117"/>
      <c r="T40" s="117"/>
      <c r="U40" s="128"/>
      <c r="V40" s="128"/>
      <c r="W40" s="128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</row>
    <row r="41" spans="1:82" s="83" customFormat="1" ht="12.95" customHeight="1" x14ac:dyDescent="0.2">
      <c r="A41" s="96" t="str">
        <f t="shared" si="4"/>
        <v>Herrmann, Laura</v>
      </c>
      <c r="B41" s="97" t="str">
        <f>b_BB!$B$5</f>
        <v>Stuttgart</v>
      </c>
      <c r="C41" s="115"/>
      <c r="D41" s="125"/>
      <c r="E41" s="126"/>
      <c r="F41" s="116"/>
      <c r="G41" s="132"/>
      <c r="H41" s="116"/>
      <c r="I41" s="98"/>
      <c r="J41" s="127"/>
      <c r="K41" s="127"/>
      <c r="L41" s="98"/>
      <c r="M41" s="117"/>
      <c r="N41" s="117"/>
      <c r="O41" s="117"/>
      <c r="P41" s="117"/>
      <c r="Q41" s="117"/>
      <c r="R41" s="117"/>
      <c r="S41" s="117"/>
      <c r="T41" s="117"/>
      <c r="U41" s="128"/>
      <c r="V41" s="128"/>
      <c r="W41" s="128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</row>
    <row r="42" spans="1:82" s="83" customFormat="1" ht="12.95" customHeight="1" x14ac:dyDescent="0.2">
      <c r="A42" s="96" t="str">
        <f t="shared" si="4"/>
        <v>Herrmann, Laura</v>
      </c>
      <c r="B42" s="97" t="str">
        <f>b_BB!$B$6</f>
        <v>BAY</v>
      </c>
      <c r="C42" s="115"/>
      <c r="D42" s="125"/>
      <c r="E42" s="126"/>
      <c r="F42" s="116"/>
      <c r="G42" s="116"/>
      <c r="H42" s="116"/>
      <c r="I42" s="98"/>
      <c r="J42" s="127"/>
      <c r="K42" s="127"/>
      <c r="L42" s="98"/>
      <c r="M42" s="117"/>
      <c r="N42" s="117"/>
      <c r="O42" s="117"/>
      <c r="P42" s="117"/>
      <c r="Q42" s="117"/>
      <c r="R42" s="117"/>
      <c r="S42" s="117"/>
      <c r="T42" s="117"/>
      <c r="U42" s="128"/>
      <c r="V42" s="128"/>
      <c r="W42" s="128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</row>
    <row r="43" spans="1:82" s="83" customFormat="1" ht="12.95" customHeight="1" x14ac:dyDescent="0.2">
      <c r="A43" s="96" t="str">
        <f t="shared" si="4"/>
        <v>Herrmann, Laura</v>
      </c>
      <c r="B43" s="97" t="str">
        <f>b_BB!$B$7</f>
        <v>BSVNRW</v>
      </c>
      <c r="C43" s="115"/>
      <c r="D43" s="125"/>
      <c r="E43" s="126"/>
      <c r="F43" s="116"/>
      <c r="G43" s="116"/>
      <c r="H43" s="116"/>
      <c r="I43" s="98"/>
      <c r="J43" s="127"/>
      <c r="K43" s="127"/>
      <c r="L43" s="98"/>
      <c r="M43" s="117"/>
      <c r="N43" s="117"/>
      <c r="O43" s="117"/>
      <c r="P43" s="117"/>
      <c r="Q43" s="117"/>
      <c r="R43" s="117"/>
      <c r="S43" s="117"/>
      <c r="T43" s="117"/>
      <c r="U43" s="128"/>
      <c r="V43" s="128"/>
      <c r="W43" s="128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</row>
    <row r="44" spans="1:82" s="83" customFormat="1" ht="12.95" customHeight="1" x14ac:dyDescent="0.2">
      <c r="A44" s="96" t="str">
        <f t="shared" si="4"/>
        <v>Herrmann, Laura</v>
      </c>
      <c r="B44" s="97" t="str">
        <f>b_BB!$B$8</f>
        <v>Gegner 6</v>
      </c>
      <c r="C44" s="115"/>
      <c r="D44" s="125"/>
      <c r="E44" s="126"/>
      <c r="F44" s="116"/>
      <c r="G44" s="116"/>
      <c r="H44" s="116"/>
      <c r="I44" s="98"/>
      <c r="J44" s="127"/>
      <c r="K44" s="127"/>
      <c r="L44" s="98"/>
      <c r="M44" s="117"/>
      <c r="N44" s="117"/>
      <c r="O44" s="117"/>
      <c r="P44" s="117"/>
      <c r="Q44" s="117"/>
      <c r="R44" s="117"/>
      <c r="S44" s="117"/>
      <c r="T44" s="117"/>
      <c r="U44" s="128"/>
      <c r="V44" s="128"/>
      <c r="W44" s="128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</row>
    <row r="45" spans="1:82" s="83" customFormat="1" ht="12.95" customHeight="1" x14ac:dyDescent="0.2">
      <c r="A45" s="96" t="str">
        <f t="shared" si="4"/>
        <v>Herrmann, Laura</v>
      </c>
      <c r="B45" s="97" t="str">
        <f>b_BB!$B$9</f>
        <v>Gegner 7</v>
      </c>
      <c r="C45" s="115"/>
      <c r="D45" s="125"/>
      <c r="E45" s="126"/>
      <c r="F45" s="116"/>
      <c r="G45" s="116"/>
      <c r="H45" s="116"/>
      <c r="I45" s="98"/>
      <c r="J45" s="127"/>
      <c r="K45" s="127"/>
      <c r="L45" s="98"/>
      <c r="M45" s="117"/>
      <c r="N45" s="117"/>
      <c r="O45" s="117"/>
      <c r="P45" s="117"/>
      <c r="Q45" s="117"/>
      <c r="R45" s="117"/>
      <c r="S45" s="117"/>
      <c r="T45" s="117"/>
      <c r="U45" s="128"/>
      <c r="V45" s="128"/>
      <c r="W45" s="128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</row>
    <row r="46" spans="1:82" s="83" customFormat="1" ht="12.95" customHeight="1" x14ac:dyDescent="0.2">
      <c r="A46" s="96" t="str">
        <f t="shared" si="4"/>
        <v>Herrmann, Laura</v>
      </c>
      <c r="B46" s="97" t="str">
        <f>b_BB!$B$10</f>
        <v>Gegner 8</v>
      </c>
      <c r="C46" s="115"/>
      <c r="D46" s="125"/>
      <c r="E46" s="126"/>
      <c r="F46" s="116"/>
      <c r="G46" s="116"/>
      <c r="H46" s="116"/>
      <c r="I46" s="98"/>
      <c r="J46" s="127"/>
      <c r="K46" s="127"/>
      <c r="L46" s="98"/>
      <c r="M46" s="117"/>
      <c r="N46" s="117"/>
      <c r="O46" s="117"/>
      <c r="P46" s="117"/>
      <c r="Q46" s="117"/>
      <c r="R46" s="117"/>
      <c r="S46" s="117"/>
      <c r="T46" s="117"/>
      <c r="U46" s="128"/>
      <c r="V46" s="128"/>
      <c r="W46" s="128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</row>
    <row r="47" spans="1:82" ht="12.95" customHeight="1" x14ac:dyDescent="0.2">
      <c r="A47" s="93" t="str">
        <f>b_BB!$A$47</f>
        <v>Hönicke, Lisa</v>
      </c>
      <c r="B47" s="77"/>
      <c r="C47" s="84"/>
      <c r="D47" s="94"/>
      <c r="E47" s="9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</row>
    <row r="48" spans="1:82" s="83" customFormat="1" ht="12.95" customHeight="1" x14ac:dyDescent="0.2">
      <c r="A48" s="96" t="str">
        <f t="shared" ref="A48:A55" si="5">$A$47</f>
        <v>Hönicke, Lisa</v>
      </c>
      <c r="B48" s="97" t="str">
        <f>b_BB!$B$3</f>
        <v>BAWÜ</v>
      </c>
      <c r="C48" s="115">
        <v>1</v>
      </c>
      <c r="D48" s="125">
        <v>4</v>
      </c>
      <c r="E48" s="126">
        <v>26</v>
      </c>
      <c r="F48" s="116">
        <v>21</v>
      </c>
      <c r="G48" s="116">
        <v>17</v>
      </c>
      <c r="H48" s="116">
        <v>12</v>
      </c>
      <c r="I48" s="98">
        <v>10</v>
      </c>
      <c r="J48" s="127">
        <v>2</v>
      </c>
      <c r="K48" s="127">
        <v>1</v>
      </c>
      <c r="L48" s="98">
        <v>1</v>
      </c>
      <c r="M48" s="117">
        <v>4</v>
      </c>
      <c r="N48" s="117"/>
      <c r="O48" s="117">
        <v>5</v>
      </c>
      <c r="P48" s="117"/>
      <c r="Q48" s="117"/>
      <c r="R48" s="117"/>
      <c r="S48" s="117">
        <v>14</v>
      </c>
      <c r="T48" s="117"/>
      <c r="U48" s="128">
        <v>1</v>
      </c>
      <c r="V48" s="128"/>
      <c r="W48" s="128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</row>
    <row r="49" spans="1:82" s="83" customFormat="1" ht="12.95" customHeight="1" x14ac:dyDescent="0.2">
      <c r="A49" s="96" t="str">
        <f t="shared" si="5"/>
        <v>Hönicke, Lisa</v>
      </c>
      <c r="B49" s="97" t="str">
        <f>b_BB!$B$4</f>
        <v>BAY</v>
      </c>
      <c r="C49" s="115"/>
      <c r="D49" s="125"/>
      <c r="E49" s="126"/>
      <c r="F49" s="116"/>
      <c r="G49" s="116"/>
      <c r="H49" s="116"/>
      <c r="I49" s="98"/>
      <c r="J49" s="127"/>
      <c r="K49" s="127"/>
      <c r="L49" s="98"/>
      <c r="M49" s="117"/>
      <c r="N49" s="117"/>
      <c r="O49" s="117"/>
      <c r="P49" s="117"/>
      <c r="Q49" s="117"/>
      <c r="R49" s="117"/>
      <c r="S49" s="117"/>
      <c r="T49" s="117"/>
      <c r="U49" s="128"/>
      <c r="V49" s="128"/>
      <c r="W49" s="128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</row>
    <row r="50" spans="1:82" s="83" customFormat="1" ht="12.95" customHeight="1" x14ac:dyDescent="0.2">
      <c r="A50" s="96" t="str">
        <f t="shared" si="5"/>
        <v>Hönicke, Lisa</v>
      </c>
      <c r="B50" s="97" t="str">
        <f>b_BB!$B$5</f>
        <v>Stuttgart</v>
      </c>
      <c r="C50" s="115">
        <v>1</v>
      </c>
      <c r="D50" s="125">
        <v>4</v>
      </c>
      <c r="E50" s="126">
        <v>16</v>
      </c>
      <c r="F50" s="116">
        <v>14</v>
      </c>
      <c r="G50" s="116">
        <v>3</v>
      </c>
      <c r="H50" s="116">
        <v>2</v>
      </c>
      <c r="I50" s="98">
        <v>1</v>
      </c>
      <c r="J50" s="127"/>
      <c r="K50" s="127"/>
      <c r="L50" s="98"/>
      <c r="M50" s="117">
        <v>11</v>
      </c>
      <c r="N50" s="117"/>
      <c r="O50" s="117">
        <v>2</v>
      </c>
      <c r="P50" s="117"/>
      <c r="Q50" s="117"/>
      <c r="R50" s="117"/>
      <c r="S50" s="117">
        <v>6</v>
      </c>
      <c r="T50" s="117"/>
      <c r="U50" s="128">
        <v>1</v>
      </c>
      <c r="V50" s="128"/>
      <c r="W50" s="128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</row>
    <row r="51" spans="1:82" s="83" customFormat="1" ht="12.95" customHeight="1" x14ac:dyDescent="0.2">
      <c r="A51" s="96" t="str">
        <f t="shared" si="5"/>
        <v>Hönicke, Lisa</v>
      </c>
      <c r="B51" s="97" t="str">
        <f>b_BB!$B$6</f>
        <v>BAY</v>
      </c>
      <c r="C51" s="115">
        <v>1</v>
      </c>
      <c r="D51" s="125">
        <v>2</v>
      </c>
      <c r="E51" s="126">
        <v>19</v>
      </c>
      <c r="F51" s="116">
        <v>19</v>
      </c>
      <c r="G51" s="116">
        <v>13</v>
      </c>
      <c r="H51" s="116">
        <v>10</v>
      </c>
      <c r="I51" s="98">
        <v>11</v>
      </c>
      <c r="J51" s="127">
        <v>2</v>
      </c>
      <c r="K51" s="127"/>
      <c r="L51" s="98"/>
      <c r="M51" s="117">
        <v>2</v>
      </c>
      <c r="N51" s="117"/>
      <c r="O51" s="117"/>
      <c r="P51" s="117"/>
      <c r="Q51" s="117"/>
      <c r="R51" s="117"/>
      <c r="S51" s="117">
        <v>15</v>
      </c>
      <c r="T51" s="117"/>
      <c r="U51" s="128"/>
      <c r="V51" s="128">
        <v>1</v>
      </c>
      <c r="W51" s="128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</row>
    <row r="52" spans="1:82" s="83" customFormat="1" ht="12.95" customHeight="1" x14ac:dyDescent="0.2">
      <c r="A52" s="96" t="str">
        <f t="shared" si="5"/>
        <v>Hönicke, Lisa</v>
      </c>
      <c r="B52" s="97" t="str">
        <f>b_BB!$B$7</f>
        <v>BSVNRW</v>
      </c>
      <c r="C52" s="115">
        <v>1</v>
      </c>
      <c r="D52" s="125">
        <v>3</v>
      </c>
      <c r="E52" s="126">
        <v>17</v>
      </c>
      <c r="F52" s="116">
        <v>17</v>
      </c>
      <c r="G52" s="116">
        <v>9</v>
      </c>
      <c r="H52" s="116">
        <v>8</v>
      </c>
      <c r="I52" s="98">
        <v>9</v>
      </c>
      <c r="J52" s="127">
        <v>1</v>
      </c>
      <c r="K52" s="127">
        <v>1</v>
      </c>
      <c r="L52" s="98">
        <v>1</v>
      </c>
      <c r="M52" s="117">
        <v>5</v>
      </c>
      <c r="N52" s="117"/>
      <c r="O52" s="117"/>
      <c r="P52" s="117"/>
      <c r="Q52" s="117"/>
      <c r="R52" s="117"/>
      <c r="S52" s="117">
        <v>9</v>
      </c>
      <c r="T52" s="117"/>
      <c r="U52" s="128"/>
      <c r="V52" s="128">
        <v>1</v>
      </c>
      <c r="W52" s="128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</row>
    <row r="53" spans="1:82" s="83" customFormat="1" ht="12.95" customHeight="1" x14ac:dyDescent="0.2">
      <c r="A53" s="96" t="str">
        <f t="shared" si="5"/>
        <v>Hönicke, Lisa</v>
      </c>
      <c r="B53" s="97" t="str">
        <f>b_BB!$B$8</f>
        <v>Gegner 6</v>
      </c>
      <c r="C53" s="115"/>
      <c r="D53" s="125"/>
      <c r="E53" s="126"/>
      <c r="F53" s="116"/>
      <c r="G53" s="116"/>
      <c r="H53" s="116"/>
      <c r="I53" s="98"/>
      <c r="J53" s="127"/>
      <c r="K53" s="127"/>
      <c r="L53" s="98"/>
      <c r="M53" s="117"/>
      <c r="N53" s="117"/>
      <c r="O53" s="117"/>
      <c r="P53" s="117"/>
      <c r="Q53" s="117"/>
      <c r="R53" s="117"/>
      <c r="S53" s="117"/>
      <c r="T53" s="117"/>
      <c r="U53" s="128"/>
      <c r="V53" s="128"/>
      <c r="W53" s="128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</row>
    <row r="54" spans="1:82" s="83" customFormat="1" ht="12.95" customHeight="1" x14ac:dyDescent="0.2">
      <c r="A54" s="96" t="str">
        <f t="shared" si="5"/>
        <v>Hönicke, Lisa</v>
      </c>
      <c r="B54" s="97" t="str">
        <f>b_BB!$B$9</f>
        <v>Gegner 7</v>
      </c>
      <c r="C54" s="115"/>
      <c r="D54" s="125"/>
      <c r="E54" s="126"/>
      <c r="F54" s="116"/>
      <c r="G54" s="116"/>
      <c r="H54" s="116"/>
      <c r="I54" s="98"/>
      <c r="J54" s="127"/>
      <c r="K54" s="127"/>
      <c r="L54" s="98"/>
      <c r="M54" s="117"/>
      <c r="N54" s="117"/>
      <c r="O54" s="117"/>
      <c r="P54" s="117"/>
      <c r="Q54" s="117"/>
      <c r="R54" s="117"/>
      <c r="S54" s="117"/>
      <c r="T54" s="117"/>
      <c r="U54" s="128"/>
      <c r="V54" s="128"/>
      <c r="W54" s="128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</row>
    <row r="55" spans="1:82" s="83" customFormat="1" ht="12.95" customHeight="1" x14ac:dyDescent="0.2">
      <c r="A55" s="96" t="str">
        <f t="shared" si="5"/>
        <v>Hönicke, Lisa</v>
      </c>
      <c r="B55" s="97" t="str">
        <f>b_BB!$B$10</f>
        <v>Gegner 8</v>
      </c>
      <c r="C55" s="115"/>
      <c r="D55" s="125"/>
      <c r="E55" s="126"/>
      <c r="F55" s="116"/>
      <c r="G55" s="116"/>
      <c r="H55" s="116"/>
      <c r="I55" s="98"/>
      <c r="J55" s="127"/>
      <c r="K55" s="127"/>
      <c r="L55" s="98"/>
      <c r="M55" s="117"/>
      <c r="N55" s="117"/>
      <c r="O55" s="117"/>
      <c r="P55" s="117"/>
      <c r="Q55" s="117"/>
      <c r="R55" s="117"/>
      <c r="S55" s="117"/>
      <c r="T55" s="117"/>
      <c r="U55" s="128"/>
      <c r="V55" s="128"/>
      <c r="W55" s="128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</row>
    <row r="56" spans="1:82" ht="12.95" customHeight="1" x14ac:dyDescent="0.2">
      <c r="A56" s="93" t="str">
        <f>b_BB!$A$56</f>
        <v>Kahse, Sora Valeria</v>
      </c>
      <c r="B56" s="77"/>
      <c r="C56" s="84"/>
      <c r="D56" s="94"/>
      <c r="E56" s="9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100"/>
      <c r="Z56" s="100"/>
    </row>
    <row r="57" spans="1:82" s="83" customFormat="1" ht="12.95" customHeight="1" x14ac:dyDescent="0.2">
      <c r="A57" s="96" t="str">
        <f>$A$56</f>
        <v>Kahse, Sora Valeria</v>
      </c>
      <c r="B57" s="97" t="str">
        <f>b_BB!$B$3</f>
        <v>BAWÜ</v>
      </c>
      <c r="C57" s="115"/>
      <c r="D57" s="125"/>
      <c r="E57" s="126"/>
      <c r="F57" s="116"/>
      <c r="G57" s="116"/>
      <c r="H57" s="116"/>
      <c r="I57" s="98"/>
      <c r="J57" s="127"/>
      <c r="K57" s="127"/>
      <c r="L57" s="98"/>
      <c r="M57" s="117"/>
      <c r="N57" s="117"/>
      <c r="O57" s="117"/>
      <c r="P57" s="117"/>
      <c r="Q57" s="117"/>
      <c r="R57" s="117"/>
      <c r="S57" s="117"/>
      <c r="T57" s="117"/>
      <c r="U57" s="128"/>
      <c r="V57" s="128"/>
      <c r="W57" s="128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</row>
    <row r="58" spans="1:82" s="83" customFormat="1" ht="12.95" customHeight="1" x14ac:dyDescent="0.2">
      <c r="A58" s="96" t="str">
        <f t="shared" ref="A58:A64" si="6">$A$56</f>
        <v>Kahse, Sora Valeria</v>
      </c>
      <c r="B58" s="97" t="str">
        <f>b_BB!$B$4</f>
        <v>BAY</v>
      </c>
      <c r="C58" s="115"/>
      <c r="D58" s="125"/>
      <c r="E58" s="126"/>
      <c r="F58" s="116"/>
      <c r="G58" s="116"/>
      <c r="H58" s="116"/>
      <c r="I58" s="98"/>
      <c r="J58" s="127"/>
      <c r="K58" s="127"/>
      <c r="L58" s="98"/>
      <c r="M58" s="117"/>
      <c r="N58" s="117"/>
      <c r="O58" s="117"/>
      <c r="P58" s="117"/>
      <c r="Q58" s="117"/>
      <c r="R58" s="117"/>
      <c r="S58" s="117"/>
      <c r="T58" s="117"/>
      <c r="U58" s="128"/>
      <c r="V58" s="128"/>
      <c r="W58" s="128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</row>
    <row r="59" spans="1:82" s="83" customFormat="1" ht="12.95" customHeight="1" x14ac:dyDescent="0.2">
      <c r="A59" s="96" t="str">
        <f t="shared" si="6"/>
        <v>Kahse, Sora Valeria</v>
      </c>
      <c r="B59" s="97" t="str">
        <f>b_BB!$B$5</f>
        <v>Stuttgart</v>
      </c>
      <c r="C59" s="115"/>
      <c r="D59" s="125"/>
      <c r="E59" s="126"/>
      <c r="F59" s="116"/>
      <c r="G59" s="116"/>
      <c r="H59" s="116"/>
      <c r="I59" s="98"/>
      <c r="J59" s="127"/>
      <c r="K59" s="127"/>
      <c r="L59" s="98"/>
      <c r="M59" s="117"/>
      <c r="N59" s="117"/>
      <c r="O59" s="117"/>
      <c r="P59" s="117"/>
      <c r="Q59" s="117"/>
      <c r="R59" s="117"/>
      <c r="S59" s="117"/>
      <c r="T59" s="117"/>
      <c r="U59" s="128"/>
      <c r="V59" s="128"/>
      <c r="W59" s="128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</row>
    <row r="60" spans="1:82" s="83" customFormat="1" ht="12.95" customHeight="1" x14ac:dyDescent="0.2">
      <c r="A60" s="96" t="str">
        <f t="shared" si="6"/>
        <v>Kahse, Sora Valeria</v>
      </c>
      <c r="B60" s="97" t="str">
        <f>b_BB!$B$6</f>
        <v>BAY</v>
      </c>
      <c r="C60" s="115"/>
      <c r="D60" s="125"/>
      <c r="E60" s="126"/>
      <c r="F60" s="116"/>
      <c r="G60" s="116"/>
      <c r="H60" s="116"/>
      <c r="I60" s="98"/>
      <c r="J60" s="127"/>
      <c r="K60" s="127"/>
      <c r="L60" s="98"/>
      <c r="M60" s="117"/>
      <c r="N60" s="117"/>
      <c r="O60" s="117"/>
      <c r="P60" s="117"/>
      <c r="Q60" s="117"/>
      <c r="R60" s="117"/>
      <c r="S60" s="117"/>
      <c r="T60" s="117"/>
      <c r="U60" s="128"/>
      <c r="V60" s="128"/>
      <c r="W60" s="128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</row>
    <row r="61" spans="1:82" s="83" customFormat="1" ht="12.95" customHeight="1" x14ac:dyDescent="0.2">
      <c r="A61" s="96" t="str">
        <f t="shared" si="6"/>
        <v>Kahse, Sora Valeria</v>
      </c>
      <c r="B61" s="97" t="str">
        <f>b_BB!$B$7</f>
        <v>BSVNRW</v>
      </c>
      <c r="C61" s="115"/>
      <c r="D61" s="125"/>
      <c r="E61" s="126"/>
      <c r="F61" s="116"/>
      <c r="G61" s="116"/>
      <c r="H61" s="116"/>
      <c r="I61" s="98"/>
      <c r="J61" s="127"/>
      <c r="K61" s="127"/>
      <c r="L61" s="98"/>
      <c r="M61" s="117"/>
      <c r="N61" s="117"/>
      <c r="O61" s="117"/>
      <c r="P61" s="117"/>
      <c r="Q61" s="117"/>
      <c r="R61" s="117"/>
      <c r="S61" s="117"/>
      <c r="T61" s="117"/>
      <c r="U61" s="128"/>
      <c r="V61" s="128"/>
      <c r="W61" s="128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</row>
    <row r="62" spans="1:82" s="83" customFormat="1" ht="12.95" customHeight="1" x14ac:dyDescent="0.2">
      <c r="A62" s="96" t="str">
        <f t="shared" si="6"/>
        <v>Kahse, Sora Valeria</v>
      </c>
      <c r="B62" s="97" t="str">
        <f>b_BB!$B$8</f>
        <v>Gegner 6</v>
      </c>
      <c r="C62" s="115"/>
      <c r="D62" s="125"/>
      <c r="E62" s="126"/>
      <c r="F62" s="116"/>
      <c r="G62" s="116"/>
      <c r="H62" s="116"/>
      <c r="I62" s="98"/>
      <c r="J62" s="127"/>
      <c r="K62" s="127"/>
      <c r="L62" s="98"/>
      <c r="M62" s="117"/>
      <c r="N62" s="117"/>
      <c r="O62" s="117"/>
      <c r="P62" s="117"/>
      <c r="Q62" s="117"/>
      <c r="R62" s="117"/>
      <c r="S62" s="117"/>
      <c r="T62" s="117"/>
      <c r="U62" s="128"/>
      <c r="V62" s="128"/>
      <c r="W62" s="128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</row>
    <row r="63" spans="1:82" s="83" customFormat="1" ht="12.95" customHeight="1" x14ac:dyDescent="0.2">
      <c r="A63" s="96" t="str">
        <f t="shared" si="6"/>
        <v>Kahse, Sora Valeria</v>
      </c>
      <c r="B63" s="97" t="str">
        <f>b_BB!$B$9</f>
        <v>Gegner 7</v>
      </c>
      <c r="C63" s="115"/>
      <c r="D63" s="125"/>
      <c r="E63" s="126"/>
      <c r="F63" s="116"/>
      <c r="G63" s="116"/>
      <c r="H63" s="116"/>
      <c r="I63" s="98"/>
      <c r="J63" s="127"/>
      <c r="K63" s="127"/>
      <c r="L63" s="98"/>
      <c r="M63" s="117"/>
      <c r="N63" s="117"/>
      <c r="O63" s="117"/>
      <c r="P63" s="117"/>
      <c r="Q63" s="117"/>
      <c r="R63" s="117"/>
      <c r="S63" s="117"/>
      <c r="T63" s="117"/>
      <c r="U63" s="128"/>
      <c r="V63" s="128"/>
      <c r="W63" s="128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</row>
    <row r="64" spans="1:82" s="83" customFormat="1" ht="12.95" customHeight="1" x14ac:dyDescent="0.2">
      <c r="A64" s="96" t="str">
        <f t="shared" si="6"/>
        <v>Kahse, Sora Valeria</v>
      </c>
      <c r="B64" s="97" t="str">
        <f>b_BB!$B$10</f>
        <v>Gegner 8</v>
      </c>
      <c r="C64" s="115"/>
      <c r="D64" s="125"/>
      <c r="E64" s="126"/>
      <c r="F64" s="116"/>
      <c r="G64" s="116"/>
      <c r="H64" s="116"/>
      <c r="I64" s="98"/>
      <c r="J64" s="127"/>
      <c r="K64" s="127"/>
      <c r="L64" s="98"/>
      <c r="M64" s="117"/>
      <c r="N64" s="117"/>
      <c r="O64" s="117"/>
      <c r="P64" s="117"/>
      <c r="Q64" s="117"/>
      <c r="R64" s="117"/>
      <c r="S64" s="117"/>
      <c r="T64" s="117"/>
      <c r="U64" s="128"/>
      <c r="V64" s="128"/>
      <c r="W64" s="128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</row>
    <row r="65" spans="1:82" ht="12.95" customHeight="1" x14ac:dyDescent="0.2">
      <c r="A65" s="93" t="str">
        <f>b_BB!$A$65</f>
        <v>Lehmann, Alina</v>
      </c>
      <c r="B65" s="77"/>
      <c r="C65" s="84"/>
      <c r="D65" s="94"/>
      <c r="E65" s="9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100"/>
      <c r="Z65" s="100"/>
      <c r="AA65" s="100"/>
      <c r="AB65" s="100"/>
      <c r="AC65" s="100"/>
      <c r="AD65" s="100"/>
      <c r="AE65" s="100"/>
      <c r="AF65" s="100"/>
      <c r="AG65" s="100"/>
      <c r="AH65" s="100"/>
      <c r="AI65" s="100"/>
      <c r="AJ65" s="100"/>
      <c r="AK65" s="100"/>
      <c r="AL65" s="100"/>
      <c r="AM65" s="100"/>
      <c r="AN65" s="100"/>
      <c r="AO65" s="100"/>
      <c r="AP65" s="100"/>
    </row>
    <row r="66" spans="1:82" s="83" customFormat="1" ht="12.95" customHeight="1" x14ac:dyDescent="0.2">
      <c r="A66" s="96" t="str">
        <f>$A$65</f>
        <v>Lehmann, Alina</v>
      </c>
      <c r="B66" s="97" t="str">
        <f>b_BB!$B$3</f>
        <v>BAWÜ</v>
      </c>
      <c r="C66" s="115"/>
      <c r="D66" s="125"/>
      <c r="E66" s="126"/>
      <c r="F66" s="116"/>
      <c r="G66" s="116"/>
      <c r="H66" s="116"/>
      <c r="I66" s="98"/>
      <c r="J66" s="127"/>
      <c r="K66" s="127"/>
      <c r="L66" s="98"/>
      <c r="M66" s="117"/>
      <c r="N66" s="117"/>
      <c r="O66" s="117"/>
      <c r="P66" s="117"/>
      <c r="Q66" s="117"/>
      <c r="R66" s="117"/>
      <c r="S66" s="117"/>
      <c r="T66" s="117"/>
      <c r="U66" s="128"/>
      <c r="V66" s="128"/>
      <c r="W66" s="128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</row>
    <row r="67" spans="1:82" s="83" customFormat="1" ht="12.95" customHeight="1" x14ac:dyDescent="0.2">
      <c r="A67" s="96" t="str">
        <f t="shared" ref="A67:A73" si="7">$A$65</f>
        <v>Lehmann, Alina</v>
      </c>
      <c r="B67" s="97" t="str">
        <f>b_BB!$B$4</f>
        <v>BAY</v>
      </c>
      <c r="C67" s="115"/>
      <c r="D67" s="125"/>
      <c r="E67" s="126"/>
      <c r="F67" s="116"/>
      <c r="G67" s="116"/>
      <c r="H67" s="116"/>
      <c r="I67" s="98"/>
      <c r="J67" s="127"/>
      <c r="K67" s="127"/>
      <c r="L67" s="98"/>
      <c r="M67" s="117"/>
      <c r="N67" s="117"/>
      <c r="O67" s="117"/>
      <c r="P67" s="117"/>
      <c r="Q67" s="117"/>
      <c r="R67" s="117"/>
      <c r="S67" s="117"/>
      <c r="T67" s="117"/>
      <c r="U67" s="128"/>
      <c r="V67" s="128"/>
      <c r="W67" s="128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</row>
    <row r="68" spans="1:82" s="83" customFormat="1" ht="12.95" customHeight="1" x14ac:dyDescent="0.2">
      <c r="A68" s="96" t="str">
        <f t="shared" si="7"/>
        <v>Lehmann, Alina</v>
      </c>
      <c r="B68" s="97" t="str">
        <f>b_BB!$B$5</f>
        <v>Stuttgart</v>
      </c>
      <c r="C68" s="115"/>
      <c r="D68" s="125"/>
      <c r="E68" s="126"/>
      <c r="F68" s="116"/>
      <c r="G68" s="116"/>
      <c r="H68" s="116"/>
      <c r="I68" s="98"/>
      <c r="J68" s="127"/>
      <c r="K68" s="127"/>
      <c r="L68" s="98"/>
      <c r="M68" s="117"/>
      <c r="N68" s="117"/>
      <c r="O68" s="117"/>
      <c r="P68" s="117"/>
      <c r="Q68" s="117"/>
      <c r="R68" s="117"/>
      <c r="S68" s="117"/>
      <c r="T68" s="117"/>
      <c r="U68" s="128"/>
      <c r="V68" s="128"/>
      <c r="W68" s="128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</row>
    <row r="69" spans="1:82" s="83" customFormat="1" ht="12.95" customHeight="1" x14ac:dyDescent="0.2">
      <c r="A69" s="96" t="str">
        <f t="shared" si="7"/>
        <v>Lehmann, Alina</v>
      </c>
      <c r="B69" s="97" t="str">
        <f>b_BB!$B$6</f>
        <v>BAY</v>
      </c>
      <c r="C69" s="115"/>
      <c r="D69" s="125"/>
      <c r="E69" s="126"/>
      <c r="F69" s="116"/>
      <c r="G69" s="116"/>
      <c r="H69" s="116"/>
      <c r="I69" s="98"/>
      <c r="J69" s="127"/>
      <c r="K69" s="127"/>
      <c r="L69" s="98"/>
      <c r="M69" s="117"/>
      <c r="N69" s="117"/>
      <c r="O69" s="117"/>
      <c r="P69" s="117"/>
      <c r="Q69" s="117"/>
      <c r="R69" s="117"/>
      <c r="S69" s="117"/>
      <c r="T69" s="117"/>
      <c r="U69" s="128"/>
      <c r="V69" s="128"/>
      <c r="W69" s="128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</row>
    <row r="70" spans="1:82" s="83" customFormat="1" ht="12.95" customHeight="1" x14ac:dyDescent="0.2">
      <c r="A70" s="96" t="str">
        <f t="shared" si="7"/>
        <v>Lehmann, Alina</v>
      </c>
      <c r="B70" s="97" t="str">
        <f>b_BB!$B$7</f>
        <v>BSVNRW</v>
      </c>
      <c r="C70" s="115"/>
      <c r="D70" s="125"/>
      <c r="E70" s="126"/>
      <c r="F70" s="116"/>
      <c r="G70" s="116"/>
      <c r="H70" s="116"/>
      <c r="I70" s="98"/>
      <c r="J70" s="127"/>
      <c r="K70" s="127"/>
      <c r="L70" s="98"/>
      <c r="M70" s="117"/>
      <c r="N70" s="117"/>
      <c r="O70" s="117"/>
      <c r="P70" s="117"/>
      <c r="Q70" s="117"/>
      <c r="R70" s="117"/>
      <c r="S70" s="117"/>
      <c r="T70" s="117"/>
      <c r="U70" s="128"/>
      <c r="V70" s="128"/>
      <c r="W70" s="128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</row>
    <row r="71" spans="1:82" s="83" customFormat="1" ht="12.95" customHeight="1" x14ac:dyDescent="0.2">
      <c r="A71" s="96" t="str">
        <f t="shared" si="7"/>
        <v>Lehmann, Alina</v>
      </c>
      <c r="B71" s="97" t="str">
        <f>b_BB!$B$8</f>
        <v>Gegner 6</v>
      </c>
      <c r="C71" s="115"/>
      <c r="D71" s="125"/>
      <c r="E71" s="126"/>
      <c r="F71" s="116"/>
      <c r="G71" s="116"/>
      <c r="H71" s="116"/>
      <c r="I71" s="98"/>
      <c r="J71" s="127"/>
      <c r="K71" s="127"/>
      <c r="L71" s="98"/>
      <c r="M71" s="117"/>
      <c r="N71" s="117"/>
      <c r="O71" s="117"/>
      <c r="P71" s="117"/>
      <c r="Q71" s="117"/>
      <c r="R71" s="117"/>
      <c r="S71" s="117"/>
      <c r="T71" s="117"/>
      <c r="U71" s="128"/>
      <c r="V71" s="128"/>
      <c r="W71" s="128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</row>
    <row r="72" spans="1:82" s="83" customFormat="1" ht="12.95" customHeight="1" x14ac:dyDescent="0.2">
      <c r="A72" s="96" t="str">
        <f t="shared" si="7"/>
        <v>Lehmann, Alina</v>
      </c>
      <c r="B72" s="97" t="str">
        <f>b_BB!$B$9</f>
        <v>Gegner 7</v>
      </c>
      <c r="C72" s="115"/>
      <c r="D72" s="125"/>
      <c r="E72" s="126"/>
      <c r="F72" s="116"/>
      <c r="G72" s="116"/>
      <c r="H72" s="116"/>
      <c r="I72" s="98"/>
      <c r="J72" s="127"/>
      <c r="K72" s="127"/>
      <c r="L72" s="98"/>
      <c r="M72" s="117"/>
      <c r="N72" s="117"/>
      <c r="O72" s="117"/>
      <c r="P72" s="117"/>
      <c r="Q72" s="117"/>
      <c r="R72" s="117"/>
      <c r="S72" s="117"/>
      <c r="T72" s="117"/>
      <c r="U72" s="128"/>
      <c r="V72" s="128"/>
      <c r="W72" s="128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</row>
    <row r="73" spans="1:82" s="83" customFormat="1" ht="12.95" customHeight="1" x14ac:dyDescent="0.2">
      <c r="A73" s="96" t="str">
        <f t="shared" si="7"/>
        <v>Lehmann, Alina</v>
      </c>
      <c r="B73" s="97" t="str">
        <f>b_BB!$B$10</f>
        <v>Gegner 8</v>
      </c>
      <c r="C73" s="115"/>
      <c r="D73" s="125"/>
      <c r="E73" s="126"/>
      <c r="F73" s="116"/>
      <c r="G73" s="116"/>
      <c r="H73" s="116"/>
      <c r="I73" s="98"/>
      <c r="J73" s="127"/>
      <c r="K73" s="127"/>
      <c r="L73" s="98"/>
      <c r="M73" s="117"/>
      <c r="N73" s="117"/>
      <c r="O73" s="117"/>
      <c r="P73" s="117"/>
      <c r="Q73" s="117"/>
      <c r="R73" s="117"/>
      <c r="S73" s="117"/>
      <c r="T73" s="117"/>
      <c r="U73" s="128"/>
      <c r="V73" s="128"/>
      <c r="W73" s="128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</row>
    <row r="74" spans="1:82" ht="12.95" customHeight="1" x14ac:dyDescent="0.2">
      <c r="A74" s="93" t="str">
        <f>b_BB!$A$74</f>
        <v>Bähnisch, Linnéa</v>
      </c>
      <c r="B74" s="77"/>
      <c r="C74" s="84"/>
      <c r="D74" s="94"/>
      <c r="E74" s="9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100"/>
      <c r="Z74" s="100"/>
    </row>
    <row r="75" spans="1:82" s="83" customFormat="1" ht="12.95" customHeight="1" x14ac:dyDescent="0.2">
      <c r="A75" s="96" t="str">
        <f>$A$74</f>
        <v>Bähnisch, Linnéa</v>
      </c>
      <c r="B75" s="97" t="str">
        <f>b_BB!$B$3</f>
        <v>BAWÜ</v>
      </c>
      <c r="C75" s="115"/>
      <c r="D75" s="125"/>
      <c r="E75" s="126"/>
      <c r="F75" s="116"/>
      <c r="G75" s="116"/>
      <c r="H75" s="116"/>
      <c r="I75" s="98"/>
      <c r="J75" s="127"/>
      <c r="K75" s="127"/>
      <c r="L75" s="98"/>
      <c r="M75" s="117"/>
      <c r="N75" s="117"/>
      <c r="O75" s="117"/>
      <c r="P75" s="117"/>
      <c r="Q75" s="117"/>
      <c r="R75" s="117"/>
      <c r="S75" s="117"/>
      <c r="T75" s="117"/>
      <c r="U75" s="128"/>
      <c r="V75" s="128"/>
      <c r="W75" s="128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</row>
    <row r="76" spans="1:82" s="83" customFormat="1" ht="12.95" customHeight="1" x14ac:dyDescent="0.2">
      <c r="A76" s="96" t="str">
        <f t="shared" ref="A76:A82" si="8">$A$74</f>
        <v>Bähnisch, Linnéa</v>
      </c>
      <c r="B76" s="97" t="str">
        <f>b_BB!$B$4</f>
        <v>BAY</v>
      </c>
      <c r="C76" s="115"/>
      <c r="D76" s="125"/>
      <c r="E76" s="126"/>
      <c r="F76" s="116"/>
      <c r="G76" s="116"/>
      <c r="H76" s="116"/>
      <c r="I76" s="98"/>
      <c r="J76" s="127"/>
      <c r="K76" s="127"/>
      <c r="L76" s="98"/>
      <c r="M76" s="117"/>
      <c r="N76" s="117"/>
      <c r="O76" s="117"/>
      <c r="P76" s="117"/>
      <c r="Q76" s="117"/>
      <c r="R76" s="117"/>
      <c r="S76" s="117"/>
      <c r="T76" s="117"/>
      <c r="U76" s="128"/>
      <c r="V76" s="128"/>
      <c r="W76" s="128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</row>
    <row r="77" spans="1:82" s="83" customFormat="1" ht="12.95" customHeight="1" x14ac:dyDescent="0.2">
      <c r="A77" s="96" t="str">
        <f t="shared" si="8"/>
        <v>Bähnisch, Linnéa</v>
      </c>
      <c r="B77" s="97" t="str">
        <f>b_BB!$B$5</f>
        <v>Stuttgart</v>
      </c>
      <c r="C77" s="115"/>
      <c r="D77" s="125"/>
      <c r="E77" s="126"/>
      <c r="F77" s="116"/>
      <c r="G77" s="116"/>
      <c r="H77" s="116"/>
      <c r="I77" s="98"/>
      <c r="J77" s="127"/>
      <c r="K77" s="127"/>
      <c r="L77" s="98"/>
      <c r="M77" s="117"/>
      <c r="N77" s="117"/>
      <c r="O77" s="117"/>
      <c r="P77" s="117"/>
      <c r="Q77" s="117"/>
      <c r="R77" s="117"/>
      <c r="S77" s="117"/>
      <c r="T77" s="117"/>
      <c r="U77" s="128"/>
      <c r="V77" s="128"/>
      <c r="W77" s="128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</row>
    <row r="78" spans="1:82" s="83" customFormat="1" ht="12.95" customHeight="1" x14ac:dyDescent="0.2">
      <c r="A78" s="96" t="str">
        <f t="shared" si="8"/>
        <v>Bähnisch, Linnéa</v>
      </c>
      <c r="B78" s="97" t="str">
        <f>b_BB!$B$6</f>
        <v>BAY</v>
      </c>
      <c r="C78" s="115"/>
      <c r="D78" s="125"/>
      <c r="E78" s="126"/>
      <c r="F78" s="116"/>
      <c r="G78" s="116"/>
      <c r="H78" s="116"/>
      <c r="I78" s="98"/>
      <c r="J78" s="127"/>
      <c r="K78" s="127"/>
      <c r="L78" s="98"/>
      <c r="M78" s="117"/>
      <c r="N78" s="117"/>
      <c r="O78" s="117"/>
      <c r="P78" s="117"/>
      <c r="Q78" s="117"/>
      <c r="R78" s="117"/>
      <c r="S78" s="117"/>
      <c r="T78" s="117"/>
      <c r="U78" s="128"/>
      <c r="V78" s="128"/>
      <c r="W78" s="128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</row>
    <row r="79" spans="1:82" s="83" customFormat="1" ht="12.95" customHeight="1" x14ac:dyDescent="0.2">
      <c r="A79" s="96" t="str">
        <f t="shared" si="8"/>
        <v>Bähnisch, Linnéa</v>
      </c>
      <c r="B79" s="97" t="str">
        <f>b_BB!$B$7</f>
        <v>BSVNRW</v>
      </c>
      <c r="C79" s="115"/>
      <c r="D79" s="125"/>
      <c r="E79" s="126"/>
      <c r="F79" s="116"/>
      <c r="G79" s="116"/>
      <c r="H79" s="116"/>
      <c r="I79" s="98"/>
      <c r="J79" s="127"/>
      <c r="K79" s="127"/>
      <c r="L79" s="98"/>
      <c r="M79" s="117"/>
      <c r="N79" s="117"/>
      <c r="O79" s="117"/>
      <c r="P79" s="117"/>
      <c r="Q79" s="117"/>
      <c r="R79" s="117"/>
      <c r="S79" s="117"/>
      <c r="T79" s="117"/>
      <c r="U79" s="128"/>
      <c r="V79" s="128"/>
      <c r="W79" s="128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</row>
    <row r="80" spans="1:82" s="83" customFormat="1" ht="12.95" customHeight="1" x14ac:dyDescent="0.2">
      <c r="A80" s="96" t="str">
        <f t="shared" si="8"/>
        <v>Bähnisch, Linnéa</v>
      </c>
      <c r="B80" s="97" t="str">
        <f>b_BB!$B$8</f>
        <v>Gegner 6</v>
      </c>
      <c r="C80" s="115"/>
      <c r="D80" s="125"/>
      <c r="E80" s="126"/>
      <c r="F80" s="116"/>
      <c r="G80" s="116"/>
      <c r="H80" s="116"/>
      <c r="I80" s="98"/>
      <c r="J80" s="127"/>
      <c r="K80" s="127"/>
      <c r="L80" s="98"/>
      <c r="M80" s="117"/>
      <c r="N80" s="117"/>
      <c r="O80" s="117"/>
      <c r="P80" s="117"/>
      <c r="Q80" s="117"/>
      <c r="R80" s="117"/>
      <c r="S80" s="117"/>
      <c r="T80" s="117"/>
      <c r="U80" s="128"/>
      <c r="V80" s="128"/>
      <c r="W80" s="128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</row>
    <row r="81" spans="1:82" s="83" customFormat="1" ht="12.95" customHeight="1" x14ac:dyDescent="0.2">
      <c r="A81" s="96" t="str">
        <f t="shared" si="8"/>
        <v>Bähnisch, Linnéa</v>
      </c>
      <c r="B81" s="97" t="str">
        <f>b_BB!$B$9</f>
        <v>Gegner 7</v>
      </c>
      <c r="C81" s="115"/>
      <c r="D81" s="125"/>
      <c r="E81" s="126"/>
      <c r="F81" s="116"/>
      <c r="G81" s="116"/>
      <c r="H81" s="116"/>
      <c r="I81" s="98"/>
      <c r="J81" s="127"/>
      <c r="K81" s="127"/>
      <c r="L81" s="98"/>
      <c r="M81" s="117"/>
      <c r="N81" s="117"/>
      <c r="O81" s="117"/>
      <c r="P81" s="117"/>
      <c r="Q81" s="117"/>
      <c r="R81" s="117"/>
      <c r="S81" s="117"/>
      <c r="T81" s="117"/>
      <c r="U81" s="128"/>
      <c r="V81" s="128"/>
      <c r="W81" s="128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</row>
    <row r="82" spans="1:82" s="83" customFormat="1" ht="12.95" customHeight="1" x14ac:dyDescent="0.2">
      <c r="A82" s="96" t="str">
        <f t="shared" si="8"/>
        <v>Bähnisch, Linnéa</v>
      </c>
      <c r="B82" s="97" t="str">
        <f>b_BB!$B$10</f>
        <v>Gegner 8</v>
      </c>
      <c r="C82" s="115"/>
      <c r="D82" s="125"/>
      <c r="E82" s="126"/>
      <c r="F82" s="116"/>
      <c r="G82" s="116"/>
      <c r="H82" s="116"/>
      <c r="I82" s="98"/>
      <c r="J82" s="127"/>
      <c r="K82" s="127"/>
      <c r="L82" s="98"/>
      <c r="M82" s="117"/>
      <c r="N82" s="117"/>
      <c r="O82" s="117"/>
      <c r="P82" s="117"/>
      <c r="Q82" s="117"/>
      <c r="R82" s="117"/>
      <c r="S82" s="117"/>
      <c r="T82" s="117"/>
      <c r="U82" s="128"/>
      <c r="V82" s="128"/>
      <c r="W82" s="128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</row>
    <row r="83" spans="1:82" ht="12.95" customHeight="1" x14ac:dyDescent="0.2">
      <c r="A83" s="93" t="str">
        <f>b_BB!$A$83</f>
        <v>Muche, Luna</v>
      </c>
      <c r="B83" s="77"/>
      <c r="C83" s="84"/>
      <c r="D83" s="94"/>
      <c r="E83" s="9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100"/>
    </row>
    <row r="84" spans="1:82" s="83" customFormat="1" ht="12.95" customHeight="1" x14ac:dyDescent="0.2">
      <c r="A84" s="96" t="str">
        <f>$A$83</f>
        <v>Muche, Luna</v>
      </c>
      <c r="B84" s="97" t="str">
        <f>b_BB!$B$3</f>
        <v>BAWÜ</v>
      </c>
      <c r="C84" s="115"/>
      <c r="D84" s="125"/>
      <c r="E84" s="126"/>
      <c r="F84" s="116"/>
      <c r="G84" s="116"/>
      <c r="H84" s="116"/>
      <c r="I84" s="98"/>
      <c r="J84" s="127"/>
      <c r="K84" s="127"/>
      <c r="L84" s="98"/>
      <c r="M84" s="117"/>
      <c r="N84" s="117"/>
      <c r="O84" s="117"/>
      <c r="P84" s="117"/>
      <c r="Q84" s="117"/>
      <c r="R84" s="117"/>
      <c r="S84" s="117"/>
      <c r="T84" s="117"/>
      <c r="U84" s="128"/>
      <c r="V84" s="128"/>
      <c r="W84" s="128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</row>
    <row r="85" spans="1:82" s="83" customFormat="1" ht="12.95" customHeight="1" x14ac:dyDescent="0.2">
      <c r="A85" s="96" t="str">
        <f t="shared" ref="A85:A91" si="9">$A$83</f>
        <v>Muche, Luna</v>
      </c>
      <c r="B85" s="97" t="str">
        <f>b_BB!$B$4</f>
        <v>BAY</v>
      </c>
      <c r="C85" s="115"/>
      <c r="D85" s="125"/>
      <c r="E85" s="126"/>
      <c r="F85" s="116"/>
      <c r="G85" s="116"/>
      <c r="H85" s="116"/>
      <c r="I85" s="98"/>
      <c r="J85" s="127"/>
      <c r="K85" s="127"/>
      <c r="L85" s="98"/>
      <c r="M85" s="117"/>
      <c r="N85" s="117"/>
      <c r="O85" s="117"/>
      <c r="P85" s="117"/>
      <c r="Q85" s="117"/>
      <c r="R85" s="117"/>
      <c r="S85" s="117"/>
      <c r="T85" s="117"/>
      <c r="U85" s="128"/>
      <c r="V85" s="128"/>
      <c r="W85" s="128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</row>
    <row r="86" spans="1:82" s="83" customFormat="1" ht="12.95" customHeight="1" x14ac:dyDescent="0.2">
      <c r="A86" s="96" t="str">
        <f t="shared" si="9"/>
        <v>Muche, Luna</v>
      </c>
      <c r="B86" s="97" t="str">
        <f>b_BB!$B$5</f>
        <v>Stuttgart</v>
      </c>
      <c r="C86" s="115"/>
      <c r="D86" s="125"/>
      <c r="E86" s="126"/>
      <c r="F86" s="116"/>
      <c r="G86" s="116"/>
      <c r="H86" s="116"/>
      <c r="I86" s="98"/>
      <c r="J86" s="127"/>
      <c r="K86" s="127"/>
      <c r="L86" s="98"/>
      <c r="M86" s="117"/>
      <c r="N86" s="117"/>
      <c r="O86" s="117"/>
      <c r="P86" s="117"/>
      <c r="Q86" s="117"/>
      <c r="R86" s="117"/>
      <c r="S86" s="117"/>
      <c r="T86" s="117"/>
      <c r="U86" s="128"/>
      <c r="V86" s="128"/>
      <c r="W86" s="128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</row>
    <row r="87" spans="1:82" s="83" customFormat="1" ht="12.95" customHeight="1" x14ac:dyDescent="0.2">
      <c r="A87" s="96" t="str">
        <f t="shared" si="9"/>
        <v>Muche, Luna</v>
      </c>
      <c r="B87" s="97" t="str">
        <f>b_BB!$B$6</f>
        <v>BAY</v>
      </c>
      <c r="C87" s="115"/>
      <c r="D87" s="125"/>
      <c r="E87" s="126"/>
      <c r="F87" s="116"/>
      <c r="G87" s="116"/>
      <c r="H87" s="116"/>
      <c r="I87" s="98"/>
      <c r="J87" s="127"/>
      <c r="K87" s="127"/>
      <c r="L87" s="98"/>
      <c r="M87" s="117"/>
      <c r="N87" s="117"/>
      <c r="O87" s="117"/>
      <c r="P87" s="117"/>
      <c r="Q87" s="117"/>
      <c r="R87" s="117"/>
      <c r="S87" s="117"/>
      <c r="T87" s="117"/>
      <c r="U87" s="128"/>
      <c r="V87" s="128"/>
      <c r="W87" s="128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</row>
    <row r="88" spans="1:82" s="83" customFormat="1" ht="12.95" customHeight="1" x14ac:dyDescent="0.2">
      <c r="A88" s="96" t="str">
        <f t="shared" si="9"/>
        <v>Muche, Luna</v>
      </c>
      <c r="B88" s="97" t="str">
        <f>b_BB!$B$7</f>
        <v>BSVNRW</v>
      </c>
      <c r="C88" s="115"/>
      <c r="D88" s="125"/>
      <c r="E88" s="126"/>
      <c r="F88" s="116"/>
      <c r="G88" s="116"/>
      <c r="H88" s="116"/>
      <c r="I88" s="98"/>
      <c r="J88" s="127"/>
      <c r="K88" s="127"/>
      <c r="L88" s="98"/>
      <c r="M88" s="117"/>
      <c r="N88" s="117"/>
      <c r="O88" s="117"/>
      <c r="P88" s="117"/>
      <c r="Q88" s="117"/>
      <c r="R88" s="117"/>
      <c r="S88" s="117"/>
      <c r="T88" s="117"/>
      <c r="U88" s="128"/>
      <c r="V88" s="128"/>
      <c r="W88" s="128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</row>
    <row r="89" spans="1:82" s="83" customFormat="1" ht="12.95" customHeight="1" x14ac:dyDescent="0.2">
      <c r="A89" s="96" t="str">
        <f t="shared" si="9"/>
        <v>Muche, Luna</v>
      </c>
      <c r="B89" s="97" t="str">
        <f>b_BB!$B$8</f>
        <v>Gegner 6</v>
      </c>
      <c r="C89" s="115"/>
      <c r="D89" s="125"/>
      <c r="E89" s="126"/>
      <c r="F89" s="116"/>
      <c r="G89" s="116"/>
      <c r="H89" s="116"/>
      <c r="I89" s="98"/>
      <c r="J89" s="127"/>
      <c r="K89" s="127"/>
      <c r="L89" s="98"/>
      <c r="M89" s="117"/>
      <c r="N89" s="117"/>
      <c r="O89" s="117"/>
      <c r="P89" s="117"/>
      <c r="Q89" s="117"/>
      <c r="R89" s="117"/>
      <c r="S89" s="117"/>
      <c r="T89" s="117"/>
      <c r="U89" s="128"/>
      <c r="V89" s="128"/>
      <c r="W89" s="128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</row>
    <row r="90" spans="1:82" s="83" customFormat="1" ht="12.95" customHeight="1" x14ac:dyDescent="0.2">
      <c r="A90" s="96" t="str">
        <f t="shared" si="9"/>
        <v>Muche, Luna</v>
      </c>
      <c r="B90" s="97" t="str">
        <f>b_BB!$B$9</f>
        <v>Gegner 7</v>
      </c>
      <c r="C90" s="115"/>
      <c r="D90" s="125"/>
      <c r="E90" s="126"/>
      <c r="F90" s="116"/>
      <c r="G90" s="116"/>
      <c r="H90" s="116"/>
      <c r="I90" s="98"/>
      <c r="J90" s="127"/>
      <c r="K90" s="127"/>
      <c r="L90" s="98"/>
      <c r="M90" s="117"/>
      <c r="N90" s="117"/>
      <c r="O90" s="117"/>
      <c r="P90" s="117"/>
      <c r="Q90" s="117"/>
      <c r="R90" s="117"/>
      <c r="S90" s="117"/>
      <c r="T90" s="117"/>
      <c r="U90" s="128"/>
      <c r="V90" s="128"/>
      <c r="W90" s="128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</row>
    <row r="91" spans="1:82" s="83" customFormat="1" ht="12.95" customHeight="1" x14ac:dyDescent="0.2">
      <c r="A91" s="96" t="str">
        <f t="shared" si="9"/>
        <v>Muche, Luna</v>
      </c>
      <c r="B91" s="97" t="str">
        <f>b_BB!$B$10</f>
        <v>Gegner 8</v>
      </c>
      <c r="C91" s="115"/>
      <c r="D91" s="125"/>
      <c r="E91" s="126"/>
      <c r="F91" s="116"/>
      <c r="G91" s="116"/>
      <c r="H91" s="116"/>
      <c r="I91" s="98"/>
      <c r="J91" s="127"/>
      <c r="K91" s="127"/>
      <c r="L91" s="98"/>
      <c r="M91" s="117"/>
      <c r="N91" s="117"/>
      <c r="O91" s="117"/>
      <c r="P91" s="117"/>
      <c r="Q91" s="117"/>
      <c r="R91" s="117"/>
      <c r="S91" s="117"/>
      <c r="T91" s="117"/>
      <c r="U91" s="128"/>
      <c r="V91" s="128"/>
      <c r="W91" s="128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</row>
    <row r="92" spans="1:82" ht="12.95" customHeight="1" x14ac:dyDescent="0.2">
      <c r="A92" s="93" t="str">
        <f>b_BB!$A$92</f>
        <v>Muche, Stella</v>
      </c>
      <c r="B92" s="77"/>
      <c r="C92" s="84"/>
      <c r="D92" s="94"/>
      <c r="E92" s="9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100"/>
      <c r="Z92" s="100"/>
    </row>
    <row r="93" spans="1:82" s="83" customFormat="1" ht="12.95" customHeight="1" x14ac:dyDescent="0.2">
      <c r="A93" s="96" t="str">
        <f>$A$92</f>
        <v>Muche, Stella</v>
      </c>
      <c r="B93" s="97" t="str">
        <f>b_BB!$B$3</f>
        <v>BAWÜ</v>
      </c>
      <c r="C93" s="115"/>
      <c r="D93" s="125"/>
      <c r="E93" s="126"/>
      <c r="F93" s="116"/>
      <c r="G93" s="116"/>
      <c r="H93" s="116"/>
      <c r="I93" s="98"/>
      <c r="J93" s="127"/>
      <c r="K93" s="127"/>
      <c r="L93" s="98"/>
      <c r="M93" s="117"/>
      <c r="N93" s="117"/>
      <c r="O93" s="117"/>
      <c r="P93" s="117"/>
      <c r="Q93" s="117"/>
      <c r="R93" s="117"/>
      <c r="S93" s="117"/>
      <c r="T93" s="117"/>
      <c r="U93" s="128"/>
      <c r="V93" s="128"/>
      <c r="W93" s="128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</row>
    <row r="94" spans="1:82" s="83" customFormat="1" ht="12.95" customHeight="1" x14ac:dyDescent="0.2">
      <c r="A94" s="96" t="str">
        <f t="shared" ref="A94:A100" si="10">$A$92</f>
        <v>Muche, Stella</v>
      </c>
      <c r="B94" s="97" t="str">
        <f>b_BB!$B$4</f>
        <v>BAY</v>
      </c>
      <c r="C94" s="115"/>
      <c r="D94" s="125"/>
      <c r="E94" s="126"/>
      <c r="F94" s="116"/>
      <c r="G94" s="116"/>
      <c r="H94" s="116"/>
      <c r="I94" s="98"/>
      <c r="J94" s="127"/>
      <c r="K94" s="127"/>
      <c r="L94" s="98"/>
      <c r="M94" s="117"/>
      <c r="N94" s="117"/>
      <c r="O94" s="117"/>
      <c r="P94" s="117"/>
      <c r="Q94" s="117"/>
      <c r="R94" s="117"/>
      <c r="S94" s="117"/>
      <c r="T94" s="117"/>
      <c r="U94" s="128"/>
      <c r="V94" s="128"/>
      <c r="W94" s="128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</row>
    <row r="95" spans="1:82" s="83" customFormat="1" ht="12.95" customHeight="1" x14ac:dyDescent="0.2">
      <c r="A95" s="96" t="str">
        <f t="shared" si="10"/>
        <v>Muche, Stella</v>
      </c>
      <c r="B95" s="97" t="str">
        <f>b_BB!$B$5</f>
        <v>Stuttgart</v>
      </c>
      <c r="C95" s="115"/>
      <c r="D95" s="125"/>
      <c r="E95" s="126"/>
      <c r="F95" s="116"/>
      <c r="G95" s="116"/>
      <c r="H95" s="116"/>
      <c r="I95" s="98"/>
      <c r="J95" s="127"/>
      <c r="K95" s="127"/>
      <c r="L95" s="98"/>
      <c r="M95" s="117"/>
      <c r="N95" s="117"/>
      <c r="O95" s="117"/>
      <c r="P95" s="117"/>
      <c r="Q95" s="117"/>
      <c r="R95" s="117"/>
      <c r="S95" s="117"/>
      <c r="T95" s="117"/>
      <c r="U95" s="128"/>
      <c r="V95" s="128"/>
      <c r="W95" s="128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</row>
    <row r="96" spans="1:82" s="83" customFormat="1" ht="12.95" customHeight="1" x14ac:dyDescent="0.2">
      <c r="A96" s="96" t="str">
        <f t="shared" si="10"/>
        <v>Muche, Stella</v>
      </c>
      <c r="B96" s="97" t="str">
        <f>b_BB!$B$6</f>
        <v>BAY</v>
      </c>
      <c r="C96" s="115"/>
      <c r="D96" s="125"/>
      <c r="E96" s="126"/>
      <c r="F96" s="116"/>
      <c r="G96" s="116"/>
      <c r="H96" s="116"/>
      <c r="I96" s="98"/>
      <c r="J96" s="127"/>
      <c r="K96" s="127"/>
      <c r="L96" s="98"/>
      <c r="M96" s="117"/>
      <c r="N96" s="117"/>
      <c r="O96" s="117"/>
      <c r="P96" s="117"/>
      <c r="Q96" s="117"/>
      <c r="R96" s="117"/>
      <c r="S96" s="117"/>
      <c r="T96" s="117"/>
      <c r="U96" s="128"/>
      <c r="V96" s="128"/>
      <c r="W96" s="128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</row>
    <row r="97" spans="1:82" s="83" customFormat="1" ht="12.95" customHeight="1" x14ac:dyDescent="0.2">
      <c r="A97" s="96" t="str">
        <f t="shared" si="10"/>
        <v>Muche, Stella</v>
      </c>
      <c r="B97" s="97" t="str">
        <f>b_BB!$B$7</f>
        <v>BSVNRW</v>
      </c>
      <c r="C97" s="115"/>
      <c r="D97" s="125"/>
      <c r="E97" s="126"/>
      <c r="F97" s="116"/>
      <c r="G97" s="116"/>
      <c r="H97" s="116"/>
      <c r="I97" s="98"/>
      <c r="J97" s="127"/>
      <c r="K97" s="127"/>
      <c r="L97" s="98"/>
      <c r="M97" s="117"/>
      <c r="N97" s="117"/>
      <c r="O97" s="117"/>
      <c r="P97" s="117"/>
      <c r="Q97" s="117"/>
      <c r="R97" s="117"/>
      <c r="S97" s="117"/>
      <c r="T97" s="117"/>
      <c r="U97" s="128"/>
      <c r="V97" s="128"/>
      <c r="W97" s="128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</row>
    <row r="98" spans="1:82" s="83" customFormat="1" ht="12.95" customHeight="1" x14ac:dyDescent="0.2">
      <c r="A98" s="96" t="str">
        <f t="shared" si="10"/>
        <v>Muche, Stella</v>
      </c>
      <c r="B98" s="97" t="str">
        <f>b_BB!$B$8</f>
        <v>Gegner 6</v>
      </c>
      <c r="C98" s="115"/>
      <c r="D98" s="125"/>
      <c r="E98" s="126"/>
      <c r="F98" s="116"/>
      <c r="G98" s="116"/>
      <c r="H98" s="116"/>
      <c r="I98" s="98"/>
      <c r="J98" s="127"/>
      <c r="K98" s="127"/>
      <c r="L98" s="98"/>
      <c r="M98" s="117"/>
      <c r="N98" s="117"/>
      <c r="O98" s="117"/>
      <c r="P98" s="117"/>
      <c r="Q98" s="117"/>
      <c r="R98" s="117"/>
      <c r="S98" s="117"/>
      <c r="T98" s="117"/>
      <c r="U98" s="128"/>
      <c r="V98" s="128"/>
      <c r="W98" s="128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</row>
    <row r="99" spans="1:82" s="83" customFormat="1" ht="12.95" customHeight="1" x14ac:dyDescent="0.2">
      <c r="A99" s="96" t="str">
        <f t="shared" si="10"/>
        <v>Muche, Stella</v>
      </c>
      <c r="B99" s="97" t="str">
        <f>b_BB!$B$9</f>
        <v>Gegner 7</v>
      </c>
      <c r="C99" s="115"/>
      <c r="D99" s="125"/>
      <c r="E99" s="126"/>
      <c r="F99" s="116"/>
      <c r="G99" s="116"/>
      <c r="H99" s="116"/>
      <c r="I99" s="98"/>
      <c r="J99" s="127"/>
      <c r="K99" s="127"/>
      <c r="L99" s="98"/>
      <c r="M99" s="117"/>
      <c r="N99" s="117"/>
      <c r="O99" s="117"/>
      <c r="P99" s="117"/>
      <c r="Q99" s="117"/>
      <c r="R99" s="117"/>
      <c r="S99" s="117"/>
      <c r="T99" s="117"/>
      <c r="U99" s="128"/>
      <c r="V99" s="128"/>
      <c r="W99" s="128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</row>
    <row r="100" spans="1:82" s="83" customFormat="1" ht="12.95" customHeight="1" x14ac:dyDescent="0.2">
      <c r="A100" s="96" t="str">
        <f t="shared" si="10"/>
        <v>Muche, Stella</v>
      </c>
      <c r="B100" s="97" t="str">
        <f>b_BB!$B$10</f>
        <v>Gegner 8</v>
      </c>
      <c r="C100" s="115"/>
      <c r="D100" s="125"/>
      <c r="E100" s="126"/>
      <c r="F100" s="116"/>
      <c r="G100" s="116"/>
      <c r="H100" s="116"/>
      <c r="I100" s="98"/>
      <c r="J100" s="127"/>
      <c r="K100" s="127"/>
      <c r="L100" s="98"/>
      <c r="M100" s="117"/>
      <c r="N100" s="117"/>
      <c r="O100" s="117"/>
      <c r="P100" s="117"/>
      <c r="Q100" s="117"/>
      <c r="R100" s="117"/>
      <c r="S100" s="117"/>
      <c r="T100" s="117"/>
      <c r="U100" s="128"/>
      <c r="V100" s="128"/>
      <c r="W100" s="128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</row>
    <row r="101" spans="1:82" ht="12.95" customHeight="1" x14ac:dyDescent="0.2">
      <c r="A101" s="93" t="str">
        <f>b_BB!$A$101</f>
        <v>Pukowski, Elsa</v>
      </c>
      <c r="B101" s="77"/>
      <c r="C101" s="84"/>
      <c r="D101" s="94"/>
      <c r="E101" s="9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100"/>
      <c r="Z101" s="100"/>
      <c r="AA101" s="100"/>
      <c r="AB101" s="100"/>
      <c r="AC101" s="100"/>
      <c r="AD101" s="100"/>
      <c r="AE101" s="100"/>
      <c r="AF101" s="100"/>
      <c r="AG101" s="100"/>
    </row>
    <row r="102" spans="1:82" s="83" customFormat="1" ht="12.95" customHeight="1" x14ac:dyDescent="0.2">
      <c r="A102" s="96" t="str">
        <f>$A$101</f>
        <v>Pukowski, Elsa</v>
      </c>
      <c r="B102" s="97" t="str">
        <f>b_BB!$B$3</f>
        <v>BAWÜ</v>
      </c>
      <c r="C102" s="115"/>
      <c r="D102" s="125"/>
      <c r="E102" s="126"/>
      <c r="F102" s="116"/>
      <c r="G102" s="116"/>
      <c r="H102" s="116"/>
      <c r="I102" s="98"/>
      <c r="J102" s="127"/>
      <c r="K102" s="127"/>
      <c r="L102" s="98"/>
      <c r="M102" s="117"/>
      <c r="N102" s="117"/>
      <c r="O102" s="117"/>
      <c r="P102" s="117"/>
      <c r="Q102" s="117"/>
      <c r="R102" s="117"/>
      <c r="S102" s="117"/>
      <c r="T102" s="117"/>
      <c r="U102" s="128"/>
      <c r="V102" s="128"/>
      <c r="W102" s="128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</row>
    <row r="103" spans="1:82" s="83" customFormat="1" ht="12.95" customHeight="1" x14ac:dyDescent="0.2">
      <c r="A103" s="96" t="str">
        <f t="shared" ref="A103:A109" si="11">$A$101</f>
        <v>Pukowski, Elsa</v>
      </c>
      <c r="B103" s="97" t="str">
        <f>b_BB!$B$4</f>
        <v>BAY</v>
      </c>
      <c r="C103" s="115"/>
      <c r="D103" s="125"/>
      <c r="E103" s="126"/>
      <c r="F103" s="116"/>
      <c r="G103" s="116"/>
      <c r="H103" s="116"/>
      <c r="I103" s="98"/>
      <c r="J103" s="127"/>
      <c r="K103" s="127"/>
      <c r="L103" s="98"/>
      <c r="M103" s="117"/>
      <c r="N103" s="117"/>
      <c r="O103" s="117"/>
      <c r="P103" s="117"/>
      <c r="Q103" s="117"/>
      <c r="R103" s="117"/>
      <c r="S103" s="117"/>
      <c r="T103" s="117"/>
      <c r="U103" s="128"/>
      <c r="V103" s="128"/>
      <c r="W103" s="128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</row>
    <row r="104" spans="1:82" s="83" customFormat="1" ht="12.95" customHeight="1" x14ac:dyDescent="0.2">
      <c r="A104" s="96" t="str">
        <f t="shared" si="11"/>
        <v>Pukowski, Elsa</v>
      </c>
      <c r="B104" s="97" t="str">
        <f>b_BB!$B$5</f>
        <v>Stuttgart</v>
      </c>
      <c r="C104" s="115"/>
      <c r="D104" s="125"/>
      <c r="E104" s="126"/>
      <c r="F104" s="116"/>
      <c r="G104" s="116"/>
      <c r="H104" s="116"/>
      <c r="I104" s="98"/>
      <c r="J104" s="127"/>
      <c r="K104" s="127"/>
      <c r="L104" s="98"/>
      <c r="M104" s="117"/>
      <c r="N104" s="117"/>
      <c r="O104" s="117"/>
      <c r="P104" s="117"/>
      <c r="Q104" s="117"/>
      <c r="R104" s="117"/>
      <c r="S104" s="117"/>
      <c r="T104" s="117"/>
      <c r="U104" s="128"/>
      <c r="V104" s="128"/>
      <c r="W104" s="128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</row>
    <row r="105" spans="1:82" s="83" customFormat="1" ht="12.95" customHeight="1" x14ac:dyDescent="0.2">
      <c r="A105" s="96" t="str">
        <f t="shared" si="11"/>
        <v>Pukowski, Elsa</v>
      </c>
      <c r="B105" s="97" t="str">
        <f>b_BB!$B$6</f>
        <v>BAY</v>
      </c>
      <c r="C105" s="115"/>
      <c r="D105" s="125"/>
      <c r="E105" s="126"/>
      <c r="F105" s="116"/>
      <c r="G105" s="116"/>
      <c r="H105" s="116"/>
      <c r="I105" s="98"/>
      <c r="J105" s="127"/>
      <c r="K105" s="127"/>
      <c r="L105" s="98"/>
      <c r="M105" s="117"/>
      <c r="N105" s="117"/>
      <c r="O105" s="117"/>
      <c r="P105" s="117"/>
      <c r="Q105" s="117"/>
      <c r="R105" s="117"/>
      <c r="S105" s="117"/>
      <c r="T105" s="117"/>
      <c r="U105" s="128"/>
      <c r="V105" s="128"/>
      <c r="W105" s="128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</row>
    <row r="106" spans="1:82" s="83" customFormat="1" ht="12.95" customHeight="1" x14ac:dyDescent="0.2">
      <c r="A106" s="96" t="str">
        <f t="shared" si="11"/>
        <v>Pukowski, Elsa</v>
      </c>
      <c r="B106" s="97" t="str">
        <f>b_BB!$B$7</f>
        <v>BSVNRW</v>
      </c>
      <c r="C106" s="115"/>
      <c r="D106" s="125"/>
      <c r="E106" s="126"/>
      <c r="F106" s="116"/>
      <c r="G106" s="116"/>
      <c r="H106" s="116"/>
      <c r="I106" s="98"/>
      <c r="J106" s="127"/>
      <c r="K106" s="127"/>
      <c r="L106" s="98"/>
      <c r="M106" s="117"/>
      <c r="N106" s="117"/>
      <c r="O106" s="117"/>
      <c r="P106" s="117"/>
      <c r="Q106" s="117"/>
      <c r="R106" s="117"/>
      <c r="S106" s="117"/>
      <c r="T106" s="117"/>
      <c r="U106" s="128"/>
      <c r="V106" s="128"/>
      <c r="W106" s="128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</row>
    <row r="107" spans="1:82" s="83" customFormat="1" ht="12.95" customHeight="1" x14ac:dyDescent="0.2">
      <c r="A107" s="96" t="str">
        <f t="shared" si="11"/>
        <v>Pukowski, Elsa</v>
      </c>
      <c r="B107" s="97" t="str">
        <f>b_BB!$B$8</f>
        <v>Gegner 6</v>
      </c>
      <c r="C107" s="115"/>
      <c r="D107" s="125"/>
      <c r="E107" s="126"/>
      <c r="F107" s="116"/>
      <c r="G107" s="116"/>
      <c r="H107" s="116"/>
      <c r="I107" s="98"/>
      <c r="J107" s="127"/>
      <c r="K107" s="127"/>
      <c r="L107" s="98"/>
      <c r="M107" s="117"/>
      <c r="N107" s="117"/>
      <c r="O107" s="117"/>
      <c r="P107" s="117"/>
      <c r="Q107" s="117"/>
      <c r="R107" s="117"/>
      <c r="S107" s="117"/>
      <c r="T107" s="117"/>
      <c r="U107" s="128"/>
      <c r="V107" s="128"/>
      <c r="W107" s="128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</row>
    <row r="108" spans="1:82" s="83" customFormat="1" ht="12.95" customHeight="1" x14ac:dyDescent="0.2">
      <c r="A108" s="96" t="str">
        <f t="shared" si="11"/>
        <v>Pukowski, Elsa</v>
      </c>
      <c r="B108" s="97" t="str">
        <f>b_BB!$B$9</f>
        <v>Gegner 7</v>
      </c>
      <c r="C108" s="115"/>
      <c r="D108" s="125"/>
      <c r="E108" s="126"/>
      <c r="F108" s="116"/>
      <c r="G108" s="116"/>
      <c r="H108" s="116"/>
      <c r="I108" s="98"/>
      <c r="J108" s="127"/>
      <c r="K108" s="127"/>
      <c r="L108" s="98"/>
      <c r="M108" s="117"/>
      <c r="N108" s="117"/>
      <c r="O108" s="117"/>
      <c r="P108" s="117"/>
      <c r="Q108" s="117"/>
      <c r="R108" s="117"/>
      <c r="S108" s="117"/>
      <c r="T108" s="117"/>
      <c r="U108" s="128"/>
      <c r="V108" s="128"/>
      <c r="W108" s="128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</row>
    <row r="109" spans="1:82" s="83" customFormat="1" ht="12.95" customHeight="1" x14ac:dyDescent="0.2">
      <c r="A109" s="96" t="str">
        <f t="shared" si="11"/>
        <v>Pukowski, Elsa</v>
      </c>
      <c r="B109" s="97" t="str">
        <f>b_BB!$B$10</f>
        <v>Gegner 8</v>
      </c>
      <c r="C109" s="115"/>
      <c r="D109" s="125"/>
      <c r="E109" s="126"/>
      <c r="F109" s="116"/>
      <c r="G109" s="116"/>
      <c r="H109" s="116"/>
      <c r="I109" s="98"/>
      <c r="J109" s="127"/>
      <c r="K109" s="127"/>
      <c r="L109" s="98"/>
      <c r="M109" s="117"/>
      <c r="N109" s="117"/>
      <c r="O109" s="117"/>
      <c r="P109" s="117"/>
      <c r="Q109" s="117"/>
      <c r="R109" s="117"/>
      <c r="S109" s="117"/>
      <c r="T109" s="117"/>
      <c r="U109" s="128"/>
      <c r="V109" s="128"/>
      <c r="W109" s="128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</row>
    <row r="110" spans="1:82" ht="12.95" customHeight="1" x14ac:dyDescent="0.2">
      <c r="A110" s="93" t="str">
        <f>b_BB!$A$110</f>
        <v>Räder, Lina</v>
      </c>
      <c r="B110" s="77"/>
      <c r="C110" s="84"/>
      <c r="D110" s="94"/>
      <c r="E110" s="9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100"/>
    </row>
    <row r="111" spans="1:82" s="83" customFormat="1" ht="12.95" customHeight="1" x14ac:dyDescent="0.2">
      <c r="A111" s="96" t="str">
        <f>$A$110</f>
        <v>Räder, Lina</v>
      </c>
      <c r="B111" s="97" t="str">
        <f>b_BB!$B$3</f>
        <v>BAWÜ</v>
      </c>
      <c r="C111" s="115"/>
      <c r="D111" s="125"/>
      <c r="E111" s="126"/>
      <c r="F111" s="116"/>
      <c r="G111" s="116"/>
      <c r="H111" s="116"/>
      <c r="I111" s="98"/>
      <c r="J111" s="127"/>
      <c r="K111" s="127"/>
      <c r="L111" s="98"/>
      <c r="M111" s="117"/>
      <c r="N111" s="117"/>
      <c r="O111" s="117"/>
      <c r="P111" s="117"/>
      <c r="Q111" s="117"/>
      <c r="R111" s="117"/>
      <c r="S111" s="117"/>
      <c r="T111" s="117"/>
      <c r="U111" s="128"/>
      <c r="V111" s="128"/>
      <c r="W111" s="128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</row>
    <row r="112" spans="1:82" s="83" customFormat="1" ht="12.95" customHeight="1" x14ac:dyDescent="0.2">
      <c r="A112" s="96" t="str">
        <f t="shared" ref="A112:A118" si="12">$A$110</f>
        <v>Räder, Lina</v>
      </c>
      <c r="B112" s="97" t="str">
        <f>b_BB!$B$4</f>
        <v>BAY</v>
      </c>
      <c r="C112" s="115"/>
      <c r="D112" s="125"/>
      <c r="E112" s="126"/>
      <c r="F112" s="116"/>
      <c r="G112" s="116"/>
      <c r="H112" s="116"/>
      <c r="I112" s="98"/>
      <c r="J112" s="127"/>
      <c r="K112" s="127"/>
      <c r="L112" s="98"/>
      <c r="M112" s="117"/>
      <c r="N112" s="117"/>
      <c r="O112" s="117"/>
      <c r="P112" s="117"/>
      <c r="Q112" s="117"/>
      <c r="R112" s="117"/>
      <c r="S112" s="117"/>
      <c r="T112" s="117"/>
      <c r="U112" s="128"/>
      <c r="V112" s="128"/>
      <c r="W112" s="128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</row>
    <row r="113" spans="1:82" s="83" customFormat="1" ht="12.95" customHeight="1" x14ac:dyDescent="0.2">
      <c r="A113" s="96" t="str">
        <f t="shared" si="12"/>
        <v>Räder, Lina</v>
      </c>
      <c r="B113" s="97" t="str">
        <f>b_BB!$B$5</f>
        <v>Stuttgart</v>
      </c>
      <c r="C113" s="115"/>
      <c r="D113" s="125"/>
      <c r="E113" s="126"/>
      <c r="F113" s="116"/>
      <c r="G113" s="116"/>
      <c r="H113" s="116"/>
      <c r="I113" s="98"/>
      <c r="J113" s="127"/>
      <c r="K113" s="127"/>
      <c r="L113" s="98"/>
      <c r="M113" s="117"/>
      <c r="N113" s="117"/>
      <c r="O113" s="117"/>
      <c r="P113" s="117"/>
      <c r="Q113" s="117"/>
      <c r="R113" s="117"/>
      <c r="S113" s="117"/>
      <c r="T113" s="117"/>
      <c r="U113" s="128"/>
      <c r="V113" s="128"/>
      <c r="W113" s="128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</row>
    <row r="114" spans="1:82" s="83" customFormat="1" ht="12.95" customHeight="1" x14ac:dyDescent="0.2">
      <c r="A114" s="96" t="str">
        <f t="shared" si="12"/>
        <v>Räder, Lina</v>
      </c>
      <c r="B114" s="97" t="str">
        <f>b_BB!$B$6</f>
        <v>BAY</v>
      </c>
      <c r="C114" s="115"/>
      <c r="D114" s="125"/>
      <c r="E114" s="126"/>
      <c r="F114" s="116"/>
      <c r="G114" s="116"/>
      <c r="H114" s="116"/>
      <c r="I114" s="98"/>
      <c r="J114" s="127"/>
      <c r="K114" s="127"/>
      <c r="L114" s="98"/>
      <c r="M114" s="117"/>
      <c r="N114" s="117"/>
      <c r="O114" s="117"/>
      <c r="P114" s="117"/>
      <c r="Q114" s="117"/>
      <c r="R114" s="117"/>
      <c r="S114" s="117"/>
      <c r="T114" s="117"/>
      <c r="U114" s="128"/>
      <c r="V114" s="128"/>
      <c r="W114" s="128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</row>
    <row r="115" spans="1:82" s="83" customFormat="1" ht="12.95" customHeight="1" x14ac:dyDescent="0.2">
      <c r="A115" s="96" t="str">
        <f t="shared" si="12"/>
        <v>Räder, Lina</v>
      </c>
      <c r="B115" s="97" t="str">
        <f>b_BB!$B$7</f>
        <v>BSVNRW</v>
      </c>
      <c r="C115" s="115"/>
      <c r="D115" s="125"/>
      <c r="E115" s="126"/>
      <c r="F115" s="116"/>
      <c r="G115" s="116"/>
      <c r="H115" s="116"/>
      <c r="I115" s="98"/>
      <c r="J115" s="127"/>
      <c r="K115" s="127"/>
      <c r="L115" s="98"/>
      <c r="M115" s="117"/>
      <c r="N115" s="117"/>
      <c r="O115" s="117"/>
      <c r="P115" s="117"/>
      <c r="Q115" s="117"/>
      <c r="R115" s="117"/>
      <c r="S115" s="117"/>
      <c r="T115" s="117"/>
      <c r="U115" s="128"/>
      <c r="V115" s="128"/>
      <c r="W115" s="128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</row>
    <row r="116" spans="1:82" s="83" customFormat="1" ht="12.95" customHeight="1" x14ac:dyDescent="0.2">
      <c r="A116" s="96" t="str">
        <f t="shared" si="12"/>
        <v>Räder, Lina</v>
      </c>
      <c r="B116" s="97" t="str">
        <f>b_BB!$B$8</f>
        <v>Gegner 6</v>
      </c>
      <c r="C116" s="115"/>
      <c r="D116" s="125"/>
      <c r="E116" s="126"/>
      <c r="F116" s="116"/>
      <c r="G116" s="116"/>
      <c r="H116" s="116"/>
      <c r="I116" s="98"/>
      <c r="J116" s="127"/>
      <c r="K116" s="127"/>
      <c r="L116" s="98"/>
      <c r="M116" s="117"/>
      <c r="N116" s="117"/>
      <c r="O116" s="117"/>
      <c r="P116" s="117"/>
      <c r="Q116" s="117"/>
      <c r="R116" s="117"/>
      <c r="S116" s="117"/>
      <c r="T116" s="117"/>
      <c r="U116" s="128"/>
      <c r="V116" s="128"/>
      <c r="W116" s="128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</row>
    <row r="117" spans="1:82" s="83" customFormat="1" ht="12.95" customHeight="1" x14ac:dyDescent="0.2">
      <c r="A117" s="96" t="str">
        <f t="shared" si="12"/>
        <v>Räder, Lina</v>
      </c>
      <c r="B117" s="97" t="str">
        <f>b_BB!$B$9</f>
        <v>Gegner 7</v>
      </c>
      <c r="C117" s="115"/>
      <c r="D117" s="125"/>
      <c r="E117" s="126"/>
      <c r="F117" s="116"/>
      <c r="G117" s="116"/>
      <c r="H117" s="116"/>
      <c r="I117" s="98"/>
      <c r="J117" s="127"/>
      <c r="K117" s="127"/>
      <c r="L117" s="98"/>
      <c r="M117" s="117"/>
      <c r="N117" s="117"/>
      <c r="O117" s="117"/>
      <c r="P117" s="117"/>
      <c r="Q117" s="117"/>
      <c r="R117" s="117"/>
      <c r="S117" s="117"/>
      <c r="T117" s="117"/>
      <c r="U117" s="128"/>
      <c r="V117" s="128"/>
      <c r="W117" s="128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</row>
    <row r="118" spans="1:82" s="83" customFormat="1" ht="12.95" customHeight="1" x14ac:dyDescent="0.2">
      <c r="A118" s="96" t="str">
        <f t="shared" si="12"/>
        <v>Räder, Lina</v>
      </c>
      <c r="B118" s="97" t="str">
        <f>b_BB!$B$10</f>
        <v>Gegner 8</v>
      </c>
      <c r="C118" s="115"/>
      <c r="D118" s="125"/>
      <c r="E118" s="126"/>
      <c r="F118" s="116"/>
      <c r="G118" s="116"/>
      <c r="H118" s="116"/>
      <c r="I118" s="98"/>
      <c r="J118" s="127"/>
      <c r="K118" s="127"/>
      <c r="L118" s="98"/>
      <c r="M118" s="117"/>
      <c r="N118" s="117"/>
      <c r="O118" s="117"/>
      <c r="P118" s="117"/>
      <c r="Q118" s="117"/>
      <c r="R118" s="117"/>
      <c r="S118" s="117"/>
      <c r="T118" s="117"/>
      <c r="U118" s="128"/>
      <c r="V118" s="128"/>
      <c r="W118" s="128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</row>
    <row r="119" spans="1:82" ht="12.95" customHeight="1" x14ac:dyDescent="0.2">
      <c r="A119" s="93" t="str">
        <f>b_BB!$A$119</f>
        <v>Rathje, Lotta</v>
      </c>
      <c r="B119" s="77"/>
      <c r="C119" s="84"/>
      <c r="D119" s="94"/>
      <c r="E119" s="9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  <c r="AJ119" s="100"/>
      <c r="AK119" s="100"/>
      <c r="AL119" s="100"/>
    </row>
    <row r="120" spans="1:82" s="83" customFormat="1" ht="12.95" customHeight="1" x14ac:dyDescent="0.2">
      <c r="A120" s="96" t="str">
        <f>$A$119</f>
        <v>Rathje, Lotta</v>
      </c>
      <c r="B120" s="86" t="str">
        <f>b_BB!$B$3</f>
        <v>BAWÜ</v>
      </c>
      <c r="C120" s="129"/>
      <c r="D120" s="125"/>
      <c r="E120" s="126"/>
      <c r="F120" s="116"/>
      <c r="G120" s="116"/>
      <c r="H120" s="116"/>
      <c r="I120" s="98"/>
      <c r="J120" s="127"/>
      <c r="K120" s="127"/>
      <c r="L120" s="98"/>
      <c r="M120" s="117"/>
      <c r="N120" s="117"/>
      <c r="O120" s="117"/>
      <c r="P120" s="117"/>
      <c r="Q120" s="117"/>
      <c r="R120" s="117"/>
      <c r="S120" s="117"/>
      <c r="T120" s="117"/>
      <c r="U120" s="128"/>
      <c r="V120" s="128"/>
      <c r="W120" s="128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</row>
    <row r="121" spans="1:82" s="83" customFormat="1" ht="12.95" customHeight="1" x14ac:dyDescent="0.2">
      <c r="A121" s="96" t="str">
        <f t="shared" ref="A121:A127" si="13">$A$119</f>
        <v>Rathje, Lotta</v>
      </c>
      <c r="B121" s="86" t="str">
        <f>b_BB!$B$4</f>
        <v>BAY</v>
      </c>
      <c r="C121" s="129"/>
      <c r="D121" s="125"/>
      <c r="E121" s="126"/>
      <c r="F121" s="116"/>
      <c r="G121" s="116"/>
      <c r="H121" s="116"/>
      <c r="I121" s="98"/>
      <c r="J121" s="127"/>
      <c r="K121" s="127"/>
      <c r="L121" s="98"/>
      <c r="M121" s="117"/>
      <c r="N121" s="117"/>
      <c r="O121" s="117"/>
      <c r="P121" s="117"/>
      <c r="Q121" s="117"/>
      <c r="R121" s="117"/>
      <c r="S121" s="117"/>
      <c r="T121" s="117"/>
      <c r="U121" s="128"/>
      <c r="V121" s="128"/>
      <c r="W121" s="128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</row>
    <row r="122" spans="1:82" s="83" customFormat="1" ht="12.95" customHeight="1" x14ac:dyDescent="0.2">
      <c r="A122" s="96" t="str">
        <f t="shared" si="13"/>
        <v>Rathje, Lotta</v>
      </c>
      <c r="B122" s="86" t="str">
        <f>b_BB!$B$5</f>
        <v>Stuttgart</v>
      </c>
      <c r="C122" s="129"/>
      <c r="D122" s="125"/>
      <c r="E122" s="126"/>
      <c r="F122" s="116"/>
      <c r="G122" s="116"/>
      <c r="H122" s="116"/>
      <c r="I122" s="98"/>
      <c r="J122" s="127"/>
      <c r="K122" s="127"/>
      <c r="L122" s="98"/>
      <c r="M122" s="117"/>
      <c r="N122" s="117"/>
      <c r="O122" s="117"/>
      <c r="P122" s="117"/>
      <c r="Q122" s="117"/>
      <c r="R122" s="117"/>
      <c r="S122" s="117"/>
      <c r="T122" s="117"/>
      <c r="U122" s="128"/>
      <c r="V122" s="128"/>
      <c r="W122" s="128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</row>
    <row r="123" spans="1:82" s="83" customFormat="1" ht="12.95" customHeight="1" x14ac:dyDescent="0.2">
      <c r="A123" s="96" t="str">
        <f t="shared" si="13"/>
        <v>Rathje, Lotta</v>
      </c>
      <c r="B123" s="86" t="str">
        <f>b_BB!$B$6</f>
        <v>BAY</v>
      </c>
      <c r="C123" s="129"/>
      <c r="D123" s="125"/>
      <c r="E123" s="126"/>
      <c r="F123" s="116"/>
      <c r="G123" s="116"/>
      <c r="H123" s="116"/>
      <c r="I123" s="98"/>
      <c r="J123" s="127"/>
      <c r="K123" s="127"/>
      <c r="L123" s="98"/>
      <c r="M123" s="117"/>
      <c r="N123" s="117"/>
      <c r="O123" s="117"/>
      <c r="P123" s="117"/>
      <c r="Q123" s="117"/>
      <c r="R123" s="117"/>
      <c r="S123" s="117"/>
      <c r="T123" s="117"/>
      <c r="U123" s="128"/>
      <c r="V123" s="128"/>
      <c r="W123" s="128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</row>
    <row r="124" spans="1:82" s="83" customFormat="1" ht="12.95" customHeight="1" x14ac:dyDescent="0.2">
      <c r="A124" s="96" t="str">
        <f t="shared" si="13"/>
        <v>Rathje, Lotta</v>
      </c>
      <c r="B124" s="86" t="str">
        <f>b_BB!$B$7</f>
        <v>BSVNRW</v>
      </c>
      <c r="C124" s="129"/>
      <c r="D124" s="125"/>
      <c r="E124" s="126"/>
      <c r="F124" s="116"/>
      <c r="G124" s="116"/>
      <c r="H124" s="116"/>
      <c r="I124" s="98"/>
      <c r="J124" s="127"/>
      <c r="K124" s="127"/>
      <c r="L124" s="98"/>
      <c r="M124" s="117"/>
      <c r="N124" s="117"/>
      <c r="O124" s="117"/>
      <c r="P124" s="117"/>
      <c r="Q124" s="117"/>
      <c r="R124" s="117"/>
      <c r="S124" s="117"/>
      <c r="T124" s="117"/>
      <c r="U124" s="128"/>
      <c r="V124" s="128"/>
      <c r="W124" s="128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</row>
    <row r="125" spans="1:82" s="83" customFormat="1" ht="12.95" customHeight="1" x14ac:dyDescent="0.2">
      <c r="A125" s="96" t="str">
        <f t="shared" si="13"/>
        <v>Rathje, Lotta</v>
      </c>
      <c r="B125" s="86" t="str">
        <f>b_BB!$B$8</f>
        <v>Gegner 6</v>
      </c>
      <c r="C125" s="129"/>
      <c r="D125" s="125"/>
      <c r="E125" s="126"/>
      <c r="F125" s="116"/>
      <c r="G125" s="116"/>
      <c r="H125" s="116"/>
      <c r="I125" s="98"/>
      <c r="J125" s="127"/>
      <c r="K125" s="127"/>
      <c r="L125" s="98"/>
      <c r="M125" s="117"/>
      <c r="N125" s="117"/>
      <c r="O125" s="117"/>
      <c r="P125" s="117"/>
      <c r="Q125" s="117"/>
      <c r="R125" s="117"/>
      <c r="S125" s="117"/>
      <c r="T125" s="117"/>
      <c r="U125" s="128"/>
      <c r="V125" s="128"/>
      <c r="W125" s="128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</row>
    <row r="126" spans="1:82" s="83" customFormat="1" ht="12.95" customHeight="1" x14ac:dyDescent="0.2">
      <c r="A126" s="96" t="str">
        <f t="shared" si="13"/>
        <v>Rathje, Lotta</v>
      </c>
      <c r="B126" s="86" t="str">
        <f>b_BB!$B$9</f>
        <v>Gegner 7</v>
      </c>
      <c r="C126" s="129"/>
      <c r="D126" s="125"/>
      <c r="E126" s="126"/>
      <c r="F126" s="116"/>
      <c r="G126" s="116"/>
      <c r="H126" s="116"/>
      <c r="I126" s="98"/>
      <c r="J126" s="127"/>
      <c r="K126" s="127"/>
      <c r="L126" s="98"/>
      <c r="M126" s="117"/>
      <c r="N126" s="117"/>
      <c r="O126" s="117"/>
      <c r="P126" s="117"/>
      <c r="Q126" s="117"/>
      <c r="R126" s="117"/>
      <c r="S126" s="117"/>
      <c r="T126" s="117"/>
      <c r="U126" s="128"/>
      <c r="V126" s="128"/>
      <c r="W126" s="128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</row>
    <row r="127" spans="1:82" s="83" customFormat="1" ht="12.95" customHeight="1" x14ac:dyDescent="0.2">
      <c r="A127" s="96" t="str">
        <f t="shared" si="13"/>
        <v>Rathje, Lotta</v>
      </c>
      <c r="B127" s="86" t="str">
        <f>b_BB!$B$10</f>
        <v>Gegner 8</v>
      </c>
      <c r="C127" s="129"/>
      <c r="D127" s="125"/>
      <c r="E127" s="126"/>
      <c r="F127" s="116"/>
      <c r="G127" s="116"/>
      <c r="H127" s="116"/>
      <c r="I127" s="98"/>
      <c r="J127" s="127"/>
      <c r="K127" s="127"/>
      <c r="L127" s="98"/>
      <c r="M127" s="117"/>
      <c r="N127" s="117"/>
      <c r="O127" s="117"/>
      <c r="P127" s="117"/>
      <c r="Q127" s="117"/>
      <c r="R127" s="117"/>
      <c r="S127" s="117"/>
      <c r="T127" s="117"/>
      <c r="U127" s="128"/>
      <c r="V127" s="128"/>
      <c r="W127" s="128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</row>
    <row r="128" spans="1:82" ht="12.95" customHeight="1" x14ac:dyDescent="0.2">
      <c r="A128" s="93" t="str">
        <f>b_BB!$A$128</f>
        <v>Rusch, Leonie</v>
      </c>
      <c r="B128" s="77"/>
      <c r="C128" s="84"/>
      <c r="D128" s="94"/>
      <c r="E128" s="9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100"/>
      <c r="Z128" s="100"/>
    </row>
    <row r="129" spans="1:82" s="83" customFormat="1" ht="12.95" customHeight="1" x14ac:dyDescent="0.2">
      <c r="A129" s="96" t="str">
        <f>$A$128</f>
        <v>Rusch, Leonie</v>
      </c>
      <c r="B129" s="97" t="str">
        <f>b_BB!$B$3</f>
        <v>BAWÜ</v>
      </c>
      <c r="C129" s="115"/>
      <c r="D129" s="125"/>
      <c r="E129" s="126"/>
      <c r="F129" s="116"/>
      <c r="G129" s="116"/>
      <c r="H129" s="116"/>
      <c r="I129" s="98"/>
      <c r="J129" s="127"/>
      <c r="K129" s="127"/>
      <c r="L129" s="98"/>
      <c r="M129" s="117"/>
      <c r="N129" s="117"/>
      <c r="O129" s="117"/>
      <c r="P129" s="117"/>
      <c r="Q129" s="117"/>
      <c r="R129" s="117"/>
      <c r="S129" s="117"/>
      <c r="T129" s="117"/>
      <c r="U129" s="128"/>
      <c r="V129" s="128"/>
      <c r="W129" s="128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</row>
    <row r="130" spans="1:82" s="83" customFormat="1" ht="12.95" customHeight="1" x14ac:dyDescent="0.2">
      <c r="A130" s="96" t="str">
        <f t="shared" ref="A130:A136" si="14">$A$128</f>
        <v>Rusch, Leonie</v>
      </c>
      <c r="B130" s="97" t="str">
        <f>b_BB!$B$4</f>
        <v>BAY</v>
      </c>
      <c r="C130" s="115">
        <v>1</v>
      </c>
      <c r="D130" s="125">
        <v>2</v>
      </c>
      <c r="E130" s="126">
        <v>14</v>
      </c>
      <c r="F130" s="116">
        <v>14</v>
      </c>
      <c r="G130" s="116">
        <v>7</v>
      </c>
      <c r="H130" s="116">
        <v>6</v>
      </c>
      <c r="I130" s="98">
        <v>8</v>
      </c>
      <c r="J130" s="127">
        <v>1</v>
      </c>
      <c r="K130" s="127">
        <v>1</v>
      </c>
      <c r="L130" s="98"/>
      <c r="M130" s="117">
        <v>1</v>
      </c>
      <c r="N130" s="117"/>
      <c r="O130" s="117"/>
      <c r="P130" s="117"/>
      <c r="Q130" s="117"/>
      <c r="R130" s="117"/>
      <c r="S130" s="117">
        <v>6</v>
      </c>
      <c r="T130" s="117"/>
      <c r="U130" s="128"/>
      <c r="V130" s="128">
        <v>1</v>
      </c>
      <c r="W130" s="128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</row>
    <row r="131" spans="1:82" s="83" customFormat="1" ht="12.95" customHeight="1" x14ac:dyDescent="0.2">
      <c r="A131" s="96" t="str">
        <f t="shared" si="14"/>
        <v>Rusch, Leonie</v>
      </c>
      <c r="B131" s="97" t="str">
        <f>b_BB!$B$5</f>
        <v>Stuttgart</v>
      </c>
      <c r="C131" s="115"/>
      <c r="D131" s="125"/>
      <c r="E131" s="126"/>
      <c r="F131" s="116"/>
      <c r="G131" s="116"/>
      <c r="H131" s="116"/>
      <c r="I131" s="98"/>
      <c r="J131" s="127"/>
      <c r="K131" s="127"/>
      <c r="L131" s="98"/>
      <c r="M131" s="117"/>
      <c r="N131" s="117"/>
      <c r="O131" s="117"/>
      <c r="P131" s="117"/>
      <c r="Q131" s="117"/>
      <c r="R131" s="117"/>
      <c r="S131" s="117"/>
      <c r="T131" s="117"/>
      <c r="U131" s="128"/>
      <c r="V131" s="128"/>
      <c r="W131" s="128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</row>
    <row r="132" spans="1:82" s="83" customFormat="1" ht="12.95" customHeight="1" x14ac:dyDescent="0.2">
      <c r="A132" s="96" t="str">
        <f t="shared" si="14"/>
        <v>Rusch, Leonie</v>
      </c>
      <c r="B132" s="97" t="str">
        <f>b_BB!$B$6</f>
        <v>BAY</v>
      </c>
      <c r="C132" s="115">
        <v>1</v>
      </c>
      <c r="D132" s="125">
        <v>0</v>
      </c>
      <c r="E132" s="126">
        <v>1</v>
      </c>
      <c r="F132" s="116">
        <v>1</v>
      </c>
      <c r="G132" s="116"/>
      <c r="H132" s="116"/>
      <c r="I132" s="98">
        <v>1</v>
      </c>
      <c r="J132" s="127">
        <v>1</v>
      </c>
      <c r="K132" s="127"/>
      <c r="L132" s="98"/>
      <c r="M132" s="117"/>
      <c r="N132" s="117"/>
      <c r="O132" s="117"/>
      <c r="P132" s="117"/>
      <c r="Q132" s="117"/>
      <c r="R132" s="117"/>
      <c r="S132" s="117">
        <v>1</v>
      </c>
      <c r="T132" s="117"/>
      <c r="U132" s="128"/>
      <c r="V132" s="128"/>
      <c r="W132" s="128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</row>
    <row r="133" spans="1:82" s="83" customFormat="1" ht="12.95" customHeight="1" x14ac:dyDescent="0.2">
      <c r="A133" s="96" t="str">
        <f t="shared" si="14"/>
        <v>Rusch, Leonie</v>
      </c>
      <c r="B133" s="97" t="str">
        <f>b_BB!$B$7</f>
        <v>BSVNRW</v>
      </c>
      <c r="C133" s="115">
        <v>1</v>
      </c>
      <c r="D133" s="125">
        <v>1</v>
      </c>
      <c r="E133" s="126">
        <v>7</v>
      </c>
      <c r="F133" s="116">
        <v>7</v>
      </c>
      <c r="G133" s="116">
        <v>4</v>
      </c>
      <c r="H133" s="116">
        <v>4</v>
      </c>
      <c r="I133" s="98">
        <v>4</v>
      </c>
      <c r="J133" s="127"/>
      <c r="K133" s="127"/>
      <c r="L133" s="98">
        <v>2</v>
      </c>
      <c r="M133" s="117">
        <v>1</v>
      </c>
      <c r="N133" s="117"/>
      <c r="O133" s="117"/>
      <c r="P133" s="117"/>
      <c r="Q133" s="117"/>
      <c r="R133" s="117"/>
      <c r="S133" s="117">
        <v>2</v>
      </c>
      <c r="T133" s="117"/>
      <c r="U133" s="128"/>
      <c r="V133" s="128"/>
      <c r="W133" s="128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</row>
    <row r="134" spans="1:82" s="83" customFormat="1" ht="12.95" customHeight="1" x14ac:dyDescent="0.2">
      <c r="A134" s="96" t="str">
        <f t="shared" si="14"/>
        <v>Rusch, Leonie</v>
      </c>
      <c r="B134" s="97" t="str">
        <f>b_BB!$B$8</f>
        <v>Gegner 6</v>
      </c>
      <c r="C134" s="115"/>
      <c r="D134" s="125"/>
      <c r="E134" s="126"/>
      <c r="F134" s="116"/>
      <c r="G134" s="116"/>
      <c r="H134" s="116"/>
      <c r="I134" s="98"/>
      <c r="J134" s="127"/>
      <c r="K134" s="127"/>
      <c r="L134" s="98"/>
      <c r="M134" s="117"/>
      <c r="N134" s="117"/>
      <c r="O134" s="117"/>
      <c r="P134" s="117"/>
      <c r="Q134" s="117"/>
      <c r="R134" s="117"/>
      <c r="S134" s="117"/>
      <c r="T134" s="117"/>
      <c r="U134" s="128"/>
      <c r="V134" s="128"/>
      <c r="W134" s="128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</row>
    <row r="135" spans="1:82" s="83" customFormat="1" ht="12.95" customHeight="1" x14ac:dyDescent="0.2">
      <c r="A135" s="96" t="str">
        <f t="shared" si="14"/>
        <v>Rusch, Leonie</v>
      </c>
      <c r="B135" s="97" t="str">
        <f>b_BB!$B$9</f>
        <v>Gegner 7</v>
      </c>
      <c r="C135" s="115"/>
      <c r="D135" s="125"/>
      <c r="E135" s="126"/>
      <c r="F135" s="116"/>
      <c r="G135" s="116"/>
      <c r="H135" s="116"/>
      <c r="I135" s="98"/>
      <c r="J135" s="127"/>
      <c r="K135" s="127"/>
      <c r="L135" s="98"/>
      <c r="M135" s="117"/>
      <c r="N135" s="117"/>
      <c r="O135" s="117"/>
      <c r="P135" s="117"/>
      <c r="Q135" s="117"/>
      <c r="R135" s="117"/>
      <c r="S135" s="117"/>
      <c r="T135" s="117"/>
      <c r="U135" s="128"/>
      <c r="V135" s="128"/>
      <c r="W135" s="128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</row>
    <row r="136" spans="1:82" s="83" customFormat="1" ht="12.95" customHeight="1" x14ac:dyDescent="0.2">
      <c r="A136" s="96" t="str">
        <f t="shared" si="14"/>
        <v>Rusch, Leonie</v>
      </c>
      <c r="B136" s="97" t="str">
        <f>b_BB!$B$10</f>
        <v>Gegner 8</v>
      </c>
      <c r="C136" s="115"/>
      <c r="D136" s="125"/>
      <c r="E136" s="126"/>
      <c r="F136" s="116"/>
      <c r="G136" s="116"/>
      <c r="H136" s="116"/>
      <c r="I136" s="98"/>
      <c r="J136" s="127"/>
      <c r="K136" s="127"/>
      <c r="L136" s="98"/>
      <c r="M136" s="117"/>
      <c r="N136" s="117"/>
      <c r="O136" s="117"/>
      <c r="P136" s="117"/>
      <c r="Q136" s="117"/>
      <c r="R136" s="117"/>
      <c r="S136" s="117"/>
      <c r="T136" s="117"/>
      <c r="U136" s="128"/>
      <c r="V136" s="128"/>
      <c r="W136" s="128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</row>
    <row r="137" spans="1:82" ht="12.95" customHeight="1" x14ac:dyDescent="0.2">
      <c r="A137" s="93" t="str">
        <f>b_BB!$A$137</f>
        <v>Schelinski, Lisa</v>
      </c>
      <c r="B137" s="77"/>
      <c r="C137" s="84"/>
      <c r="D137" s="94"/>
      <c r="E137" s="9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100"/>
      <c r="Z137" s="100"/>
    </row>
    <row r="138" spans="1:82" s="83" customFormat="1" ht="12.95" customHeight="1" x14ac:dyDescent="0.2">
      <c r="A138" s="96" t="str">
        <f>$A$137</f>
        <v>Schelinski, Lisa</v>
      </c>
      <c r="B138" s="97" t="str">
        <f>b_BB!$B$3</f>
        <v>BAWÜ</v>
      </c>
      <c r="C138" s="115"/>
      <c r="D138" s="125"/>
      <c r="E138" s="126"/>
      <c r="F138" s="116"/>
      <c r="G138" s="116"/>
      <c r="H138" s="116"/>
      <c r="I138" s="98"/>
      <c r="J138" s="127"/>
      <c r="K138" s="127"/>
      <c r="L138" s="98"/>
      <c r="M138" s="117"/>
      <c r="N138" s="117"/>
      <c r="O138" s="117"/>
      <c r="P138" s="117"/>
      <c r="Q138" s="117"/>
      <c r="R138" s="117"/>
      <c r="S138" s="117"/>
      <c r="T138" s="117"/>
      <c r="U138" s="128"/>
      <c r="V138" s="128"/>
      <c r="W138" s="128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</row>
    <row r="139" spans="1:82" s="83" customFormat="1" ht="12.95" customHeight="1" x14ac:dyDescent="0.2">
      <c r="A139" s="96" t="str">
        <f t="shared" ref="A139:A145" si="15">$A$137</f>
        <v>Schelinski, Lisa</v>
      </c>
      <c r="B139" s="97" t="str">
        <f>b_BB!$B$4</f>
        <v>BAY</v>
      </c>
      <c r="C139" s="115"/>
      <c r="D139" s="125"/>
      <c r="E139" s="126"/>
      <c r="F139" s="116"/>
      <c r="G139" s="116"/>
      <c r="H139" s="116"/>
      <c r="I139" s="98"/>
      <c r="J139" s="127"/>
      <c r="K139" s="127"/>
      <c r="L139" s="98"/>
      <c r="M139" s="117"/>
      <c r="N139" s="117"/>
      <c r="O139" s="117"/>
      <c r="P139" s="117"/>
      <c r="Q139" s="117"/>
      <c r="R139" s="117"/>
      <c r="S139" s="117"/>
      <c r="T139" s="117"/>
      <c r="U139" s="128"/>
      <c r="V139" s="128"/>
      <c r="W139" s="128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</row>
    <row r="140" spans="1:82" s="83" customFormat="1" ht="12.95" customHeight="1" x14ac:dyDescent="0.2">
      <c r="A140" s="96" t="str">
        <f t="shared" si="15"/>
        <v>Schelinski, Lisa</v>
      </c>
      <c r="B140" s="97" t="str">
        <f>b_BB!$B$5</f>
        <v>Stuttgart</v>
      </c>
      <c r="C140" s="115"/>
      <c r="D140" s="125"/>
      <c r="E140" s="126"/>
      <c r="F140" s="116"/>
      <c r="G140" s="116"/>
      <c r="H140" s="116"/>
      <c r="I140" s="98"/>
      <c r="J140" s="127"/>
      <c r="K140" s="127"/>
      <c r="L140" s="98"/>
      <c r="M140" s="117"/>
      <c r="N140" s="117"/>
      <c r="O140" s="117"/>
      <c r="P140" s="117"/>
      <c r="Q140" s="117"/>
      <c r="R140" s="117"/>
      <c r="S140" s="117"/>
      <c r="T140" s="117"/>
      <c r="U140" s="128"/>
      <c r="V140" s="128"/>
      <c r="W140" s="128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</row>
    <row r="141" spans="1:82" s="83" customFormat="1" ht="12.95" customHeight="1" x14ac:dyDescent="0.2">
      <c r="A141" s="96" t="str">
        <f t="shared" si="15"/>
        <v>Schelinski, Lisa</v>
      </c>
      <c r="B141" s="97" t="str">
        <f>b_BB!$B$6</f>
        <v>BAY</v>
      </c>
      <c r="C141" s="115"/>
      <c r="D141" s="125"/>
      <c r="E141" s="126"/>
      <c r="F141" s="116"/>
      <c r="G141" s="116"/>
      <c r="H141" s="116"/>
      <c r="I141" s="98"/>
      <c r="J141" s="127"/>
      <c r="K141" s="127"/>
      <c r="L141" s="98"/>
      <c r="M141" s="117"/>
      <c r="N141" s="117"/>
      <c r="O141" s="117"/>
      <c r="P141" s="117"/>
      <c r="Q141" s="117"/>
      <c r="R141" s="117"/>
      <c r="S141" s="117"/>
      <c r="T141" s="117"/>
      <c r="U141" s="128"/>
      <c r="V141" s="128"/>
      <c r="W141" s="128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</row>
    <row r="142" spans="1:82" s="83" customFormat="1" ht="12.95" customHeight="1" x14ac:dyDescent="0.2">
      <c r="A142" s="96" t="str">
        <f t="shared" si="15"/>
        <v>Schelinski, Lisa</v>
      </c>
      <c r="B142" s="97" t="str">
        <f>b_BB!$B$7</f>
        <v>BSVNRW</v>
      </c>
      <c r="C142" s="115"/>
      <c r="D142" s="125"/>
      <c r="E142" s="126"/>
      <c r="F142" s="116"/>
      <c r="G142" s="116"/>
      <c r="H142" s="116"/>
      <c r="I142" s="98"/>
      <c r="J142" s="127"/>
      <c r="K142" s="127"/>
      <c r="L142" s="98"/>
      <c r="M142" s="117"/>
      <c r="N142" s="117"/>
      <c r="O142" s="117"/>
      <c r="P142" s="117"/>
      <c r="Q142" s="117"/>
      <c r="R142" s="117"/>
      <c r="S142" s="117"/>
      <c r="T142" s="117"/>
      <c r="U142" s="128"/>
      <c r="V142" s="128"/>
      <c r="W142" s="128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</row>
    <row r="143" spans="1:82" s="83" customFormat="1" ht="12.95" customHeight="1" x14ac:dyDescent="0.2">
      <c r="A143" s="96" t="str">
        <f t="shared" si="15"/>
        <v>Schelinski, Lisa</v>
      </c>
      <c r="B143" s="97" t="str">
        <f>b_BB!$B$8</f>
        <v>Gegner 6</v>
      </c>
      <c r="C143" s="115"/>
      <c r="D143" s="125"/>
      <c r="E143" s="126"/>
      <c r="F143" s="116"/>
      <c r="G143" s="116"/>
      <c r="H143" s="116"/>
      <c r="I143" s="98"/>
      <c r="J143" s="127"/>
      <c r="K143" s="127"/>
      <c r="L143" s="98"/>
      <c r="M143" s="117"/>
      <c r="N143" s="117"/>
      <c r="O143" s="117"/>
      <c r="P143" s="117"/>
      <c r="Q143" s="117"/>
      <c r="R143" s="117"/>
      <c r="S143" s="117"/>
      <c r="T143" s="117"/>
      <c r="U143" s="128"/>
      <c r="V143" s="128"/>
      <c r="W143" s="128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</row>
    <row r="144" spans="1:82" s="83" customFormat="1" ht="12.95" customHeight="1" x14ac:dyDescent="0.2">
      <c r="A144" s="96" t="str">
        <f t="shared" si="15"/>
        <v>Schelinski, Lisa</v>
      </c>
      <c r="B144" s="97" t="str">
        <f>b_BB!$B$9</f>
        <v>Gegner 7</v>
      </c>
      <c r="C144" s="115"/>
      <c r="D144" s="125"/>
      <c r="E144" s="126"/>
      <c r="F144" s="116"/>
      <c r="G144" s="116"/>
      <c r="H144" s="116"/>
      <c r="I144" s="98"/>
      <c r="J144" s="127"/>
      <c r="K144" s="127"/>
      <c r="L144" s="98"/>
      <c r="M144" s="117"/>
      <c r="N144" s="117"/>
      <c r="O144" s="117"/>
      <c r="P144" s="117"/>
      <c r="Q144" s="117"/>
      <c r="R144" s="117"/>
      <c r="S144" s="117"/>
      <c r="T144" s="117"/>
      <c r="U144" s="128"/>
      <c r="V144" s="128"/>
      <c r="W144" s="128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</row>
    <row r="145" spans="1:82" s="83" customFormat="1" ht="12.95" customHeight="1" x14ac:dyDescent="0.2">
      <c r="A145" s="96" t="str">
        <f t="shared" si="15"/>
        <v>Schelinski, Lisa</v>
      </c>
      <c r="B145" s="97" t="str">
        <f>b_BB!$B$10</f>
        <v>Gegner 8</v>
      </c>
      <c r="C145" s="115"/>
      <c r="D145" s="125"/>
      <c r="E145" s="126"/>
      <c r="F145" s="116"/>
      <c r="G145" s="116"/>
      <c r="H145" s="116"/>
      <c r="I145" s="98"/>
      <c r="J145" s="127"/>
      <c r="K145" s="127"/>
      <c r="L145" s="98"/>
      <c r="M145" s="117"/>
      <c r="N145" s="117"/>
      <c r="O145" s="117"/>
      <c r="P145" s="117"/>
      <c r="Q145" s="117"/>
      <c r="R145" s="117"/>
      <c r="S145" s="117"/>
      <c r="T145" s="117"/>
      <c r="U145" s="128"/>
      <c r="V145" s="128"/>
      <c r="W145" s="128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</row>
    <row r="146" spans="1:82" ht="12.95" customHeight="1" x14ac:dyDescent="0.2">
      <c r="A146" s="93" t="str">
        <f>b_BB!$A$146</f>
        <v>Steltner, Johanna</v>
      </c>
      <c r="B146" s="77"/>
      <c r="C146" s="84"/>
      <c r="D146" s="94"/>
      <c r="E146" s="9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100"/>
      <c r="Z146" s="100"/>
    </row>
    <row r="147" spans="1:82" s="83" customFormat="1" ht="12.95" customHeight="1" x14ac:dyDescent="0.2">
      <c r="A147" s="96" t="str">
        <f>$A$146</f>
        <v>Steltner, Johanna</v>
      </c>
      <c r="B147" s="97" t="str">
        <f>b_BB!$B$3</f>
        <v>BAWÜ</v>
      </c>
      <c r="C147" s="115"/>
      <c r="D147" s="125"/>
      <c r="E147" s="126"/>
      <c r="F147" s="116"/>
      <c r="G147" s="116"/>
      <c r="H147" s="116"/>
      <c r="I147" s="98"/>
      <c r="J147" s="127"/>
      <c r="K147" s="127"/>
      <c r="L147" s="98"/>
      <c r="M147" s="117"/>
      <c r="N147" s="117"/>
      <c r="O147" s="117"/>
      <c r="P147" s="117"/>
      <c r="Q147" s="117"/>
      <c r="R147" s="117"/>
      <c r="S147" s="117"/>
      <c r="T147" s="117"/>
      <c r="U147" s="128"/>
      <c r="V147" s="128"/>
      <c r="W147" s="128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</row>
    <row r="148" spans="1:82" s="83" customFormat="1" ht="12.95" customHeight="1" x14ac:dyDescent="0.2">
      <c r="A148" s="96" t="str">
        <f t="shared" ref="A148:A154" si="16">$A$146</f>
        <v>Steltner, Johanna</v>
      </c>
      <c r="B148" s="97" t="str">
        <f>b_BB!$B$4</f>
        <v>BAY</v>
      </c>
      <c r="C148" s="115"/>
      <c r="D148" s="125"/>
      <c r="E148" s="126"/>
      <c r="F148" s="116"/>
      <c r="G148" s="116"/>
      <c r="H148" s="116"/>
      <c r="I148" s="98"/>
      <c r="J148" s="127"/>
      <c r="K148" s="127"/>
      <c r="L148" s="98"/>
      <c r="M148" s="117"/>
      <c r="N148" s="117"/>
      <c r="O148" s="117"/>
      <c r="P148" s="117"/>
      <c r="Q148" s="117"/>
      <c r="R148" s="117"/>
      <c r="S148" s="117"/>
      <c r="T148" s="117"/>
      <c r="U148" s="128"/>
      <c r="V148" s="128"/>
      <c r="W148" s="128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</row>
    <row r="149" spans="1:82" s="83" customFormat="1" ht="12.95" customHeight="1" x14ac:dyDescent="0.2">
      <c r="A149" s="96" t="str">
        <f t="shared" si="16"/>
        <v>Steltner, Johanna</v>
      </c>
      <c r="B149" s="97" t="str">
        <f>b_BB!$B$5</f>
        <v>Stuttgart</v>
      </c>
      <c r="C149" s="115"/>
      <c r="D149" s="125"/>
      <c r="E149" s="126"/>
      <c r="F149" s="116"/>
      <c r="G149" s="116"/>
      <c r="H149" s="116"/>
      <c r="I149" s="98"/>
      <c r="J149" s="127"/>
      <c r="K149" s="127"/>
      <c r="L149" s="98"/>
      <c r="M149" s="117"/>
      <c r="N149" s="117"/>
      <c r="O149" s="117"/>
      <c r="P149" s="117"/>
      <c r="Q149" s="117"/>
      <c r="R149" s="117"/>
      <c r="S149" s="117"/>
      <c r="T149" s="117"/>
      <c r="U149" s="128"/>
      <c r="V149" s="128"/>
      <c r="W149" s="128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</row>
    <row r="150" spans="1:82" s="83" customFormat="1" ht="12.95" customHeight="1" x14ac:dyDescent="0.2">
      <c r="A150" s="96" t="str">
        <f t="shared" si="16"/>
        <v>Steltner, Johanna</v>
      </c>
      <c r="B150" s="97" t="str">
        <f>b_BB!$B$6</f>
        <v>BAY</v>
      </c>
      <c r="C150" s="115"/>
      <c r="D150" s="125"/>
      <c r="E150" s="126"/>
      <c r="F150" s="116"/>
      <c r="G150" s="116"/>
      <c r="H150" s="116"/>
      <c r="I150" s="98"/>
      <c r="J150" s="127"/>
      <c r="K150" s="127"/>
      <c r="L150" s="98"/>
      <c r="M150" s="117"/>
      <c r="N150" s="117"/>
      <c r="O150" s="117"/>
      <c r="P150" s="117"/>
      <c r="Q150" s="117"/>
      <c r="R150" s="117"/>
      <c r="S150" s="117"/>
      <c r="T150" s="117"/>
      <c r="U150" s="128"/>
      <c r="V150" s="128"/>
      <c r="W150" s="128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</row>
    <row r="151" spans="1:82" s="83" customFormat="1" ht="12.95" customHeight="1" x14ac:dyDescent="0.2">
      <c r="A151" s="96" t="str">
        <f t="shared" si="16"/>
        <v>Steltner, Johanna</v>
      </c>
      <c r="B151" s="97" t="str">
        <f>b_BB!$B$7</f>
        <v>BSVNRW</v>
      </c>
      <c r="C151" s="115"/>
      <c r="D151" s="125"/>
      <c r="E151" s="126"/>
      <c r="F151" s="116"/>
      <c r="G151" s="116"/>
      <c r="H151" s="116"/>
      <c r="I151" s="98"/>
      <c r="J151" s="127"/>
      <c r="K151" s="127"/>
      <c r="L151" s="98"/>
      <c r="M151" s="117"/>
      <c r="N151" s="117"/>
      <c r="O151" s="117"/>
      <c r="P151" s="117"/>
      <c r="Q151" s="117"/>
      <c r="R151" s="117"/>
      <c r="S151" s="117"/>
      <c r="T151" s="117"/>
      <c r="U151" s="128"/>
      <c r="V151" s="128"/>
      <c r="W151" s="128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</row>
    <row r="152" spans="1:82" s="83" customFormat="1" ht="12.95" customHeight="1" x14ac:dyDescent="0.2">
      <c r="A152" s="96" t="str">
        <f t="shared" si="16"/>
        <v>Steltner, Johanna</v>
      </c>
      <c r="B152" s="97" t="str">
        <f>b_BB!$B$8</f>
        <v>Gegner 6</v>
      </c>
      <c r="C152" s="115"/>
      <c r="D152" s="125"/>
      <c r="E152" s="126"/>
      <c r="F152" s="116"/>
      <c r="G152" s="116"/>
      <c r="H152" s="116"/>
      <c r="I152" s="98"/>
      <c r="J152" s="127"/>
      <c r="K152" s="127"/>
      <c r="L152" s="98"/>
      <c r="M152" s="117"/>
      <c r="N152" s="117"/>
      <c r="O152" s="117"/>
      <c r="P152" s="117"/>
      <c r="Q152" s="117"/>
      <c r="R152" s="117"/>
      <c r="S152" s="117"/>
      <c r="T152" s="117"/>
      <c r="U152" s="128"/>
      <c r="V152" s="128"/>
      <c r="W152" s="128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</row>
    <row r="153" spans="1:82" s="83" customFormat="1" ht="12.95" customHeight="1" x14ac:dyDescent="0.2">
      <c r="A153" s="96" t="str">
        <f t="shared" si="16"/>
        <v>Steltner, Johanna</v>
      </c>
      <c r="B153" s="97" t="str">
        <f>b_BB!$B$9</f>
        <v>Gegner 7</v>
      </c>
      <c r="C153" s="115"/>
      <c r="D153" s="125"/>
      <c r="E153" s="126"/>
      <c r="F153" s="116"/>
      <c r="G153" s="116"/>
      <c r="H153" s="116"/>
      <c r="I153" s="98"/>
      <c r="J153" s="127"/>
      <c r="K153" s="127"/>
      <c r="L153" s="98"/>
      <c r="M153" s="117"/>
      <c r="N153" s="117"/>
      <c r="O153" s="117"/>
      <c r="P153" s="117"/>
      <c r="Q153" s="117"/>
      <c r="R153" s="117"/>
      <c r="S153" s="117"/>
      <c r="T153" s="117"/>
      <c r="U153" s="128"/>
      <c r="V153" s="128"/>
      <c r="W153" s="128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</row>
    <row r="154" spans="1:82" s="83" customFormat="1" ht="12.95" customHeight="1" x14ac:dyDescent="0.2">
      <c r="A154" s="96" t="str">
        <f t="shared" si="16"/>
        <v>Steltner, Johanna</v>
      </c>
      <c r="B154" s="97" t="str">
        <f>b_BB!$B$10</f>
        <v>Gegner 8</v>
      </c>
      <c r="C154" s="115"/>
      <c r="D154" s="125"/>
      <c r="E154" s="126"/>
      <c r="F154" s="116"/>
      <c r="G154" s="116"/>
      <c r="H154" s="116"/>
      <c r="I154" s="98"/>
      <c r="J154" s="127"/>
      <c r="K154" s="127"/>
      <c r="L154" s="98"/>
      <c r="M154" s="117"/>
      <c r="N154" s="117"/>
      <c r="O154" s="117"/>
      <c r="P154" s="117"/>
      <c r="Q154" s="117"/>
      <c r="R154" s="117"/>
      <c r="S154" s="117"/>
      <c r="T154" s="117"/>
      <c r="U154" s="128"/>
      <c r="V154" s="128"/>
      <c r="W154" s="128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</row>
    <row r="155" spans="1:82" ht="12.95" customHeight="1" x14ac:dyDescent="0.2">
      <c r="A155" s="93" t="str">
        <f>b_BB!$A$155</f>
        <v>Spieler 3-18</v>
      </c>
      <c r="B155" s="77"/>
      <c r="C155" s="84"/>
      <c r="D155" s="94"/>
      <c r="E155" s="9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100"/>
      <c r="Z155" s="100"/>
    </row>
    <row r="156" spans="1:82" s="83" customFormat="1" ht="12.95" customHeight="1" x14ac:dyDescent="0.2">
      <c r="A156" s="96" t="str">
        <f>$A$155</f>
        <v>Spieler 3-18</v>
      </c>
      <c r="B156" s="97" t="str">
        <f>b_BB!$B$3</f>
        <v>BAWÜ</v>
      </c>
      <c r="C156" s="115"/>
      <c r="D156" s="125"/>
      <c r="E156" s="126"/>
      <c r="F156" s="116"/>
      <c r="G156" s="116"/>
      <c r="H156" s="116"/>
      <c r="I156" s="98"/>
      <c r="J156" s="127"/>
      <c r="K156" s="127"/>
      <c r="L156" s="98"/>
      <c r="M156" s="117"/>
      <c r="N156" s="117"/>
      <c r="O156" s="117"/>
      <c r="P156" s="117"/>
      <c r="Q156" s="117"/>
      <c r="R156" s="117"/>
      <c r="S156" s="117"/>
      <c r="T156" s="117"/>
      <c r="U156" s="128"/>
      <c r="V156" s="128"/>
      <c r="W156" s="128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</row>
    <row r="157" spans="1:82" s="83" customFormat="1" ht="12.95" customHeight="1" x14ac:dyDescent="0.2">
      <c r="A157" s="96" t="str">
        <f t="shared" ref="A157:A163" si="17">$A$155</f>
        <v>Spieler 3-18</v>
      </c>
      <c r="B157" s="97" t="str">
        <f>b_BB!$B$4</f>
        <v>BAY</v>
      </c>
      <c r="C157" s="115"/>
      <c r="D157" s="125"/>
      <c r="E157" s="126"/>
      <c r="F157" s="116"/>
      <c r="G157" s="116"/>
      <c r="H157" s="116"/>
      <c r="I157" s="98"/>
      <c r="J157" s="127"/>
      <c r="K157" s="127"/>
      <c r="L157" s="98"/>
      <c r="M157" s="117"/>
      <c r="N157" s="117"/>
      <c r="O157" s="117"/>
      <c r="P157" s="117"/>
      <c r="Q157" s="117"/>
      <c r="R157" s="117"/>
      <c r="S157" s="117"/>
      <c r="T157" s="117"/>
      <c r="U157" s="128"/>
      <c r="V157" s="128"/>
      <c r="W157" s="128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</row>
    <row r="158" spans="1:82" s="83" customFormat="1" ht="12.95" customHeight="1" x14ac:dyDescent="0.2">
      <c r="A158" s="96" t="str">
        <f t="shared" si="17"/>
        <v>Spieler 3-18</v>
      </c>
      <c r="B158" s="97" t="str">
        <f>b_BB!$B$5</f>
        <v>Stuttgart</v>
      </c>
      <c r="C158" s="115"/>
      <c r="D158" s="125"/>
      <c r="E158" s="126"/>
      <c r="F158" s="116"/>
      <c r="G158" s="116"/>
      <c r="H158" s="116"/>
      <c r="I158" s="98"/>
      <c r="J158" s="127"/>
      <c r="K158" s="127"/>
      <c r="L158" s="98"/>
      <c r="M158" s="117"/>
      <c r="N158" s="117"/>
      <c r="O158" s="117"/>
      <c r="P158" s="117"/>
      <c r="Q158" s="117"/>
      <c r="R158" s="117"/>
      <c r="S158" s="117"/>
      <c r="T158" s="117"/>
      <c r="U158" s="128"/>
      <c r="V158" s="128"/>
      <c r="W158" s="128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</row>
    <row r="159" spans="1:82" s="83" customFormat="1" ht="12.95" customHeight="1" x14ac:dyDescent="0.2">
      <c r="A159" s="96" t="str">
        <f t="shared" si="17"/>
        <v>Spieler 3-18</v>
      </c>
      <c r="B159" s="97" t="str">
        <f>b_BB!$B$6</f>
        <v>BAY</v>
      </c>
      <c r="C159" s="115"/>
      <c r="D159" s="125"/>
      <c r="E159" s="126"/>
      <c r="F159" s="116"/>
      <c r="G159" s="116"/>
      <c r="H159" s="116"/>
      <c r="I159" s="98"/>
      <c r="J159" s="127"/>
      <c r="K159" s="127"/>
      <c r="L159" s="98"/>
      <c r="M159" s="117"/>
      <c r="N159" s="117"/>
      <c r="O159" s="117"/>
      <c r="P159" s="117"/>
      <c r="Q159" s="117"/>
      <c r="R159" s="117"/>
      <c r="S159" s="117"/>
      <c r="T159" s="117"/>
      <c r="U159" s="128"/>
      <c r="V159" s="128"/>
      <c r="W159" s="128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</row>
    <row r="160" spans="1:82" s="83" customFormat="1" ht="12.95" customHeight="1" x14ac:dyDescent="0.2">
      <c r="A160" s="96" t="str">
        <f t="shared" si="17"/>
        <v>Spieler 3-18</v>
      </c>
      <c r="B160" s="97" t="str">
        <f>b_BB!$B$7</f>
        <v>BSVNRW</v>
      </c>
      <c r="C160" s="115"/>
      <c r="D160" s="125"/>
      <c r="E160" s="126"/>
      <c r="F160" s="116"/>
      <c r="G160" s="116"/>
      <c r="H160" s="116"/>
      <c r="I160" s="98"/>
      <c r="J160" s="127"/>
      <c r="K160" s="127"/>
      <c r="L160" s="98"/>
      <c r="M160" s="117"/>
      <c r="N160" s="117"/>
      <c r="O160" s="117"/>
      <c r="P160" s="117"/>
      <c r="Q160" s="117"/>
      <c r="R160" s="117"/>
      <c r="S160" s="117"/>
      <c r="T160" s="117"/>
      <c r="U160" s="128"/>
      <c r="V160" s="128"/>
      <c r="W160" s="128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</row>
    <row r="161" spans="1:82" s="83" customFormat="1" ht="12.95" customHeight="1" x14ac:dyDescent="0.2">
      <c r="A161" s="96" t="str">
        <f t="shared" si="17"/>
        <v>Spieler 3-18</v>
      </c>
      <c r="B161" s="97" t="str">
        <f>b_BB!$B$8</f>
        <v>Gegner 6</v>
      </c>
      <c r="C161" s="115"/>
      <c r="D161" s="125"/>
      <c r="E161" s="126"/>
      <c r="F161" s="116"/>
      <c r="G161" s="116"/>
      <c r="H161" s="116"/>
      <c r="I161" s="98"/>
      <c r="J161" s="127"/>
      <c r="K161" s="127"/>
      <c r="L161" s="98"/>
      <c r="M161" s="117"/>
      <c r="N161" s="117"/>
      <c r="O161" s="117"/>
      <c r="P161" s="117"/>
      <c r="Q161" s="117"/>
      <c r="R161" s="117"/>
      <c r="S161" s="117"/>
      <c r="T161" s="117"/>
      <c r="U161" s="128"/>
      <c r="V161" s="128"/>
      <c r="W161" s="128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</row>
    <row r="162" spans="1:82" s="83" customFormat="1" ht="12.95" customHeight="1" x14ac:dyDescent="0.2">
      <c r="A162" s="96" t="str">
        <f t="shared" si="17"/>
        <v>Spieler 3-18</v>
      </c>
      <c r="B162" s="97" t="str">
        <f>b_BB!$B$9</f>
        <v>Gegner 7</v>
      </c>
      <c r="C162" s="115"/>
      <c r="D162" s="125"/>
      <c r="E162" s="126"/>
      <c r="F162" s="116"/>
      <c r="G162" s="116"/>
      <c r="H162" s="116"/>
      <c r="I162" s="98"/>
      <c r="J162" s="127"/>
      <c r="K162" s="127"/>
      <c r="L162" s="98"/>
      <c r="M162" s="117"/>
      <c r="N162" s="117"/>
      <c r="O162" s="117"/>
      <c r="P162" s="117"/>
      <c r="Q162" s="117"/>
      <c r="R162" s="117"/>
      <c r="S162" s="117"/>
      <c r="T162" s="117"/>
      <c r="U162" s="128"/>
      <c r="V162" s="128"/>
      <c r="W162" s="128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</row>
    <row r="163" spans="1:82" s="83" customFormat="1" ht="12.95" customHeight="1" x14ac:dyDescent="0.2">
      <c r="A163" s="96" t="str">
        <f t="shared" si="17"/>
        <v>Spieler 3-18</v>
      </c>
      <c r="B163" s="97" t="str">
        <f>b_BB!$B$10</f>
        <v>Gegner 8</v>
      </c>
      <c r="C163" s="115"/>
      <c r="D163" s="125"/>
      <c r="E163" s="126"/>
      <c r="F163" s="116"/>
      <c r="G163" s="116"/>
      <c r="H163" s="116"/>
      <c r="I163" s="98"/>
      <c r="J163" s="127"/>
      <c r="K163" s="127"/>
      <c r="L163" s="98"/>
      <c r="M163" s="117"/>
      <c r="N163" s="117"/>
      <c r="O163" s="117"/>
      <c r="P163" s="117"/>
      <c r="Q163" s="117"/>
      <c r="R163" s="117"/>
      <c r="S163" s="117"/>
      <c r="T163" s="117"/>
      <c r="U163" s="128"/>
      <c r="V163" s="128"/>
      <c r="W163" s="128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</row>
    <row r="164" spans="1:82" ht="12.95" customHeight="1" x14ac:dyDescent="0.2">
      <c r="A164" s="93" t="str">
        <f>b_BB!$A$164</f>
        <v>Spieler 3-19</v>
      </c>
      <c r="B164" s="77"/>
      <c r="C164" s="84"/>
      <c r="D164" s="94"/>
      <c r="E164" s="9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100"/>
      <c r="Z164" s="100"/>
    </row>
    <row r="165" spans="1:82" s="83" customFormat="1" ht="12.95" customHeight="1" x14ac:dyDescent="0.2">
      <c r="A165" s="96" t="str">
        <f>$A$164</f>
        <v>Spieler 3-19</v>
      </c>
      <c r="B165" s="97" t="str">
        <f>b_BB!$B$3</f>
        <v>BAWÜ</v>
      </c>
      <c r="C165" s="115"/>
      <c r="D165" s="125"/>
      <c r="E165" s="126"/>
      <c r="F165" s="116"/>
      <c r="G165" s="116"/>
      <c r="H165" s="116"/>
      <c r="I165" s="98"/>
      <c r="J165" s="127"/>
      <c r="K165" s="127"/>
      <c r="L165" s="98"/>
      <c r="M165" s="117"/>
      <c r="N165" s="117"/>
      <c r="O165" s="117"/>
      <c r="P165" s="117"/>
      <c r="Q165" s="117"/>
      <c r="R165" s="117"/>
      <c r="S165" s="117"/>
      <c r="T165" s="117"/>
      <c r="U165" s="128"/>
      <c r="V165" s="128"/>
      <c r="W165" s="128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</row>
    <row r="166" spans="1:82" s="83" customFormat="1" ht="12.95" customHeight="1" x14ac:dyDescent="0.2">
      <c r="A166" s="96" t="str">
        <f t="shared" ref="A166:A172" si="18">$A$164</f>
        <v>Spieler 3-19</v>
      </c>
      <c r="B166" s="97" t="str">
        <f>b_BB!$B$4</f>
        <v>BAY</v>
      </c>
      <c r="C166" s="115"/>
      <c r="D166" s="125"/>
      <c r="E166" s="126"/>
      <c r="F166" s="116"/>
      <c r="G166" s="116"/>
      <c r="H166" s="116"/>
      <c r="I166" s="98"/>
      <c r="J166" s="127"/>
      <c r="K166" s="127"/>
      <c r="L166" s="98"/>
      <c r="M166" s="117"/>
      <c r="N166" s="117"/>
      <c r="O166" s="117"/>
      <c r="P166" s="117"/>
      <c r="Q166" s="117"/>
      <c r="R166" s="117"/>
      <c r="S166" s="117"/>
      <c r="T166" s="117"/>
      <c r="U166" s="128"/>
      <c r="V166" s="128"/>
      <c r="W166" s="128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</row>
    <row r="167" spans="1:82" s="83" customFormat="1" ht="12.95" customHeight="1" x14ac:dyDescent="0.2">
      <c r="A167" s="96" t="str">
        <f t="shared" si="18"/>
        <v>Spieler 3-19</v>
      </c>
      <c r="B167" s="97" t="str">
        <f>b_BB!$B$5</f>
        <v>Stuttgart</v>
      </c>
      <c r="C167" s="115"/>
      <c r="D167" s="125"/>
      <c r="E167" s="126"/>
      <c r="F167" s="116"/>
      <c r="G167" s="116"/>
      <c r="H167" s="116"/>
      <c r="I167" s="98"/>
      <c r="J167" s="127"/>
      <c r="K167" s="127"/>
      <c r="L167" s="98"/>
      <c r="M167" s="117"/>
      <c r="N167" s="117"/>
      <c r="O167" s="117"/>
      <c r="P167" s="117"/>
      <c r="Q167" s="117"/>
      <c r="R167" s="117"/>
      <c r="S167" s="117"/>
      <c r="T167" s="117"/>
      <c r="U167" s="128"/>
      <c r="V167" s="128"/>
      <c r="W167" s="128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</row>
    <row r="168" spans="1:82" s="83" customFormat="1" ht="12.95" customHeight="1" x14ac:dyDescent="0.2">
      <c r="A168" s="96" t="str">
        <f t="shared" si="18"/>
        <v>Spieler 3-19</v>
      </c>
      <c r="B168" s="97" t="str">
        <f>b_BB!$B$6</f>
        <v>BAY</v>
      </c>
      <c r="C168" s="115"/>
      <c r="D168" s="125"/>
      <c r="E168" s="126"/>
      <c r="F168" s="116"/>
      <c r="G168" s="116"/>
      <c r="H168" s="116"/>
      <c r="I168" s="98"/>
      <c r="J168" s="127"/>
      <c r="K168" s="127"/>
      <c r="L168" s="98"/>
      <c r="M168" s="117"/>
      <c r="N168" s="117"/>
      <c r="O168" s="117"/>
      <c r="P168" s="117"/>
      <c r="Q168" s="117"/>
      <c r="R168" s="117"/>
      <c r="S168" s="117"/>
      <c r="T168" s="117"/>
      <c r="U168" s="128"/>
      <c r="V168" s="128"/>
      <c r="W168" s="128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</row>
    <row r="169" spans="1:82" s="83" customFormat="1" ht="12.95" customHeight="1" x14ac:dyDescent="0.2">
      <c r="A169" s="96" t="str">
        <f t="shared" si="18"/>
        <v>Spieler 3-19</v>
      </c>
      <c r="B169" s="97" t="str">
        <f>b_BB!$B$7</f>
        <v>BSVNRW</v>
      </c>
      <c r="C169" s="115"/>
      <c r="D169" s="125"/>
      <c r="E169" s="126"/>
      <c r="F169" s="116"/>
      <c r="G169" s="116"/>
      <c r="H169" s="116"/>
      <c r="I169" s="98"/>
      <c r="J169" s="127"/>
      <c r="K169" s="127"/>
      <c r="L169" s="98"/>
      <c r="M169" s="117"/>
      <c r="N169" s="117"/>
      <c r="O169" s="117"/>
      <c r="P169" s="117"/>
      <c r="Q169" s="117"/>
      <c r="R169" s="117"/>
      <c r="S169" s="117"/>
      <c r="T169" s="117"/>
      <c r="U169" s="128"/>
      <c r="V169" s="128"/>
      <c r="W169" s="128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</row>
    <row r="170" spans="1:82" s="83" customFormat="1" ht="12.95" customHeight="1" x14ac:dyDescent="0.2">
      <c r="A170" s="96" t="str">
        <f t="shared" si="18"/>
        <v>Spieler 3-19</v>
      </c>
      <c r="B170" s="97" t="str">
        <f>b_BB!$B$8</f>
        <v>Gegner 6</v>
      </c>
      <c r="C170" s="115"/>
      <c r="D170" s="125"/>
      <c r="E170" s="126"/>
      <c r="F170" s="116"/>
      <c r="G170" s="116"/>
      <c r="H170" s="116"/>
      <c r="I170" s="98"/>
      <c r="J170" s="127"/>
      <c r="K170" s="127"/>
      <c r="L170" s="98"/>
      <c r="M170" s="117"/>
      <c r="N170" s="117"/>
      <c r="O170" s="117"/>
      <c r="P170" s="117"/>
      <c r="Q170" s="117"/>
      <c r="R170" s="117"/>
      <c r="S170" s="117"/>
      <c r="T170" s="117"/>
      <c r="U170" s="128"/>
      <c r="V170" s="128"/>
      <c r="W170" s="128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</row>
    <row r="171" spans="1:82" s="83" customFormat="1" ht="12.95" customHeight="1" x14ac:dyDescent="0.2">
      <c r="A171" s="96" t="str">
        <f t="shared" si="18"/>
        <v>Spieler 3-19</v>
      </c>
      <c r="B171" s="97" t="str">
        <f>b_BB!$B$9</f>
        <v>Gegner 7</v>
      </c>
      <c r="C171" s="115"/>
      <c r="D171" s="125"/>
      <c r="E171" s="126"/>
      <c r="F171" s="116"/>
      <c r="G171" s="116"/>
      <c r="H171" s="116"/>
      <c r="I171" s="98"/>
      <c r="J171" s="127"/>
      <c r="K171" s="127"/>
      <c r="L171" s="98"/>
      <c r="M171" s="117"/>
      <c r="N171" s="117"/>
      <c r="O171" s="117"/>
      <c r="P171" s="117"/>
      <c r="Q171" s="117"/>
      <c r="R171" s="117"/>
      <c r="S171" s="117"/>
      <c r="T171" s="117"/>
      <c r="U171" s="128"/>
      <c r="V171" s="128"/>
      <c r="W171" s="128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</row>
    <row r="172" spans="1:82" s="83" customFormat="1" ht="12.95" customHeight="1" x14ac:dyDescent="0.2">
      <c r="A172" s="96" t="str">
        <f t="shared" si="18"/>
        <v>Spieler 3-19</v>
      </c>
      <c r="B172" s="97" t="str">
        <f>b_BB!$B$10</f>
        <v>Gegner 8</v>
      </c>
      <c r="C172" s="115"/>
      <c r="D172" s="125"/>
      <c r="E172" s="126"/>
      <c r="F172" s="116"/>
      <c r="G172" s="116"/>
      <c r="H172" s="116"/>
      <c r="I172" s="98"/>
      <c r="J172" s="127"/>
      <c r="K172" s="127"/>
      <c r="L172" s="98"/>
      <c r="M172" s="117"/>
      <c r="N172" s="117"/>
      <c r="O172" s="117"/>
      <c r="P172" s="117"/>
      <c r="Q172" s="117"/>
      <c r="R172" s="117"/>
      <c r="S172" s="117"/>
      <c r="T172" s="117"/>
      <c r="U172" s="128"/>
      <c r="V172" s="128"/>
      <c r="W172" s="128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</row>
    <row r="173" spans="1:82" ht="12.95" customHeight="1" x14ac:dyDescent="0.2">
      <c r="A173" s="93" t="str">
        <f>b_BB!$A$173</f>
        <v>Spieler 3-20</v>
      </c>
      <c r="B173" s="77"/>
      <c r="C173" s="84"/>
      <c r="D173" s="94"/>
      <c r="E173" s="9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100"/>
      <c r="Z173" s="100"/>
    </row>
    <row r="174" spans="1:82" s="83" customFormat="1" ht="12.95" customHeight="1" x14ac:dyDescent="0.2">
      <c r="A174" s="96" t="str">
        <f>$A$173</f>
        <v>Spieler 3-20</v>
      </c>
      <c r="B174" s="97" t="str">
        <f>b_BB!$B$3</f>
        <v>BAWÜ</v>
      </c>
      <c r="C174" s="115"/>
      <c r="D174" s="125"/>
      <c r="E174" s="126"/>
      <c r="F174" s="116"/>
      <c r="G174" s="116"/>
      <c r="H174" s="116"/>
      <c r="I174" s="98"/>
      <c r="J174" s="127"/>
      <c r="K174" s="127"/>
      <c r="L174" s="98"/>
      <c r="M174" s="117"/>
      <c r="N174" s="117"/>
      <c r="O174" s="117"/>
      <c r="P174" s="117"/>
      <c r="Q174" s="117"/>
      <c r="R174" s="117"/>
      <c r="S174" s="117"/>
      <c r="T174" s="117"/>
      <c r="U174" s="128"/>
      <c r="V174" s="128"/>
      <c r="W174" s="128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</row>
    <row r="175" spans="1:82" s="83" customFormat="1" ht="12.95" customHeight="1" x14ac:dyDescent="0.2">
      <c r="A175" s="96" t="str">
        <f t="shared" ref="A175:A181" si="19">$A$173</f>
        <v>Spieler 3-20</v>
      </c>
      <c r="B175" s="97" t="str">
        <f>b_BB!$B$4</f>
        <v>BAY</v>
      </c>
      <c r="C175" s="115"/>
      <c r="D175" s="125"/>
      <c r="E175" s="126"/>
      <c r="F175" s="116"/>
      <c r="G175" s="116"/>
      <c r="H175" s="116"/>
      <c r="I175" s="98"/>
      <c r="J175" s="127"/>
      <c r="K175" s="127"/>
      <c r="L175" s="98"/>
      <c r="M175" s="117"/>
      <c r="N175" s="117"/>
      <c r="O175" s="117"/>
      <c r="P175" s="117"/>
      <c r="Q175" s="117"/>
      <c r="R175" s="117"/>
      <c r="S175" s="117"/>
      <c r="T175" s="117"/>
      <c r="U175" s="128"/>
      <c r="V175" s="128"/>
      <c r="W175" s="128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</row>
    <row r="176" spans="1:82" s="83" customFormat="1" ht="12.95" customHeight="1" x14ac:dyDescent="0.2">
      <c r="A176" s="96" t="str">
        <f t="shared" si="19"/>
        <v>Spieler 3-20</v>
      </c>
      <c r="B176" s="97" t="str">
        <f>b_BB!$B$5</f>
        <v>Stuttgart</v>
      </c>
      <c r="C176" s="115"/>
      <c r="D176" s="125"/>
      <c r="E176" s="126"/>
      <c r="F176" s="116"/>
      <c r="G176" s="116"/>
      <c r="H176" s="116"/>
      <c r="I176" s="98"/>
      <c r="J176" s="127"/>
      <c r="K176" s="127"/>
      <c r="L176" s="98"/>
      <c r="M176" s="117"/>
      <c r="N176" s="117"/>
      <c r="O176" s="117"/>
      <c r="P176" s="117"/>
      <c r="Q176" s="117"/>
      <c r="R176" s="117"/>
      <c r="S176" s="117"/>
      <c r="T176" s="117"/>
      <c r="U176" s="128"/>
      <c r="V176" s="128"/>
      <c r="W176" s="128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</row>
    <row r="177" spans="1:82" s="83" customFormat="1" ht="12.95" customHeight="1" x14ac:dyDescent="0.2">
      <c r="A177" s="96" t="str">
        <f t="shared" si="19"/>
        <v>Spieler 3-20</v>
      </c>
      <c r="B177" s="97" t="str">
        <f>b_BB!$B$6</f>
        <v>BAY</v>
      </c>
      <c r="C177" s="115"/>
      <c r="D177" s="125"/>
      <c r="E177" s="126"/>
      <c r="F177" s="116"/>
      <c r="G177" s="116"/>
      <c r="H177" s="116"/>
      <c r="I177" s="98"/>
      <c r="J177" s="127"/>
      <c r="K177" s="127"/>
      <c r="L177" s="98"/>
      <c r="M177" s="117"/>
      <c r="N177" s="117"/>
      <c r="O177" s="117"/>
      <c r="P177" s="117"/>
      <c r="Q177" s="117"/>
      <c r="R177" s="117"/>
      <c r="S177" s="117"/>
      <c r="T177" s="117"/>
      <c r="U177" s="128"/>
      <c r="V177" s="128"/>
      <c r="W177" s="128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</row>
    <row r="178" spans="1:82" s="83" customFormat="1" ht="12.95" customHeight="1" x14ac:dyDescent="0.2">
      <c r="A178" s="96" t="str">
        <f t="shared" si="19"/>
        <v>Spieler 3-20</v>
      </c>
      <c r="B178" s="97" t="str">
        <f>b_BB!$B$7</f>
        <v>BSVNRW</v>
      </c>
      <c r="C178" s="115"/>
      <c r="D178" s="125"/>
      <c r="E178" s="126"/>
      <c r="F178" s="116"/>
      <c r="G178" s="116"/>
      <c r="H178" s="116"/>
      <c r="I178" s="98"/>
      <c r="J178" s="127"/>
      <c r="K178" s="127"/>
      <c r="L178" s="98"/>
      <c r="M178" s="117"/>
      <c r="N178" s="117"/>
      <c r="O178" s="117"/>
      <c r="P178" s="117"/>
      <c r="Q178" s="117"/>
      <c r="R178" s="117"/>
      <c r="S178" s="117"/>
      <c r="T178" s="117"/>
      <c r="U178" s="128"/>
      <c r="V178" s="128"/>
      <c r="W178" s="128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</row>
    <row r="179" spans="1:82" s="83" customFormat="1" ht="12.95" customHeight="1" x14ac:dyDescent="0.2">
      <c r="A179" s="96" t="str">
        <f t="shared" si="19"/>
        <v>Spieler 3-20</v>
      </c>
      <c r="B179" s="97" t="str">
        <f>b_BB!$B$8</f>
        <v>Gegner 6</v>
      </c>
      <c r="C179" s="115"/>
      <c r="D179" s="125"/>
      <c r="E179" s="126"/>
      <c r="F179" s="116"/>
      <c r="G179" s="116"/>
      <c r="H179" s="116"/>
      <c r="I179" s="98"/>
      <c r="J179" s="127"/>
      <c r="K179" s="127"/>
      <c r="L179" s="98"/>
      <c r="M179" s="117"/>
      <c r="N179" s="117"/>
      <c r="O179" s="117"/>
      <c r="P179" s="117"/>
      <c r="Q179" s="117"/>
      <c r="R179" s="117"/>
      <c r="S179" s="117"/>
      <c r="T179" s="117"/>
      <c r="U179" s="128"/>
      <c r="V179" s="128"/>
      <c r="W179" s="128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</row>
    <row r="180" spans="1:82" s="83" customFormat="1" ht="12.95" customHeight="1" x14ac:dyDescent="0.2">
      <c r="A180" s="96" t="str">
        <f t="shared" si="19"/>
        <v>Spieler 3-20</v>
      </c>
      <c r="B180" s="97" t="str">
        <f>b_BB!$B$9</f>
        <v>Gegner 7</v>
      </c>
      <c r="C180" s="115"/>
      <c r="D180" s="125"/>
      <c r="E180" s="126"/>
      <c r="F180" s="116"/>
      <c r="G180" s="116"/>
      <c r="H180" s="116"/>
      <c r="I180" s="98"/>
      <c r="J180" s="127"/>
      <c r="K180" s="127"/>
      <c r="L180" s="98"/>
      <c r="M180" s="117"/>
      <c r="N180" s="117"/>
      <c r="O180" s="117"/>
      <c r="P180" s="117"/>
      <c r="Q180" s="117"/>
      <c r="R180" s="117"/>
      <c r="S180" s="117"/>
      <c r="T180" s="117"/>
      <c r="U180" s="128"/>
      <c r="V180" s="128"/>
      <c r="W180" s="128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</row>
    <row r="181" spans="1:82" s="83" customFormat="1" ht="12.95" customHeight="1" x14ac:dyDescent="0.2">
      <c r="A181" s="96" t="str">
        <f t="shared" si="19"/>
        <v>Spieler 3-20</v>
      </c>
      <c r="B181" s="97" t="str">
        <f>b_BB!$B$10</f>
        <v>Gegner 8</v>
      </c>
      <c r="C181" s="115"/>
      <c r="D181" s="125"/>
      <c r="E181" s="126"/>
      <c r="F181" s="116"/>
      <c r="G181" s="116"/>
      <c r="H181" s="116"/>
      <c r="I181" s="98"/>
      <c r="J181" s="127"/>
      <c r="K181" s="127"/>
      <c r="L181" s="98"/>
      <c r="M181" s="117"/>
      <c r="N181" s="117"/>
      <c r="O181" s="117"/>
      <c r="P181" s="117"/>
      <c r="Q181" s="117"/>
      <c r="R181" s="117"/>
      <c r="S181" s="117"/>
      <c r="T181" s="117"/>
      <c r="U181" s="128"/>
      <c r="V181" s="128"/>
      <c r="W181" s="128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</row>
    <row r="182" spans="1:82" ht="12.95" customHeight="1" x14ac:dyDescent="0.2">
      <c r="A182" s="93" t="str">
        <f>b_BB!$A$182</f>
        <v>Spieler 3-21</v>
      </c>
      <c r="B182" s="77"/>
      <c r="C182" s="84"/>
      <c r="D182" s="94"/>
      <c r="E182" s="9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100"/>
      <c r="Z182" s="100"/>
    </row>
    <row r="183" spans="1:82" s="83" customFormat="1" ht="12.95" customHeight="1" x14ac:dyDescent="0.2">
      <c r="A183" s="96" t="str">
        <f>$A$182</f>
        <v>Spieler 3-21</v>
      </c>
      <c r="B183" s="97" t="str">
        <f>b_BB!$B$3</f>
        <v>BAWÜ</v>
      </c>
      <c r="C183" s="115"/>
      <c r="D183" s="125"/>
      <c r="E183" s="126"/>
      <c r="F183" s="116"/>
      <c r="G183" s="116"/>
      <c r="H183" s="116"/>
      <c r="I183" s="98"/>
      <c r="J183" s="127"/>
      <c r="K183" s="127"/>
      <c r="L183" s="98"/>
      <c r="M183" s="117"/>
      <c r="N183" s="117"/>
      <c r="O183" s="117"/>
      <c r="P183" s="117"/>
      <c r="Q183" s="117"/>
      <c r="R183" s="117"/>
      <c r="S183" s="117"/>
      <c r="T183" s="117"/>
      <c r="U183" s="128"/>
      <c r="V183" s="128"/>
      <c r="W183" s="128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</row>
    <row r="184" spans="1:82" s="83" customFormat="1" ht="12.95" customHeight="1" x14ac:dyDescent="0.2">
      <c r="A184" s="96" t="str">
        <f t="shared" ref="A184:A190" si="20">$A$182</f>
        <v>Spieler 3-21</v>
      </c>
      <c r="B184" s="97" t="str">
        <f>b_BB!$B$4</f>
        <v>BAY</v>
      </c>
      <c r="C184" s="115"/>
      <c r="D184" s="125"/>
      <c r="E184" s="126"/>
      <c r="F184" s="116"/>
      <c r="G184" s="116"/>
      <c r="H184" s="116"/>
      <c r="I184" s="98"/>
      <c r="J184" s="127"/>
      <c r="K184" s="127"/>
      <c r="L184" s="98"/>
      <c r="M184" s="117"/>
      <c r="N184" s="117"/>
      <c r="O184" s="117"/>
      <c r="P184" s="117"/>
      <c r="Q184" s="117"/>
      <c r="R184" s="117"/>
      <c r="S184" s="117"/>
      <c r="T184" s="117"/>
      <c r="U184" s="128"/>
      <c r="V184" s="128"/>
      <c r="W184" s="128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</row>
    <row r="185" spans="1:82" s="83" customFormat="1" ht="12.95" customHeight="1" x14ac:dyDescent="0.2">
      <c r="A185" s="96" t="str">
        <f t="shared" si="20"/>
        <v>Spieler 3-21</v>
      </c>
      <c r="B185" s="97" t="str">
        <f>b_BB!$B$5</f>
        <v>Stuttgart</v>
      </c>
      <c r="C185" s="115"/>
      <c r="D185" s="125"/>
      <c r="E185" s="126"/>
      <c r="F185" s="116"/>
      <c r="G185" s="116"/>
      <c r="H185" s="116"/>
      <c r="I185" s="98"/>
      <c r="J185" s="127"/>
      <c r="K185" s="127"/>
      <c r="L185" s="98"/>
      <c r="M185" s="117"/>
      <c r="N185" s="117"/>
      <c r="O185" s="117"/>
      <c r="P185" s="117"/>
      <c r="Q185" s="117"/>
      <c r="R185" s="117"/>
      <c r="S185" s="117"/>
      <c r="T185" s="117"/>
      <c r="U185" s="128"/>
      <c r="V185" s="128"/>
      <c r="W185" s="128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</row>
    <row r="186" spans="1:82" s="83" customFormat="1" ht="12.95" customHeight="1" x14ac:dyDescent="0.2">
      <c r="A186" s="96" t="str">
        <f t="shared" si="20"/>
        <v>Spieler 3-21</v>
      </c>
      <c r="B186" s="97" t="str">
        <f>b_BB!$B$6</f>
        <v>BAY</v>
      </c>
      <c r="C186" s="115"/>
      <c r="D186" s="125"/>
      <c r="E186" s="126"/>
      <c r="F186" s="116"/>
      <c r="G186" s="116"/>
      <c r="H186" s="116"/>
      <c r="I186" s="98"/>
      <c r="J186" s="127"/>
      <c r="K186" s="127"/>
      <c r="L186" s="98"/>
      <c r="M186" s="117"/>
      <c r="N186" s="117"/>
      <c r="O186" s="117"/>
      <c r="P186" s="117"/>
      <c r="Q186" s="117"/>
      <c r="R186" s="117"/>
      <c r="S186" s="117"/>
      <c r="T186" s="117"/>
      <c r="U186" s="128"/>
      <c r="V186" s="128"/>
      <c r="W186" s="128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</row>
    <row r="187" spans="1:82" s="83" customFormat="1" ht="12.95" customHeight="1" x14ac:dyDescent="0.2">
      <c r="A187" s="96" t="str">
        <f t="shared" si="20"/>
        <v>Spieler 3-21</v>
      </c>
      <c r="B187" s="97" t="str">
        <f>b_BB!$B$7</f>
        <v>BSVNRW</v>
      </c>
      <c r="C187" s="115"/>
      <c r="D187" s="125"/>
      <c r="E187" s="126"/>
      <c r="F187" s="116"/>
      <c r="G187" s="116"/>
      <c r="H187" s="116"/>
      <c r="I187" s="98"/>
      <c r="J187" s="127"/>
      <c r="K187" s="127"/>
      <c r="L187" s="98"/>
      <c r="M187" s="117"/>
      <c r="N187" s="117"/>
      <c r="O187" s="117"/>
      <c r="P187" s="117"/>
      <c r="Q187" s="117"/>
      <c r="R187" s="117"/>
      <c r="S187" s="117"/>
      <c r="T187" s="117"/>
      <c r="U187" s="128"/>
      <c r="V187" s="128"/>
      <c r="W187" s="128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</row>
    <row r="188" spans="1:82" s="83" customFormat="1" ht="12.95" customHeight="1" x14ac:dyDescent="0.2">
      <c r="A188" s="96" t="str">
        <f t="shared" si="20"/>
        <v>Spieler 3-21</v>
      </c>
      <c r="B188" s="97" t="str">
        <f>b_BB!$B$8</f>
        <v>Gegner 6</v>
      </c>
      <c r="C188" s="115"/>
      <c r="D188" s="125"/>
      <c r="E188" s="126"/>
      <c r="F188" s="116"/>
      <c r="G188" s="116"/>
      <c r="H188" s="116"/>
      <c r="I188" s="98"/>
      <c r="J188" s="127"/>
      <c r="K188" s="127"/>
      <c r="L188" s="98"/>
      <c r="M188" s="117"/>
      <c r="N188" s="117"/>
      <c r="O188" s="117"/>
      <c r="P188" s="117"/>
      <c r="Q188" s="117"/>
      <c r="R188" s="117"/>
      <c r="S188" s="117"/>
      <c r="T188" s="117"/>
      <c r="U188" s="128"/>
      <c r="V188" s="128"/>
      <c r="W188" s="128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</row>
    <row r="189" spans="1:82" s="83" customFormat="1" ht="12.95" customHeight="1" x14ac:dyDescent="0.2">
      <c r="A189" s="96" t="str">
        <f t="shared" si="20"/>
        <v>Spieler 3-21</v>
      </c>
      <c r="B189" s="97" t="str">
        <f>b_BB!$B$9</f>
        <v>Gegner 7</v>
      </c>
      <c r="C189" s="115"/>
      <c r="D189" s="125"/>
      <c r="E189" s="126"/>
      <c r="F189" s="116"/>
      <c r="G189" s="116"/>
      <c r="H189" s="116"/>
      <c r="I189" s="98"/>
      <c r="J189" s="127"/>
      <c r="K189" s="127"/>
      <c r="L189" s="98"/>
      <c r="M189" s="117"/>
      <c r="N189" s="117"/>
      <c r="O189" s="117"/>
      <c r="P189" s="117"/>
      <c r="Q189" s="117"/>
      <c r="R189" s="117"/>
      <c r="S189" s="117"/>
      <c r="T189" s="117"/>
      <c r="U189" s="128"/>
      <c r="V189" s="128"/>
      <c r="W189" s="128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</row>
    <row r="190" spans="1:82" s="83" customFormat="1" ht="12.95" customHeight="1" x14ac:dyDescent="0.2">
      <c r="A190" s="96" t="str">
        <f t="shared" si="20"/>
        <v>Spieler 3-21</v>
      </c>
      <c r="B190" s="97" t="str">
        <f>b_BB!$B$10</f>
        <v>Gegner 8</v>
      </c>
      <c r="C190" s="115"/>
      <c r="D190" s="125"/>
      <c r="E190" s="126"/>
      <c r="F190" s="116"/>
      <c r="G190" s="116"/>
      <c r="H190" s="116"/>
      <c r="I190" s="98"/>
      <c r="J190" s="127"/>
      <c r="K190" s="127"/>
      <c r="L190" s="98"/>
      <c r="M190" s="117"/>
      <c r="N190" s="117"/>
      <c r="O190" s="117"/>
      <c r="P190" s="117"/>
      <c r="Q190" s="117"/>
      <c r="R190" s="117"/>
      <c r="S190" s="117"/>
      <c r="T190" s="117"/>
      <c r="U190" s="128"/>
      <c r="V190" s="128"/>
      <c r="W190" s="128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</row>
    <row r="191" spans="1:82" ht="12.95" customHeight="1" x14ac:dyDescent="0.2">
      <c r="A191" s="93" t="str">
        <f>b_BB!$A$191</f>
        <v>Spieler 3-22</v>
      </c>
      <c r="B191" s="77"/>
      <c r="C191" s="84"/>
      <c r="D191" s="94"/>
      <c r="E191" s="9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100"/>
      <c r="Z191" s="100"/>
    </row>
    <row r="192" spans="1:82" s="83" customFormat="1" ht="12.95" customHeight="1" x14ac:dyDescent="0.2">
      <c r="A192" s="96" t="str">
        <f>$A$191</f>
        <v>Spieler 3-22</v>
      </c>
      <c r="B192" s="97" t="str">
        <f>b_BB!$B$3</f>
        <v>BAWÜ</v>
      </c>
      <c r="C192" s="115"/>
      <c r="D192" s="125"/>
      <c r="E192" s="126"/>
      <c r="F192" s="116"/>
      <c r="G192" s="116"/>
      <c r="H192" s="116"/>
      <c r="I192" s="98"/>
      <c r="J192" s="127"/>
      <c r="K192" s="127"/>
      <c r="L192" s="98"/>
      <c r="M192" s="117"/>
      <c r="N192" s="117"/>
      <c r="O192" s="117"/>
      <c r="P192" s="117"/>
      <c r="Q192" s="117"/>
      <c r="R192" s="117"/>
      <c r="S192" s="117"/>
      <c r="T192" s="117"/>
      <c r="U192" s="128"/>
      <c r="V192" s="128"/>
      <c r="W192" s="128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</row>
    <row r="193" spans="1:82" s="83" customFormat="1" ht="12.95" customHeight="1" x14ac:dyDescent="0.2">
      <c r="A193" s="96" t="str">
        <f t="shared" ref="A193:A199" si="21">$A$191</f>
        <v>Spieler 3-22</v>
      </c>
      <c r="B193" s="97" t="str">
        <f>b_BB!$B$4</f>
        <v>BAY</v>
      </c>
      <c r="C193" s="115"/>
      <c r="D193" s="125"/>
      <c r="E193" s="126"/>
      <c r="F193" s="116"/>
      <c r="G193" s="116"/>
      <c r="H193" s="116"/>
      <c r="I193" s="98"/>
      <c r="J193" s="127"/>
      <c r="K193" s="127"/>
      <c r="L193" s="98"/>
      <c r="M193" s="117"/>
      <c r="N193" s="117"/>
      <c r="O193" s="117"/>
      <c r="P193" s="117"/>
      <c r="Q193" s="117"/>
      <c r="R193" s="117"/>
      <c r="S193" s="117"/>
      <c r="T193" s="117"/>
      <c r="U193" s="128"/>
      <c r="V193" s="128"/>
      <c r="W193" s="128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</row>
    <row r="194" spans="1:82" s="83" customFormat="1" ht="12.95" customHeight="1" x14ac:dyDescent="0.2">
      <c r="A194" s="96" t="str">
        <f t="shared" si="21"/>
        <v>Spieler 3-22</v>
      </c>
      <c r="B194" s="97" t="str">
        <f>b_BB!$B$5</f>
        <v>Stuttgart</v>
      </c>
      <c r="C194" s="115"/>
      <c r="D194" s="125"/>
      <c r="E194" s="126"/>
      <c r="F194" s="116"/>
      <c r="G194" s="116"/>
      <c r="H194" s="116"/>
      <c r="I194" s="98"/>
      <c r="J194" s="127"/>
      <c r="K194" s="127"/>
      <c r="L194" s="98"/>
      <c r="M194" s="117"/>
      <c r="N194" s="117"/>
      <c r="O194" s="117"/>
      <c r="P194" s="117"/>
      <c r="Q194" s="117"/>
      <c r="R194" s="117"/>
      <c r="S194" s="117"/>
      <c r="T194" s="117"/>
      <c r="U194" s="128"/>
      <c r="V194" s="128"/>
      <c r="W194" s="128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</row>
    <row r="195" spans="1:82" s="83" customFormat="1" ht="12.95" customHeight="1" x14ac:dyDescent="0.2">
      <c r="A195" s="96" t="str">
        <f t="shared" si="21"/>
        <v>Spieler 3-22</v>
      </c>
      <c r="B195" s="97" t="str">
        <f>b_BB!$B$6</f>
        <v>BAY</v>
      </c>
      <c r="C195" s="115"/>
      <c r="D195" s="125"/>
      <c r="E195" s="126"/>
      <c r="F195" s="116"/>
      <c r="G195" s="116"/>
      <c r="H195" s="116"/>
      <c r="I195" s="98"/>
      <c r="J195" s="127"/>
      <c r="K195" s="127"/>
      <c r="L195" s="98"/>
      <c r="M195" s="117"/>
      <c r="N195" s="117"/>
      <c r="O195" s="117"/>
      <c r="P195" s="117"/>
      <c r="Q195" s="117"/>
      <c r="R195" s="117"/>
      <c r="S195" s="117"/>
      <c r="T195" s="117"/>
      <c r="U195" s="128"/>
      <c r="V195" s="128"/>
      <c r="W195" s="128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</row>
    <row r="196" spans="1:82" s="83" customFormat="1" ht="12.95" customHeight="1" x14ac:dyDescent="0.2">
      <c r="A196" s="96" t="str">
        <f t="shared" si="21"/>
        <v>Spieler 3-22</v>
      </c>
      <c r="B196" s="97" t="str">
        <f>b_BB!$B$7</f>
        <v>BSVNRW</v>
      </c>
      <c r="C196" s="115"/>
      <c r="D196" s="125"/>
      <c r="E196" s="126"/>
      <c r="F196" s="116"/>
      <c r="G196" s="116"/>
      <c r="H196" s="116"/>
      <c r="I196" s="98"/>
      <c r="J196" s="127"/>
      <c r="K196" s="127"/>
      <c r="L196" s="98"/>
      <c r="M196" s="117"/>
      <c r="N196" s="117"/>
      <c r="O196" s="117"/>
      <c r="P196" s="117"/>
      <c r="Q196" s="117"/>
      <c r="R196" s="117"/>
      <c r="S196" s="117"/>
      <c r="T196" s="117"/>
      <c r="U196" s="128"/>
      <c r="V196" s="128"/>
      <c r="W196" s="128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</row>
    <row r="197" spans="1:82" s="83" customFormat="1" ht="12.95" customHeight="1" x14ac:dyDescent="0.2">
      <c r="A197" s="96" t="str">
        <f t="shared" si="21"/>
        <v>Spieler 3-22</v>
      </c>
      <c r="B197" s="97" t="str">
        <f>b_BB!$B$8</f>
        <v>Gegner 6</v>
      </c>
      <c r="C197" s="115"/>
      <c r="D197" s="125"/>
      <c r="E197" s="126"/>
      <c r="F197" s="116"/>
      <c r="G197" s="116"/>
      <c r="H197" s="116"/>
      <c r="I197" s="98"/>
      <c r="J197" s="127"/>
      <c r="K197" s="127"/>
      <c r="L197" s="98"/>
      <c r="M197" s="117"/>
      <c r="N197" s="117"/>
      <c r="O197" s="117"/>
      <c r="P197" s="117"/>
      <c r="Q197" s="117"/>
      <c r="R197" s="117"/>
      <c r="S197" s="117"/>
      <c r="T197" s="117"/>
      <c r="U197" s="128"/>
      <c r="V197" s="128"/>
      <c r="W197" s="128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</row>
    <row r="198" spans="1:82" s="83" customFormat="1" ht="12.95" customHeight="1" x14ac:dyDescent="0.2">
      <c r="A198" s="96" t="str">
        <f t="shared" si="21"/>
        <v>Spieler 3-22</v>
      </c>
      <c r="B198" s="97" t="str">
        <f>b_BB!$B$9</f>
        <v>Gegner 7</v>
      </c>
      <c r="C198" s="115"/>
      <c r="D198" s="125"/>
      <c r="E198" s="126"/>
      <c r="F198" s="116"/>
      <c r="G198" s="116"/>
      <c r="H198" s="116"/>
      <c r="I198" s="98"/>
      <c r="J198" s="127"/>
      <c r="K198" s="127"/>
      <c r="L198" s="98"/>
      <c r="M198" s="117"/>
      <c r="N198" s="117"/>
      <c r="O198" s="117"/>
      <c r="P198" s="117"/>
      <c r="Q198" s="117"/>
      <c r="R198" s="117"/>
      <c r="S198" s="117"/>
      <c r="T198" s="117"/>
      <c r="U198" s="128"/>
      <c r="V198" s="128"/>
      <c r="W198" s="128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</row>
    <row r="199" spans="1:82" s="83" customFormat="1" ht="12.95" customHeight="1" x14ac:dyDescent="0.2">
      <c r="A199" s="96" t="str">
        <f t="shared" si="21"/>
        <v>Spieler 3-22</v>
      </c>
      <c r="B199" s="97" t="str">
        <f>b_BB!$B$10</f>
        <v>Gegner 8</v>
      </c>
      <c r="C199" s="115"/>
      <c r="D199" s="125"/>
      <c r="E199" s="126"/>
      <c r="F199" s="116"/>
      <c r="G199" s="116"/>
      <c r="H199" s="116"/>
      <c r="I199" s="98"/>
      <c r="J199" s="127"/>
      <c r="K199" s="127"/>
      <c r="L199" s="98"/>
      <c r="M199" s="117"/>
      <c r="N199" s="117"/>
      <c r="O199" s="117"/>
      <c r="P199" s="117"/>
      <c r="Q199" s="117"/>
      <c r="R199" s="117"/>
      <c r="S199" s="117"/>
      <c r="T199" s="117"/>
      <c r="U199" s="128"/>
      <c r="V199" s="128"/>
      <c r="W199" s="128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</row>
    <row r="200" spans="1:82" ht="12.95" customHeight="1" x14ac:dyDescent="0.2">
      <c r="A200" s="93" t="str">
        <f>b_BB!$A$200</f>
        <v>Spieler 3-23</v>
      </c>
      <c r="B200" s="77"/>
      <c r="C200" s="84"/>
      <c r="D200" s="94"/>
      <c r="E200" s="9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100"/>
      <c r="Z200" s="100"/>
    </row>
    <row r="201" spans="1:82" s="83" customFormat="1" ht="12.95" customHeight="1" x14ac:dyDescent="0.2">
      <c r="A201" s="96" t="str">
        <f>$A$200</f>
        <v>Spieler 3-23</v>
      </c>
      <c r="B201" s="97" t="str">
        <f>b_BB!$B$3</f>
        <v>BAWÜ</v>
      </c>
      <c r="C201" s="115"/>
      <c r="D201" s="125"/>
      <c r="E201" s="126"/>
      <c r="F201" s="116"/>
      <c r="G201" s="116"/>
      <c r="H201" s="116"/>
      <c r="I201" s="98"/>
      <c r="J201" s="127"/>
      <c r="K201" s="127"/>
      <c r="L201" s="98"/>
      <c r="M201" s="117"/>
      <c r="N201" s="117"/>
      <c r="O201" s="117"/>
      <c r="P201" s="117"/>
      <c r="Q201" s="117"/>
      <c r="R201" s="117"/>
      <c r="S201" s="117"/>
      <c r="T201" s="117"/>
      <c r="U201" s="128"/>
      <c r="V201" s="128"/>
      <c r="W201" s="128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</row>
    <row r="202" spans="1:82" s="83" customFormat="1" ht="12.95" customHeight="1" x14ac:dyDescent="0.2">
      <c r="A202" s="96" t="str">
        <f t="shared" ref="A202:A208" si="22">$A$200</f>
        <v>Spieler 3-23</v>
      </c>
      <c r="B202" s="97" t="str">
        <f>b_BB!$B$4</f>
        <v>BAY</v>
      </c>
      <c r="C202" s="115"/>
      <c r="D202" s="125"/>
      <c r="E202" s="126"/>
      <c r="F202" s="116"/>
      <c r="G202" s="116"/>
      <c r="H202" s="116"/>
      <c r="I202" s="98"/>
      <c r="J202" s="127"/>
      <c r="K202" s="127"/>
      <c r="L202" s="98"/>
      <c r="M202" s="117"/>
      <c r="N202" s="117"/>
      <c r="O202" s="117"/>
      <c r="P202" s="117"/>
      <c r="Q202" s="117"/>
      <c r="R202" s="117"/>
      <c r="S202" s="117"/>
      <c r="T202" s="117"/>
      <c r="U202" s="128"/>
      <c r="V202" s="128"/>
      <c r="W202" s="128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</row>
    <row r="203" spans="1:82" s="83" customFormat="1" ht="12.95" customHeight="1" x14ac:dyDescent="0.2">
      <c r="A203" s="96" t="str">
        <f t="shared" si="22"/>
        <v>Spieler 3-23</v>
      </c>
      <c r="B203" s="97" t="str">
        <f>b_BB!$B$5</f>
        <v>Stuttgart</v>
      </c>
      <c r="C203" s="115"/>
      <c r="D203" s="125"/>
      <c r="E203" s="126"/>
      <c r="F203" s="116"/>
      <c r="G203" s="116"/>
      <c r="H203" s="116"/>
      <c r="I203" s="98"/>
      <c r="J203" s="127"/>
      <c r="K203" s="127"/>
      <c r="L203" s="98"/>
      <c r="M203" s="117"/>
      <c r="N203" s="117"/>
      <c r="O203" s="117"/>
      <c r="P203" s="117"/>
      <c r="Q203" s="117"/>
      <c r="R203" s="117"/>
      <c r="S203" s="117"/>
      <c r="T203" s="117"/>
      <c r="U203" s="128"/>
      <c r="V203" s="128"/>
      <c r="W203" s="128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</row>
    <row r="204" spans="1:82" s="83" customFormat="1" ht="12.95" customHeight="1" x14ac:dyDescent="0.2">
      <c r="A204" s="96" t="str">
        <f t="shared" si="22"/>
        <v>Spieler 3-23</v>
      </c>
      <c r="B204" s="97" t="str">
        <f>b_BB!$B$6</f>
        <v>BAY</v>
      </c>
      <c r="C204" s="115"/>
      <c r="D204" s="125"/>
      <c r="E204" s="126"/>
      <c r="F204" s="116"/>
      <c r="G204" s="116"/>
      <c r="H204" s="116"/>
      <c r="I204" s="98"/>
      <c r="J204" s="127"/>
      <c r="K204" s="127"/>
      <c r="L204" s="98"/>
      <c r="M204" s="117"/>
      <c r="N204" s="117"/>
      <c r="O204" s="117"/>
      <c r="P204" s="117"/>
      <c r="Q204" s="117"/>
      <c r="R204" s="117"/>
      <c r="S204" s="117"/>
      <c r="T204" s="117"/>
      <c r="U204" s="128"/>
      <c r="V204" s="128"/>
      <c r="W204" s="128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</row>
    <row r="205" spans="1:82" s="83" customFormat="1" ht="12.95" customHeight="1" x14ac:dyDescent="0.2">
      <c r="A205" s="96" t="str">
        <f t="shared" si="22"/>
        <v>Spieler 3-23</v>
      </c>
      <c r="B205" s="97" t="str">
        <f>b_BB!$B$7</f>
        <v>BSVNRW</v>
      </c>
      <c r="C205" s="115"/>
      <c r="D205" s="125"/>
      <c r="E205" s="126"/>
      <c r="F205" s="116"/>
      <c r="G205" s="116"/>
      <c r="H205" s="116"/>
      <c r="I205" s="98"/>
      <c r="J205" s="127"/>
      <c r="K205" s="127"/>
      <c r="L205" s="98"/>
      <c r="M205" s="117"/>
      <c r="N205" s="117"/>
      <c r="O205" s="117"/>
      <c r="P205" s="117"/>
      <c r="Q205" s="117"/>
      <c r="R205" s="117"/>
      <c r="S205" s="117"/>
      <c r="T205" s="117"/>
      <c r="U205" s="128"/>
      <c r="V205" s="128"/>
      <c r="W205" s="128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</row>
    <row r="206" spans="1:82" s="83" customFormat="1" ht="12.95" customHeight="1" x14ac:dyDescent="0.2">
      <c r="A206" s="96" t="str">
        <f t="shared" si="22"/>
        <v>Spieler 3-23</v>
      </c>
      <c r="B206" s="97" t="str">
        <f>b_BB!$B$8</f>
        <v>Gegner 6</v>
      </c>
      <c r="C206" s="115"/>
      <c r="D206" s="125"/>
      <c r="E206" s="126"/>
      <c r="F206" s="116"/>
      <c r="G206" s="116"/>
      <c r="H206" s="116"/>
      <c r="I206" s="98"/>
      <c r="J206" s="127"/>
      <c r="K206" s="127"/>
      <c r="L206" s="98"/>
      <c r="M206" s="117"/>
      <c r="N206" s="117"/>
      <c r="O206" s="117"/>
      <c r="P206" s="117"/>
      <c r="Q206" s="117"/>
      <c r="R206" s="117"/>
      <c r="S206" s="117"/>
      <c r="T206" s="117"/>
      <c r="U206" s="128"/>
      <c r="V206" s="128"/>
      <c r="W206" s="128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</row>
    <row r="207" spans="1:82" s="83" customFormat="1" ht="12.95" customHeight="1" x14ac:dyDescent="0.2">
      <c r="A207" s="96" t="str">
        <f t="shared" si="22"/>
        <v>Spieler 3-23</v>
      </c>
      <c r="B207" s="97" t="str">
        <f>b_BB!$B$9</f>
        <v>Gegner 7</v>
      </c>
      <c r="C207" s="115"/>
      <c r="D207" s="125"/>
      <c r="E207" s="126"/>
      <c r="F207" s="116"/>
      <c r="G207" s="116"/>
      <c r="H207" s="116"/>
      <c r="I207" s="98"/>
      <c r="J207" s="127"/>
      <c r="K207" s="127"/>
      <c r="L207" s="98"/>
      <c r="M207" s="117"/>
      <c r="N207" s="117"/>
      <c r="O207" s="117"/>
      <c r="P207" s="117"/>
      <c r="Q207" s="117"/>
      <c r="R207" s="117"/>
      <c r="S207" s="117"/>
      <c r="T207" s="117"/>
      <c r="U207" s="128"/>
      <c r="V207" s="128"/>
      <c r="W207" s="128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</row>
    <row r="208" spans="1:82" s="83" customFormat="1" ht="12.95" customHeight="1" x14ac:dyDescent="0.2">
      <c r="A208" s="96" t="str">
        <f t="shared" si="22"/>
        <v>Spieler 3-23</v>
      </c>
      <c r="B208" s="97" t="str">
        <f>b_BB!$B$10</f>
        <v>Gegner 8</v>
      </c>
      <c r="C208" s="115"/>
      <c r="D208" s="125"/>
      <c r="E208" s="126"/>
      <c r="F208" s="116"/>
      <c r="G208" s="116"/>
      <c r="H208" s="116"/>
      <c r="I208" s="98"/>
      <c r="J208" s="127"/>
      <c r="K208" s="127"/>
      <c r="L208" s="98"/>
      <c r="M208" s="117"/>
      <c r="N208" s="117"/>
      <c r="O208" s="117"/>
      <c r="P208" s="117"/>
      <c r="Q208" s="117"/>
      <c r="R208" s="117"/>
      <c r="S208" s="117"/>
      <c r="T208" s="117"/>
      <c r="U208" s="128"/>
      <c r="V208" s="128"/>
      <c r="W208" s="128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</row>
    <row r="209" spans="1:82" ht="12.95" customHeight="1" x14ac:dyDescent="0.2">
      <c r="A209" s="93" t="str">
        <f>b_BB!$A$209</f>
        <v>Spieler 3-24</v>
      </c>
      <c r="B209" s="77"/>
      <c r="C209" s="84"/>
      <c r="D209" s="94"/>
      <c r="E209" s="9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100"/>
      <c r="Z209" s="100"/>
    </row>
    <row r="210" spans="1:82" s="83" customFormat="1" ht="12.95" customHeight="1" x14ac:dyDescent="0.2">
      <c r="A210" s="96" t="str">
        <f>$A$209</f>
        <v>Spieler 3-24</v>
      </c>
      <c r="B210" s="97" t="str">
        <f>b_BB!$B$3</f>
        <v>BAWÜ</v>
      </c>
      <c r="C210" s="115"/>
      <c r="D210" s="125"/>
      <c r="E210" s="126"/>
      <c r="F210" s="116"/>
      <c r="G210" s="116"/>
      <c r="H210" s="116"/>
      <c r="I210" s="98"/>
      <c r="J210" s="127"/>
      <c r="K210" s="127"/>
      <c r="L210" s="98"/>
      <c r="M210" s="117"/>
      <c r="N210" s="117"/>
      <c r="O210" s="117"/>
      <c r="P210" s="117"/>
      <c r="Q210" s="117"/>
      <c r="R210" s="117"/>
      <c r="S210" s="117"/>
      <c r="T210" s="117"/>
      <c r="U210" s="128"/>
      <c r="V210" s="128"/>
      <c r="W210" s="128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</row>
    <row r="211" spans="1:82" s="83" customFormat="1" ht="12.95" customHeight="1" x14ac:dyDescent="0.2">
      <c r="A211" s="96" t="str">
        <f t="shared" ref="A211:A217" si="23">$A$209</f>
        <v>Spieler 3-24</v>
      </c>
      <c r="B211" s="97" t="str">
        <f>b_BB!$B$4</f>
        <v>BAY</v>
      </c>
      <c r="C211" s="115"/>
      <c r="D211" s="125"/>
      <c r="E211" s="126"/>
      <c r="F211" s="116"/>
      <c r="G211" s="116"/>
      <c r="H211" s="116"/>
      <c r="I211" s="98"/>
      <c r="J211" s="127"/>
      <c r="K211" s="127"/>
      <c r="L211" s="98"/>
      <c r="M211" s="117"/>
      <c r="N211" s="117"/>
      <c r="O211" s="117"/>
      <c r="P211" s="117"/>
      <c r="Q211" s="117"/>
      <c r="R211" s="117"/>
      <c r="S211" s="117"/>
      <c r="T211" s="117"/>
      <c r="U211" s="128"/>
      <c r="V211" s="128"/>
      <c r="W211" s="128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</row>
    <row r="212" spans="1:82" s="83" customFormat="1" ht="12.95" customHeight="1" x14ac:dyDescent="0.2">
      <c r="A212" s="96" t="str">
        <f t="shared" si="23"/>
        <v>Spieler 3-24</v>
      </c>
      <c r="B212" s="97" t="str">
        <f>b_BB!$B$5</f>
        <v>Stuttgart</v>
      </c>
      <c r="C212" s="115"/>
      <c r="D212" s="125"/>
      <c r="E212" s="126"/>
      <c r="F212" s="116"/>
      <c r="G212" s="116"/>
      <c r="H212" s="116"/>
      <c r="I212" s="98"/>
      <c r="J212" s="127"/>
      <c r="K212" s="127"/>
      <c r="L212" s="98"/>
      <c r="M212" s="117"/>
      <c r="N212" s="117"/>
      <c r="O212" s="117"/>
      <c r="P212" s="117"/>
      <c r="Q212" s="117"/>
      <c r="R212" s="117"/>
      <c r="S212" s="117"/>
      <c r="T212" s="117"/>
      <c r="U212" s="128"/>
      <c r="V212" s="128"/>
      <c r="W212" s="128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</row>
    <row r="213" spans="1:82" s="83" customFormat="1" ht="12.95" customHeight="1" x14ac:dyDescent="0.2">
      <c r="A213" s="96" t="str">
        <f t="shared" si="23"/>
        <v>Spieler 3-24</v>
      </c>
      <c r="B213" s="97" t="str">
        <f>b_BB!$B$6</f>
        <v>BAY</v>
      </c>
      <c r="C213" s="115"/>
      <c r="D213" s="125"/>
      <c r="E213" s="126"/>
      <c r="F213" s="116"/>
      <c r="G213" s="116"/>
      <c r="H213" s="116"/>
      <c r="I213" s="98"/>
      <c r="J213" s="127"/>
      <c r="K213" s="127"/>
      <c r="L213" s="98"/>
      <c r="M213" s="117"/>
      <c r="N213" s="117"/>
      <c r="O213" s="117"/>
      <c r="P213" s="117"/>
      <c r="Q213" s="117"/>
      <c r="R213" s="117"/>
      <c r="S213" s="117"/>
      <c r="T213" s="117"/>
      <c r="U213" s="128"/>
      <c r="V213" s="128"/>
      <c r="W213" s="128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</row>
    <row r="214" spans="1:82" s="83" customFormat="1" ht="12.95" customHeight="1" x14ac:dyDescent="0.2">
      <c r="A214" s="96" t="str">
        <f t="shared" si="23"/>
        <v>Spieler 3-24</v>
      </c>
      <c r="B214" s="97" t="str">
        <f>b_BB!$B$7</f>
        <v>BSVNRW</v>
      </c>
      <c r="C214" s="115"/>
      <c r="D214" s="125"/>
      <c r="E214" s="126"/>
      <c r="F214" s="116"/>
      <c r="G214" s="116"/>
      <c r="H214" s="116"/>
      <c r="I214" s="98"/>
      <c r="J214" s="127"/>
      <c r="K214" s="127"/>
      <c r="L214" s="98"/>
      <c r="M214" s="117"/>
      <c r="N214" s="117"/>
      <c r="O214" s="117"/>
      <c r="P214" s="117"/>
      <c r="Q214" s="117"/>
      <c r="R214" s="117"/>
      <c r="S214" s="117"/>
      <c r="T214" s="117"/>
      <c r="U214" s="128"/>
      <c r="V214" s="128"/>
      <c r="W214" s="128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</row>
    <row r="215" spans="1:82" s="83" customFormat="1" ht="12.95" customHeight="1" x14ac:dyDescent="0.2">
      <c r="A215" s="96" t="str">
        <f t="shared" si="23"/>
        <v>Spieler 3-24</v>
      </c>
      <c r="B215" s="97" t="str">
        <f>b_BB!$B$8</f>
        <v>Gegner 6</v>
      </c>
      <c r="C215" s="115"/>
      <c r="D215" s="125"/>
      <c r="E215" s="126"/>
      <c r="F215" s="116"/>
      <c r="G215" s="116"/>
      <c r="H215" s="116"/>
      <c r="I215" s="98"/>
      <c r="J215" s="127"/>
      <c r="K215" s="127"/>
      <c r="L215" s="98"/>
      <c r="M215" s="117"/>
      <c r="N215" s="117"/>
      <c r="O215" s="117"/>
      <c r="P215" s="117"/>
      <c r="Q215" s="117"/>
      <c r="R215" s="117"/>
      <c r="S215" s="117"/>
      <c r="T215" s="117"/>
      <c r="U215" s="128"/>
      <c r="V215" s="128"/>
      <c r="W215" s="128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</row>
    <row r="216" spans="1:82" s="83" customFormat="1" ht="12.95" customHeight="1" x14ac:dyDescent="0.2">
      <c r="A216" s="96" t="str">
        <f t="shared" si="23"/>
        <v>Spieler 3-24</v>
      </c>
      <c r="B216" s="97" t="str">
        <f>b_BB!$B$9</f>
        <v>Gegner 7</v>
      </c>
      <c r="C216" s="115"/>
      <c r="D216" s="125"/>
      <c r="E216" s="126"/>
      <c r="F216" s="116"/>
      <c r="G216" s="116"/>
      <c r="H216" s="116"/>
      <c r="I216" s="98"/>
      <c r="J216" s="127"/>
      <c r="K216" s="127"/>
      <c r="L216" s="98"/>
      <c r="M216" s="117"/>
      <c r="N216" s="117"/>
      <c r="O216" s="117"/>
      <c r="P216" s="117"/>
      <c r="Q216" s="117"/>
      <c r="R216" s="117"/>
      <c r="S216" s="117"/>
      <c r="T216" s="117"/>
      <c r="U216" s="128"/>
      <c r="V216" s="128"/>
      <c r="W216" s="128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</row>
    <row r="217" spans="1:82" s="83" customFormat="1" ht="12.95" customHeight="1" x14ac:dyDescent="0.2">
      <c r="A217" s="96" t="str">
        <f t="shared" si="23"/>
        <v>Spieler 3-24</v>
      </c>
      <c r="B217" s="97" t="str">
        <f>b_BB!$B$10</f>
        <v>Gegner 8</v>
      </c>
      <c r="C217" s="115"/>
      <c r="D217" s="125"/>
      <c r="E217" s="126"/>
      <c r="F217" s="116"/>
      <c r="G217" s="116"/>
      <c r="H217" s="116"/>
      <c r="I217" s="98"/>
      <c r="J217" s="127"/>
      <c r="K217" s="127"/>
      <c r="L217" s="98"/>
      <c r="M217" s="117"/>
      <c r="N217" s="117"/>
      <c r="O217" s="117"/>
      <c r="P217" s="117"/>
      <c r="Q217" s="117"/>
      <c r="R217" s="117"/>
      <c r="S217" s="117"/>
      <c r="T217" s="117"/>
      <c r="U217" s="128"/>
      <c r="V217" s="128"/>
      <c r="W217" s="128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</row>
    <row r="218" spans="1:82" ht="12.95" customHeight="1" x14ac:dyDescent="0.2">
      <c r="A218" s="93" t="str">
        <f>b_BB!$A$218</f>
        <v>Spieler 3-25</v>
      </c>
      <c r="B218" s="77"/>
      <c r="C218" s="84"/>
      <c r="D218" s="94"/>
      <c r="E218" s="9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100"/>
      <c r="Z218" s="100"/>
    </row>
    <row r="219" spans="1:82" s="83" customFormat="1" ht="12.95" customHeight="1" x14ac:dyDescent="0.2">
      <c r="A219" s="96" t="str">
        <f>$A$218</f>
        <v>Spieler 3-25</v>
      </c>
      <c r="B219" s="97" t="str">
        <f>b_BB!$B$3</f>
        <v>BAWÜ</v>
      </c>
      <c r="C219" s="115"/>
      <c r="D219" s="125"/>
      <c r="E219" s="126"/>
      <c r="F219" s="116"/>
      <c r="G219" s="116"/>
      <c r="H219" s="116"/>
      <c r="I219" s="98"/>
      <c r="J219" s="127"/>
      <c r="K219" s="127"/>
      <c r="L219" s="98"/>
      <c r="M219" s="117"/>
      <c r="N219" s="117"/>
      <c r="O219" s="117"/>
      <c r="P219" s="117"/>
      <c r="Q219" s="117"/>
      <c r="R219" s="117"/>
      <c r="S219" s="117"/>
      <c r="T219" s="117"/>
      <c r="U219" s="128"/>
      <c r="V219" s="128"/>
      <c r="W219" s="128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</row>
    <row r="220" spans="1:82" s="83" customFormat="1" ht="12.95" customHeight="1" x14ac:dyDescent="0.2">
      <c r="A220" s="96" t="str">
        <f t="shared" ref="A220:A226" si="24">$A$218</f>
        <v>Spieler 3-25</v>
      </c>
      <c r="B220" s="97" t="str">
        <f>b_BB!$B$4</f>
        <v>BAY</v>
      </c>
      <c r="C220" s="115"/>
      <c r="D220" s="125"/>
      <c r="E220" s="126"/>
      <c r="F220" s="116"/>
      <c r="G220" s="116"/>
      <c r="H220" s="116"/>
      <c r="I220" s="98"/>
      <c r="J220" s="127"/>
      <c r="K220" s="127"/>
      <c r="L220" s="98"/>
      <c r="M220" s="117"/>
      <c r="N220" s="117"/>
      <c r="O220" s="117"/>
      <c r="P220" s="117"/>
      <c r="Q220" s="117"/>
      <c r="R220" s="117"/>
      <c r="S220" s="117"/>
      <c r="T220" s="117"/>
      <c r="U220" s="128"/>
      <c r="V220" s="128"/>
      <c r="W220" s="128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</row>
    <row r="221" spans="1:82" s="83" customFormat="1" ht="12.95" customHeight="1" x14ac:dyDescent="0.2">
      <c r="A221" s="96" t="str">
        <f t="shared" si="24"/>
        <v>Spieler 3-25</v>
      </c>
      <c r="B221" s="97" t="str">
        <f>b_BB!$B$5</f>
        <v>Stuttgart</v>
      </c>
      <c r="C221" s="115"/>
      <c r="D221" s="125"/>
      <c r="E221" s="126"/>
      <c r="F221" s="116"/>
      <c r="G221" s="116"/>
      <c r="H221" s="116"/>
      <c r="I221" s="98"/>
      <c r="J221" s="127"/>
      <c r="K221" s="127"/>
      <c r="L221" s="98"/>
      <c r="M221" s="117"/>
      <c r="N221" s="117"/>
      <c r="O221" s="117"/>
      <c r="P221" s="117"/>
      <c r="Q221" s="117"/>
      <c r="R221" s="117"/>
      <c r="S221" s="117"/>
      <c r="T221" s="117"/>
      <c r="U221" s="128"/>
      <c r="V221" s="128"/>
      <c r="W221" s="128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</row>
    <row r="222" spans="1:82" s="83" customFormat="1" ht="12.95" customHeight="1" x14ac:dyDescent="0.2">
      <c r="A222" s="96" t="str">
        <f t="shared" si="24"/>
        <v>Spieler 3-25</v>
      </c>
      <c r="B222" s="97" t="str">
        <f>b_BB!$B$6</f>
        <v>BAY</v>
      </c>
      <c r="C222" s="115"/>
      <c r="D222" s="125"/>
      <c r="E222" s="126"/>
      <c r="F222" s="116"/>
      <c r="G222" s="116"/>
      <c r="H222" s="116"/>
      <c r="I222" s="98"/>
      <c r="J222" s="127"/>
      <c r="K222" s="127"/>
      <c r="L222" s="98"/>
      <c r="M222" s="117"/>
      <c r="N222" s="117"/>
      <c r="O222" s="117"/>
      <c r="P222" s="117"/>
      <c r="Q222" s="117"/>
      <c r="R222" s="117"/>
      <c r="S222" s="117"/>
      <c r="T222" s="117"/>
      <c r="U222" s="128"/>
      <c r="V222" s="128"/>
      <c r="W222" s="128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</row>
    <row r="223" spans="1:82" s="83" customFormat="1" ht="12.95" customHeight="1" x14ac:dyDescent="0.2">
      <c r="A223" s="96" t="str">
        <f t="shared" si="24"/>
        <v>Spieler 3-25</v>
      </c>
      <c r="B223" s="97" t="str">
        <f>b_BB!$B$7</f>
        <v>BSVNRW</v>
      </c>
      <c r="C223" s="115"/>
      <c r="D223" s="125"/>
      <c r="E223" s="126"/>
      <c r="F223" s="116"/>
      <c r="G223" s="116"/>
      <c r="H223" s="116"/>
      <c r="I223" s="98"/>
      <c r="J223" s="127"/>
      <c r="K223" s="127"/>
      <c r="L223" s="98"/>
      <c r="M223" s="117"/>
      <c r="N223" s="117"/>
      <c r="O223" s="117"/>
      <c r="P223" s="117"/>
      <c r="Q223" s="117"/>
      <c r="R223" s="117"/>
      <c r="S223" s="117"/>
      <c r="T223" s="117"/>
      <c r="U223" s="128"/>
      <c r="V223" s="128"/>
      <c r="W223" s="128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</row>
    <row r="224" spans="1:82" s="83" customFormat="1" ht="12.95" customHeight="1" x14ac:dyDescent="0.2">
      <c r="A224" s="96" t="str">
        <f t="shared" si="24"/>
        <v>Spieler 3-25</v>
      </c>
      <c r="B224" s="97" t="str">
        <f>b_BB!$B$8</f>
        <v>Gegner 6</v>
      </c>
      <c r="C224" s="115"/>
      <c r="D224" s="125"/>
      <c r="E224" s="126"/>
      <c r="F224" s="116"/>
      <c r="G224" s="116"/>
      <c r="H224" s="116"/>
      <c r="I224" s="98"/>
      <c r="J224" s="127"/>
      <c r="K224" s="127"/>
      <c r="L224" s="98"/>
      <c r="M224" s="117"/>
      <c r="N224" s="117"/>
      <c r="O224" s="117"/>
      <c r="P224" s="117"/>
      <c r="Q224" s="117"/>
      <c r="R224" s="117"/>
      <c r="S224" s="117"/>
      <c r="T224" s="117"/>
      <c r="U224" s="128"/>
      <c r="V224" s="128"/>
      <c r="W224" s="128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</row>
    <row r="225" spans="1:82" s="83" customFormat="1" ht="12.95" customHeight="1" x14ac:dyDescent="0.2">
      <c r="A225" s="96" t="str">
        <f t="shared" si="24"/>
        <v>Spieler 3-25</v>
      </c>
      <c r="B225" s="97" t="str">
        <f>b_BB!$B$9</f>
        <v>Gegner 7</v>
      </c>
      <c r="C225" s="115"/>
      <c r="D225" s="125"/>
      <c r="E225" s="126"/>
      <c r="F225" s="116"/>
      <c r="G225" s="116"/>
      <c r="H225" s="116"/>
      <c r="I225" s="98"/>
      <c r="J225" s="127"/>
      <c r="K225" s="127"/>
      <c r="L225" s="98"/>
      <c r="M225" s="117"/>
      <c r="N225" s="117"/>
      <c r="O225" s="117"/>
      <c r="P225" s="117"/>
      <c r="Q225" s="117"/>
      <c r="R225" s="117"/>
      <c r="S225" s="117"/>
      <c r="T225" s="117"/>
      <c r="U225" s="128"/>
      <c r="V225" s="128"/>
      <c r="W225" s="128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</row>
    <row r="226" spans="1:82" s="83" customFormat="1" ht="12.95" customHeight="1" x14ac:dyDescent="0.2">
      <c r="A226" s="96" t="str">
        <f t="shared" si="24"/>
        <v>Spieler 3-25</v>
      </c>
      <c r="B226" s="97" t="str">
        <f>b_BB!$B$10</f>
        <v>Gegner 8</v>
      </c>
      <c r="C226" s="115"/>
      <c r="D226" s="125"/>
      <c r="E226" s="126"/>
      <c r="F226" s="116"/>
      <c r="G226" s="116"/>
      <c r="H226" s="116"/>
      <c r="I226" s="98"/>
      <c r="J226" s="127"/>
      <c r="K226" s="127"/>
      <c r="L226" s="98"/>
      <c r="M226" s="117"/>
      <c r="N226" s="117"/>
      <c r="O226" s="117"/>
      <c r="P226" s="117"/>
      <c r="Q226" s="117"/>
      <c r="R226" s="117"/>
      <c r="S226" s="117"/>
      <c r="T226" s="117"/>
      <c r="U226" s="128"/>
      <c r="V226" s="128"/>
      <c r="W226" s="128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</row>
    <row r="227" spans="1:82" ht="12.95" customHeight="1" x14ac:dyDescent="0.2">
      <c r="A227" s="93" t="str">
        <f>b_BB!$A$227</f>
        <v>Spieler 3-26</v>
      </c>
      <c r="B227" s="77"/>
      <c r="C227" s="84"/>
      <c r="D227" s="94"/>
      <c r="E227" s="9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100"/>
      <c r="Z227" s="100"/>
    </row>
    <row r="228" spans="1:82" s="83" customFormat="1" ht="12.95" customHeight="1" x14ac:dyDescent="0.2">
      <c r="A228" s="96" t="str">
        <f>$A$227</f>
        <v>Spieler 3-26</v>
      </c>
      <c r="B228" s="97" t="str">
        <f>b_BB!$B$3</f>
        <v>BAWÜ</v>
      </c>
      <c r="C228" s="115"/>
      <c r="D228" s="125"/>
      <c r="E228" s="126"/>
      <c r="F228" s="116"/>
      <c r="G228" s="116"/>
      <c r="H228" s="116"/>
      <c r="I228" s="98"/>
      <c r="J228" s="127"/>
      <c r="K228" s="127"/>
      <c r="L228" s="98"/>
      <c r="M228" s="117"/>
      <c r="N228" s="117"/>
      <c r="O228" s="117"/>
      <c r="P228" s="117"/>
      <c r="Q228" s="117"/>
      <c r="R228" s="117"/>
      <c r="S228" s="117"/>
      <c r="T228" s="117"/>
      <c r="U228" s="128"/>
      <c r="V228" s="128"/>
      <c r="W228" s="128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</row>
    <row r="229" spans="1:82" s="83" customFormat="1" ht="12.95" customHeight="1" x14ac:dyDescent="0.2">
      <c r="A229" s="96" t="str">
        <f t="shared" ref="A229:A235" si="25">$A$227</f>
        <v>Spieler 3-26</v>
      </c>
      <c r="B229" s="97" t="str">
        <f>b_BB!$B$4</f>
        <v>BAY</v>
      </c>
      <c r="C229" s="115"/>
      <c r="D229" s="125"/>
      <c r="E229" s="126"/>
      <c r="F229" s="116"/>
      <c r="G229" s="116"/>
      <c r="H229" s="116"/>
      <c r="I229" s="98"/>
      <c r="J229" s="127"/>
      <c r="K229" s="127"/>
      <c r="L229" s="98"/>
      <c r="M229" s="117"/>
      <c r="N229" s="117"/>
      <c r="O229" s="117"/>
      <c r="P229" s="117"/>
      <c r="Q229" s="117"/>
      <c r="R229" s="117"/>
      <c r="S229" s="117"/>
      <c r="T229" s="117"/>
      <c r="U229" s="128"/>
      <c r="V229" s="128"/>
      <c r="W229" s="128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</row>
    <row r="230" spans="1:82" s="83" customFormat="1" ht="12.95" customHeight="1" x14ac:dyDescent="0.2">
      <c r="A230" s="96" t="str">
        <f t="shared" si="25"/>
        <v>Spieler 3-26</v>
      </c>
      <c r="B230" s="97" t="str">
        <f>b_BB!$B$5</f>
        <v>Stuttgart</v>
      </c>
      <c r="C230" s="115"/>
      <c r="D230" s="125"/>
      <c r="E230" s="126"/>
      <c r="F230" s="116"/>
      <c r="G230" s="116"/>
      <c r="H230" s="116"/>
      <c r="I230" s="98"/>
      <c r="J230" s="127"/>
      <c r="K230" s="127"/>
      <c r="L230" s="98"/>
      <c r="M230" s="117"/>
      <c r="N230" s="117"/>
      <c r="O230" s="117"/>
      <c r="P230" s="117"/>
      <c r="Q230" s="117"/>
      <c r="R230" s="117"/>
      <c r="S230" s="117"/>
      <c r="T230" s="117"/>
      <c r="U230" s="128"/>
      <c r="V230" s="128"/>
      <c r="W230" s="128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</row>
    <row r="231" spans="1:82" s="83" customFormat="1" ht="12.95" customHeight="1" x14ac:dyDescent="0.2">
      <c r="A231" s="96" t="str">
        <f t="shared" si="25"/>
        <v>Spieler 3-26</v>
      </c>
      <c r="B231" s="97" t="str">
        <f>b_BB!$B$6</f>
        <v>BAY</v>
      </c>
      <c r="C231" s="115"/>
      <c r="D231" s="125"/>
      <c r="E231" s="126"/>
      <c r="F231" s="116"/>
      <c r="G231" s="116"/>
      <c r="H231" s="116"/>
      <c r="I231" s="98"/>
      <c r="J231" s="127"/>
      <c r="K231" s="127"/>
      <c r="L231" s="98"/>
      <c r="M231" s="117"/>
      <c r="N231" s="117"/>
      <c r="O231" s="117"/>
      <c r="P231" s="117"/>
      <c r="Q231" s="117"/>
      <c r="R231" s="117"/>
      <c r="S231" s="117"/>
      <c r="T231" s="117"/>
      <c r="U231" s="128"/>
      <c r="V231" s="128"/>
      <c r="W231" s="128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</row>
    <row r="232" spans="1:82" s="83" customFormat="1" ht="12.95" customHeight="1" x14ac:dyDescent="0.2">
      <c r="A232" s="96" t="str">
        <f t="shared" si="25"/>
        <v>Spieler 3-26</v>
      </c>
      <c r="B232" s="97" t="str">
        <f>b_BB!$B$7</f>
        <v>BSVNRW</v>
      </c>
      <c r="C232" s="115"/>
      <c r="D232" s="125"/>
      <c r="E232" s="126"/>
      <c r="F232" s="116"/>
      <c r="G232" s="116"/>
      <c r="H232" s="116"/>
      <c r="I232" s="98"/>
      <c r="J232" s="127"/>
      <c r="K232" s="127"/>
      <c r="L232" s="98"/>
      <c r="M232" s="117"/>
      <c r="N232" s="117"/>
      <c r="O232" s="117"/>
      <c r="P232" s="117"/>
      <c r="Q232" s="117"/>
      <c r="R232" s="117"/>
      <c r="S232" s="117"/>
      <c r="T232" s="117"/>
      <c r="U232" s="128"/>
      <c r="V232" s="128"/>
      <c r="W232" s="128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</row>
    <row r="233" spans="1:82" s="83" customFormat="1" ht="12.95" customHeight="1" x14ac:dyDescent="0.2">
      <c r="A233" s="96" t="str">
        <f t="shared" si="25"/>
        <v>Spieler 3-26</v>
      </c>
      <c r="B233" s="97" t="str">
        <f>b_BB!$B$8</f>
        <v>Gegner 6</v>
      </c>
      <c r="C233" s="115"/>
      <c r="D233" s="125"/>
      <c r="E233" s="126"/>
      <c r="F233" s="116"/>
      <c r="G233" s="116"/>
      <c r="H233" s="116"/>
      <c r="I233" s="98"/>
      <c r="J233" s="127"/>
      <c r="K233" s="127"/>
      <c r="L233" s="98"/>
      <c r="M233" s="117"/>
      <c r="N233" s="117"/>
      <c r="O233" s="117"/>
      <c r="P233" s="117"/>
      <c r="Q233" s="117"/>
      <c r="R233" s="117"/>
      <c r="S233" s="117"/>
      <c r="T233" s="117"/>
      <c r="U233" s="128"/>
      <c r="V233" s="128"/>
      <c r="W233" s="128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</row>
    <row r="234" spans="1:82" s="83" customFormat="1" ht="12.95" customHeight="1" x14ac:dyDescent="0.2">
      <c r="A234" s="96" t="str">
        <f t="shared" si="25"/>
        <v>Spieler 3-26</v>
      </c>
      <c r="B234" s="97" t="str">
        <f>b_BB!$B$9</f>
        <v>Gegner 7</v>
      </c>
      <c r="C234" s="115"/>
      <c r="D234" s="125"/>
      <c r="E234" s="126"/>
      <c r="F234" s="116"/>
      <c r="G234" s="116"/>
      <c r="H234" s="116"/>
      <c r="I234" s="98"/>
      <c r="J234" s="127"/>
      <c r="K234" s="127"/>
      <c r="L234" s="98"/>
      <c r="M234" s="117"/>
      <c r="N234" s="117"/>
      <c r="O234" s="117"/>
      <c r="P234" s="117"/>
      <c r="Q234" s="117"/>
      <c r="R234" s="117"/>
      <c r="S234" s="117"/>
      <c r="T234" s="117"/>
      <c r="U234" s="128"/>
      <c r="V234" s="128"/>
      <c r="W234" s="128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</row>
    <row r="235" spans="1:82" s="83" customFormat="1" ht="12.95" customHeight="1" x14ac:dyDescent="0.2">
      <c r="A235" s="96" t="str">
        <f t="shared" si="25"/>
        <v>Spieler 3-26</v>
      </c>
      <c r="B235" s="97" t="str">
        <f>b_BB!$B$10</f>
        <v>Gegner 8</v>
      </c>
      <c r="C235" s="115"/>
      <c r="D235" s="125"/>
      <c r="E235" s="126"/>
      <c r="F235" s="116"/>
      <c r="G235" s="116"/>
      <c r="H235" s="116"/>
      <c r="I235" s="98"/>
      <c r="J235" s="127"/>
      <c r="K235" s="127"/>
      <c r="L235" s="98"/>
      <c r="M235" s="117"/>
      <c r="N235" s="117"/>
      <c r="O235" s="117"/>
      <c r="P235" s="117"/>
      <c r="Q235" s="117"/>
      <c r="R235" s="117"/>
      <c r="S235" s="117"/>
      <c r="T235" s="117"/>
      <c r="U235" s="128"/>
      <c r="V235" s="128"/>
      <c r="W235" s="128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</row>
    <row r="236" spans="1:82" ht="12.95" customHeight="1" x14ac:dyDescent="0.2">
      <c r="A236" s="93" t="str">
        <f>b_BB!$A$236</f>
        <v>Spieler 3-27</v>
      </c>
      <c r="B236" s="77"/>
      <c r="C236" s="84"/>
      <c r="D236" s="94"/>
      <c r="E236" s="9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100"/>
      <c r="Z236" s="100"/>
    </row>
    <row r="237" spans="1:82" s="83" customFormat="1" ht="12.95" customHeight="1" x14ac:dyDescent="0.2">
      <c r="A237" s="96" t="str">
        <f>$A$236</f>
        <v>Spieler 3-27</v>
      </c>
      <c r="B237" s="97" t="str">
        <f>b_BB!$B$3</f>
        <v>BAWÜ</v>
      </c>
      <c r="C237" s="115"/>
      <c r="D237" s="125"/>
      <c r="E237" s="126"/>
      <c r="F237" s="116"/>
      <c r="G237" s="116"/>
      <c r="H237" s="116"/>
      <c r="I237" s="98"/>
      <c r="J237" s="127"/>
      <c r="K237" s="127"/>
      <c r="L237" s="98"/>
      <c r="M237" s="117"/>
      <c r="N237" s="117"/>
      <c r="O237" s="117"/>
      <c r="P237" s="117"/>
      <c r="Q237" s="117"/>
      <c r="R237" s="117"/>
      <c r="S237" s="117"/>
      <c r="T237" s="117"/>
      <c r="U237" s="128"/>
      <c r="V237" s="128"/>
      <c r="W237" s="128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</row>
    <row r="238" spans="1:82" s="83" customFormat="1" ht="12.95" customHeight="1" x14ac:dyDescent="0.2">
      <c r="A238" s="96" t="str">
        <f t="shared" ref="A238:A244" si="26">$A$236</f>
        <v>Spieler 3-27</v>
      </c>
      <c r="B238" s="97" t="str">
        <f>b_BB!$B$4</f>
        <v>BAY</v>
      </c>
      <c r="C238" s="115"/>
      <c r="D238" s="125"/>
      <c r="E238" s="126"/>
      <c r="F238" s="116"/>
      <c r="G238" s="116"/>
      <c r="H238" s="116"/>
      <c r="I238" s="98"/>
      <c r="J238" s="127"/>
      <c r="K238" s="127"/>
      <c r="L238" s="98"/>
      <c r="M238" s="117"/>
      <c r="N238" s="117"/>
      <c r="O238" s="117"/>
      <c r="P238" s="117"/>
      <c r="Q238" s="117"/>
      <c r="R238" s="117"/>
      <c r="S238" s="117"/>
      <c r="T238" s="117"/>
      <c r="U238" s="128"/>
      <c r="V238" s="128"/>
      <c r="W238" s="128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</row>
    <row r="239" spans="1:82" s="83" customFormat="1" ht="12.95" customHeight="1" x14ac:dyDescent="0.2">
      <c r="A239" s="96" t="str">
        <f t="shared" si="26"/>
        <v>Spieler 3-27</v>
      </c>
      <c r="B239" s="97" t="str">
        <f>b_BB!$B$5</f>
        <v>Stuttgart</v>
      </c>
      <c r="C239" s="115"/>
      <c r="D239" s="125"/>
      <c r="E239" s="126"/>
      <c r="F239" s="116"/>
      <c r="G239" s="116"/>
      <c r="H239" s="116"/>
      <c r="I239" s="98"/>
      <c r="J239" s="127"/>
      <c r="K239" s="127"/>
      <c r="L239" s="98"/>
      <c r="M239" s="117"/>
      <c r="N239" s="117"/>
      <c r="O239" s="117"/>
      <c r="P239" s="117"/>
      <c r="Q239" s="117"/>
      <c r="R239" s="117"/>
      <c r="S239" s="117"/>
      <c r="T239" s="117"/>
      <c r="U239" s="128"/>
      <c r="V239" s="128"/>
      <c r="W239" s="128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</row>
    <row r="240" spans="1:82" s="83" customFormat="1" ht="12.95" customHeight="1" x14ac:dyDescent="0.2">
      <c r="A240" s="96" t="str">
        <f t="shared" si="26"/>
        <v>Spieler 3-27</v>
      </c>
      <c r="B240" s="97" t="str">
        <f>b_BB!$B$6</f>
        <v>BAY</v>
      </c>
      <c r="C240" s="115"/>
      <c r="D240" s="125"/>
      <c r="E240" s="126"/>
      <c r="F240" s="116"/>
      <c r="G240" s="116"/>
      <c r="H240" s="116"/>
      <c r="I240" s="98"/>
      <c r="J240" s="127"/>
      <c r="K240" s="127"/>
      <c r="L240" s="98"/>
      <c r="M240" s="117"/>
      <c r="N240" s="117"/>
      <c r="O240" s="117"/>
      <c r="P240" s="117"/>
      <c r="Q240" s="117"/>
      <c r="R240" s="117"/>
      <c r="S240" s="117"/>
      <c r="T240" s="117"/>
      <c r="U240" s="128"/>
      <c r="V240" s="128"/>
      <c r="W240" s="128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</row>
    <row r="241" spans="1:82" s="83" customFormat="1" ht="12.95" customHeight="1" x14ac:dyDescent="0.2">
      <c r="A241" s="96" t="str">
        <f t="shared" si="26"/>
        <v>Spieler 3-27</v>
      </c>
      <c r="B241" s="97" t="str">
        <f>b_BB!$B$7</f>
        <v>BSVNRW</v>
      </c>
      <c r="C241" s="115"/>
      <c r="D241" s="125"/>
      <c r="E241" s="126"/>
      <c r="F241" s="116"/>
      <c r="G241" s="116"/>
      <c r="H241" s="116"/>
      <c r="I241" s="98"/>
      <c r="J241" s="127"/>
      <c r="K241" s="127"/>
      <c r="L241" s="98"/>
      <c r="M241" s="117"/>
      <c r="N241" s="117"/>
      <c r="O241" s="117"/>
      <c r="P241" s="117"/>
      <c r="Q241" s="117"/>
      <c r="R241" s="117"/>
      <c r="S241" s="117"/>
      <c r="T241" s="117"/>
      <c r="U241" s="128"/>
      <c r="V241" s="128"/>
      <c r="W241" s="128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</row>
    <row r="242" spans="1:82" s="83" customFormat="1" ht="12.95" customHeight="1" x14ac:dyDescent="0.2">
      <c r="A242" s="96" t="str">
        <f t="shared" si="26"/>
        <v>Spieler 3-27</v>
      </c>
      <c r="B242" s="97" t="str">
        <f>b_BB!$B$8</f>
        <v>Gegner 6</v>
      </c>
      <c r="C242" s="115"/>
      <c r="D242" s="125"/>
      <c r="E242" s="126"/>
      <c r="F242" s="116"/>
      <c r="G242" s="116"/>
      <c r="H242" s="116"/>
      <c r="I242" s="98"/>
      <c r="J242" s="127"/>
      <c r="K242" s="127"/>
      <c r="L242" s="98"/>
      <c r="M242" s="117"/>
      <c r="N242" s="117"/>
      <c r="O242" s="117"/>
      <c r="P242" s="117"/>
      <c r="Q242" s="117"/>
      <c r="R242" s="117"/>
      <c r="S242" s="117"/>
      <c r="T242" s="117"/>
      <c r="U242" s="128"/>
      <c r="V242" s="128"/>
      <c r="W242" s="128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</row>
    <row r="243" spans="1:82" s="83" customFormat="1" ht="12.95" customHeight="1" x14ac:dyDescent="0.2">
      <c r="A243" s="96" t="str">
        <f t="shared" si="26"/>
        <v>Spieler 3-27</v>
      </c>
      <c r="B243" s="97" t="str">
        <f>b_BB!$B$9</f>
        <v>Gegner 7</v>
      </c>
      <c r="C243" s="115"/>
      <c r="D243" s="125"/>
      <c r="E243" s="126"/>
      <c r="F243" s="116"/>
      <c r="G243" s="116"/>
      <c r="H243" s="116"/>
      <c r="I243" s="98"/>
      <c r="J243" s="127"/>
      <c r="K243" s="127"/>
      <c r="L243" s="98"/>
      <c r="M243" s="117"/>
      <c r="N243" s="117"/>
      <c r="O243" s="117"/>
      <c r="P243" s="117"/>
      <c r="Q243" s="117"/>
      <c r="R243" s="117"/>
      <c r="S243" s="117"/>
      <c r="T243" s="117"/>
      <c r="U243" s="128"/>
      <c r="V243" s="128"/>
      <c r="W243" s="128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</row>
    <row r="244" spans="1:82" s="83" customFormat="1" ht="12.95" customHeight="1" x14ac:dyDescent="0.2">
      <c r="A244" s="96" t="str">
        <f t="shared" si="26"/>
        <v>Spieler 3-27</v>
      </c>
      <c r="B244" s="97" t="str">
        <f>b_BB!$B$10</f>
        <v>Gegner 8</v>
      </c>
      <c r="C244" s="115"/>
      <c r="D244" s="125"/>
      <c r="E244" s="126"/>
      <c r="F244" s="116"/>
      <c r="G244" s="116"/>
      <c r="H244" s="116"/>
      <c r="I244" s="98"/>
      <c r="J244" s="127"/>
      <c r="K244" s="127"/>
      <c r="L244" s="98"/>
      <c r="M244" s="117"/>
      <c r="N244" s="117"/>
      <c r="O244" s="117"/>
      <c r="P244" s="117"/>
      <c r="Q244" s="117"/>
      <c r="R244" s="117"/>
      <c r="S244" s="117"/>
      <c r="T244" s="117"/>
      <c r="U244" s="128"/>
      <c r="V244" s="128"/>
      <c r="W244" s="128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</row>
    <row r="245" spans="1:82" ht="12.95" customHeight="1" x14ac:dyDescent="0.2">
      <c r="A245" s="93" t="str">
        <f>b_BB!$A$245</f>
        <v>Spieler 3-28</v>
      </c>
      <c r="B245" s="77"/>
      <c r="C245" s="84"/>
      <c r="D245" s="94"/>
      <c r="E245" s="9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100"/>
      <c r="Z245" s="100"/>
    </row>
    <row r="246" spans="1:82" s="83" customFormat="1" ht="12.95" customHeight="1" x14ac:dyDescent="0.2">
      <c r="A246" s="96" t="str">
        <f>$A$245</f>
        <v>Spieler 3-28</v>
      </c>
      <c r="B246" s="97" t="str">
        <f>b_BB!$B$3</f>
        <v>BAWÜ</v>
      </c>
      <c r="C246" s="115"/>
      <c r="D246" s="125"/>
      <c r="E246" s="126"/>
      <c r="F246" s="116"/>
      <c r="G246" s="116"/>
      <c r="H246" s="116"/>
      <c r="I246" s="98"/>
      <c r="J246" s="127"/>
      <c r="K246" s="127"/>
      <c r="L246" s="98"/>
      <c r="M246" s="117"/>
      <c r="N246" s="117"/>
      <c r="O246" s="117"/>
      <c r="P246" s="117"/>
      <c r="Q246" s="117"/>
      <c r="R246" s="117"/>
      <c r="S246" s="117"/>
      <c r="T246" s="117"/>
      <c r="U246" s="128"/>
      <c r="V246" s="128"/>
      <c r="W246" s="128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</row>
    <row r="247" spans="1:82" s="83" customFormat="1" ht="12.95" customHeight="1" x14ac:dyDescent="0.2">
      <c r="A247" s="96" t="str">
        <f t="shared" ref="A247:A253" si="27">$A$245</f>
        <v>Spieler 3-28</v>
      </c>
      <c r="B247" s="97" t="str">
        <f>b_BB!$B$4</f>
        <v>BAY</v>
      </c>
      <c r="C247" s="115"/>
      <c r="D247" s="125"/>
      <c r="E247" s="126"/>
      <c r="F247" s="116"/>
      <c r="G247" s="116"/>
      <c r="H247" s="116"/>
      <c r="I247" s="98"/>
      <c r="J247" s="127"/>
      <c r="K247" s="127"/>
      <c r="L247" s="98"/>
      <c r="M247" s="117"/>
      <c r="N247" s="117"/>
      <c r="O247" s="117"/>
      <c r="P247" s="117"/>
      <c r="Q247" s="117"/>
      <c r="R247" s="117"/>
      <c r="S247" s="117"/>
      <c r="T247" s="117"/>
      <c r="U247" s="128"/>
      <c r="V247" s="128"/>
      <c r="W247" s="128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</row>
    <row r="248" spans="1:82" s="83" customFormat="1" ht="12.95" customHeight="1" x14ac:dyDescent="0.2">
      <c r="A248" s="96" t="str">
        <f t="shared" si="27"/>
        <v>Spieler 3-28</v>
      </c>
      <c r="B248" s="97" t="str">
        <f>b_BB!$B$5</f>
        <v>Stuttgart</v>
      </c>
      <c r="C248" s="115"/>
      <c r="D248" s="125"/>
      <c r="E248" s="126"/>
      <c r="F248" s="116"/>
      <c r="G248" s="116"/>
      <c r="H248" s="116"/>
      <c r="I248" s="98"/>
      <c r="J248" s="127"/>
      <c r="K248" s="127"/>
      <c r="L248" s="98"/>
      <c r="M248" s="117"/>
      <c r="N248" s="117"/>
      <c r="O248" s="117"/>
      <c r="P248" s="117"/>
      <c r="Q248" s="117"/>
      <c r="R248" s="117"/>
      <c r="S248" s="117"/>
      <c r="T248" s="117"/>
      <c r="U248" s="128"/>
      <c r="V248" s="128"/>
      <c r="W248" s="128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</row>
    <row r="249" spans="1:82" s="83" customFormat="1" ht="12.95" customHeight="1" x14ac:dyDescent="0.2">
      <c r="A249" s="96" t="str">
        <f t="shared" si="27"/>
        <v>Spieler 3-28</v>
      </c>
      <c r="B249" s="97" t="str">
        <f>b_BB!$B$6</f>
        <v>BAY</v>
      </c>
      <c r="C249" s="115"/>
      <c r="D249" s="125"/>
      <c r="E249" s="126"/>
      <c r="F249" s="116"/>
      <c r="G249" s="116"/>
      <c r="H249" s="116"/>
      <c r="I249" s="98"/>
      <c r="J249" s="127"/>
      <c r="K249" s="127"/>
      <c r="L249" s="98"/>
      <c r="M249" s="117"/>
      <c r="N249" s="117"/>
      <c r="O249" s="117"/>
      <c r="P249" s="117"/>
      <c r="Q249" s="117"/>
      <c r="R249" s="117"/>
      <c r="S249" s="117"/>
      <c r="T249" s="117"/>
      <c r="U249" s="128"/>
      <c r="V249" s="128"/>
      <c r="W249" s="128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</row>
    <row r="250" spans="1:82" s="83" customFormat="1" ht="12.95" customHeight="1" x14ac:dyDescent="0.2">
      <c r="A250" s="96" t="str">
        <f t="shared" si="27"/>
        <v>Spieler 3-28</v>
      </c>
      <c r="B250" s="97" t="str">
        <f>b_BB!$B$7</f>
        <v>BSVNRW</v>
      </c>
      <c r="C250" s="115"/>
      <c r="D250" s="125"/>
      <c r="E250" s="126"/>
      <c r="F250" s="116"/>
      <c r="G250" s="116"/>
      <c r="H250" s="116"/>
      <c r="I250" s="98"/>
      <c r="J250" s="127"/>
      <c r="K250" s="127"/>
      <c r="L250" s="98"/>
      <c r="M250" s="117"/>
      <c r="N250" s="117"/>
      <c r="O250" s="117"/>
      <c r="P250" s="117"/>
      <c r="Q250" s="117"/>
      <c r="R250" s="117"/>
      <c r="S250" s="117"/>
      <c r="T250" s="117"/>
      <c r="U250" s="128"/>
      <c r="V250" s="128"/>
      <c r="W250" s="128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</row>
    <row r="251" spans="1:82" s="83" customFormat="1" ht="12.95" customHeight="1" x14ac:dyDescent="0.2">
      <c r="A251" s="96" t="str">
        <f t="shared" si="27"/>
        <v>Spieler 3-28</v>
      </c>
      <c r="B251" s="97" t="str">
        <f>b_BB!$B$8</f>
        <v>Gegner 6</v>
      </c>
      <c r="C251" s="115"/>
      <c r="D251" s="125"/>
      <c r="E251" s="126"/>
      <c r="F251" s="116"/>
      <c r="G251" s="116"/>
      <c r="H251" s="116"/>
      <c r="I251" s="98"/>
      <c r="J251" s="127"/>
      <c r="K251" s="127"/>
      <c r="L251" s="98"/>
      <c r="M251" s="117"/>
      <c r="N251" s="117"/>
      <c r="O251" s="117"/>
      <c r="P251" s="117"/>
      <c r="Q251" s="117"/>
      <c r="R251" s="117"/>
      <c r="S251" s="117"/>
      <c r="T251" s="117"/>
      <c r="U251" s="128"/>
      <c r="V251" s="128"/>
      <c r="W251" s="128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</row>
    <row r="252" spans="1:82" s="83" customFormat="1" ht="12.95" customHeight="1" x14ac:dyDescent="0.2">
      <c r="A252" s="96" t="str">
        <f t="shared" si="27"/>
        <v>Spieler 3-28</v>
      </c>
      <c r="B252" s="97" t="str">
        <f>b_BB!$B$9</f>
        <v>Gegner 7</v>
      </c>
      <c r="C252" s="115"/>
      <c r="D252" s="125"/>
      <c r="E252" s="126"/>
      <c r="F252" s="116"/>
      <c r="G252" s="116"/>
      <c r="H252" s="116"/>
      <c r="I252" s="98"/>
      <c r="J252" s="127"/>
      <c r="K252" s="127"/>
      <c r="L252" s="98"/>
      <c r="M252" s="117"/>
      <c r="N252" s="117"/>
      <c r="O252" s="117"/>
      <c r="P252" s="117"/>
      <c r="Q252" s="117"/>
      <c r="R252" s="117"/>
      <c r="S252" s="117"/>
      <c r="T252" s="117"/>
      <c r="U252" s="128"/>
      <c r="V252" s="128"/>
      <c r="W252" s="128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</row>
    <row r="253" spans="1:82" s="83" customFormat="1" ht="12.95" customHeight="1" x14ac:dyDescent="0.2">
      <c r="A253" s="96" t="str">
        <f t="shared" si="27"/>
        <v>Spieler 3-28</v>
      </c>
      <c r="B253" s="97" t="str">
        <f>b_BB!$B$10</f>
        <v>Gegner 8</v>
      </c>
      <c r="C253" s="115"/>
      <c r="D253" s="125"/>
      <c r="E253" s="126"/>
      <c r="F253" s="116"/>
      <c r="G253" s="116"/>
      <c r="H253" s="116"/>
      <c r="I253" s="98"/>
      <c r="J253" s="127"/>
      <c r="K253" s="127"/>
      <c r="L253" s="98"/>
      <c r="M253" s="117"/>
      <c r="N253" s="117"/>
      <c r="O253" s="117"/>
      <c r="P253" s="117"/>
      <c r="Q253" s="117"/>
      <c r="R253" s="117"/>
      <c r="S253" s="117"/>
      <c r="T253" s="117"/>
      <c r="U253" s="128"/>
      <c r="V253" s="128"/>
      <c r="W253" s="128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</row>
    <row r="254" spans="1:82" ht="12.95" customHeight="1" x14ac:dyDescent="0.2">
      <c r="A254" s="93" t="str">
        <f>b_BB!$A$254</f>
        <v>Spieler 3-29</v>
      </c>
      <c r="B254" s="77"/>
      <c r="C254" s="84"/>
      <c r="D254" s="94"/>
      <c r="E254" s="9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100"/>
      <c r="Z254" s="100"/>
    </row>
    <row r="255" spans="1:82" s="83" customFormat="1" ht="12.95" customHeight="1" x14ac:dyDescent="0.2">
      <c r="A255" s="96" t="str">
        <f>$A$254</f>
        <v>Spieler 3-29</v>
      </c>
      <c r="B255" s="97" t="str">
        <f>b_BB!$B$3</f>
        <v>BAWÜ</v>
      </c>
      <c r="C255" s="115"/>
      <c r="D255" s="125"/>
      <c r="E255" s="126"/>
      <c r="F255" s="116"/>
      <c r="G255" s="116"/>
      <c r="H255" s="116"/>
      <c r="I255" s="98"/>
      <c r="J255" s="127"/>
      <c r="K255" s="127"/>
      <c r="L255" s="98"/>
      <c r="M255" s="117"/>
      <c r="N255" s="117"/>
      <c r="O255" s="117"/>
      <c r="P255" s="117"/>
      <c r="Q255" s="117"/>
      <c r="R255" s="117"/>
      <c r="S255" s="117"/>
      <c r="T255" s="117"/>
      <c r="U255" s="128"/>
      <c r="V255" s="128"/>
      <c r="W255" s="128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</row>
    <row r="256" spans="1:82" s="83" customFormat="1" ht="12.95" customHeight="1" x14ac:dyDescent="0.2">
      <c r="A256" s="96" t="str">
        <f t="shared" ref="A256:A262" si="28">$A$254</f>
        <v>Spieler 3-29</v>
      </c>
      <c r="B256" s="97" t="str">
        <f>b_BB!$B$4</f>
        <v>BAY</v>
      </c>
      <c r="C256" s="115"/>
      <c r="D256" s="125"/>
      <c r="E256" s="126"/>
      <c r="F256" s="116"/>
      <c r="G256" s="116"/>
      <c r="H256" s="116"/>
      <c r="I256" s="98"/>
      <c r="J256" s="127"/>
      <c r="K256" s="127"/>
      <c r="L256" s="98"/>
      <c r="M256" s="117"/>
      <c r="N256" s="117"/>
      <c r="O256" s="117"/>
      <c r="P256" s="117"/>
      <c r="Q256" s="117"/>
      <c r="R256" s="117"/>
      <c r="S256" s="117"/>
      <c r="T256" s="117"/>
      <c r="U256" s="128"/>
      <c r="V256" s="128"/>
      <c r="W256" s="128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</row>
    <row r="257" spans="1:82" s="83" customFormat="1" ht="12.95" customHeight="1" x14ac:dyDescent="0.2">
      <c r="A257" s="96" t="str">
        <f t="shared" si="28"/>
        <v>Spieler 3-29</v>
      </c>
      <c r="B257" s="97" t="str">
        <f>b_BB!$B$5</f>
        <v>Stuttgart</v>
      </c>
      <c r="C257" s="115"/>
      <c r="D257" s="125"/>
      <c r="E257" s="126"/>
      <c r="F257" s="116"/>
      <c r="G257" s="116"/>
      <c r="H257" s="116"/>
      <c r="I257" s="98"/>
      <c r="J257" s="127"/>
      <c r="K257" s="127"/>
      <c r="L257" s="98"/>
      <c r="M257" s="117"/>
      <c r="N257" s="117"/>
      <c r="O257" s="117"/>
      <c r="P257" s="117"/>
      <c r="Q257" s="117"/>
      <c r="R257" s="117"/>
      <c r="S257" s="117"/>
      <c r="T257" s="117"/>
      <c r="U257" s="128"/>
      <c r="V257" s="128"/>
      <c r="W257" s="128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</row>
    <row r="258" spans="1:82" s="83" customFormat="1" ht="12.95" customHeight="1" x14ac:dyDescent="0.2">
      <c r="A258" s="96" t="str">
        <f t="shared" si="28"/>
        <v>Spieler 3-29</v>
      </c>
      <c r="B258" s="97" t="str">
        <f>b_BB!$B$6</f>
        <v>BAY</v>
      </c>
      <c r="C258" s="115"/>
      <c r="D258" s="125"/>
      <c r="E258" s="126"/>
      <c r="F258" s="116"/>
      <c r="G258" s="116"/>
      <c r="H258" s="116"/>
      <c r="I258" s="98"/>
      <c r="J258" s="127"/>
      <c r="K258" s="127"/>
      <c r="L258" s="98"/>
      <c r="M258" s="117"/>
      <c r="N258" s="117"/>
      <c r="O258" s="117"/>
      <c r="P258" s="117"/>
      <c r="Q258" s="117"/>
      <c r="R258" s="117"/>
      <c r="S258" s="117"/>
      <c r="T258" s="117"/>
      <c r="U258" s="128"/>
      <c r="V258" s="128"/>
      <c r="W258" s="128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</row>
    <row r="259" spans="1:82" s="83" customFormat="1" ht="12.95" customHeight="1" x14ac:dyDescent="0.2">
      <c r="A259" s="96" t="str">
        <f t="shared" si="28"/>
        <v>Spieler 3-29</v>
      </c>
      <c r="B259" s="97" t="str">
        <f>b_BB!$B$7</f>
        <v>BSVNRW</v>
      </c>
      <c r="C259" s="115"/>
      <c r="D259" s="125"/>
      <c r="E259" s="126"/>
      <c r="F259" s="116"/>
      <c r="G259" s="116"/>
      <c r="H259" s="116"/>
      <c r="I259" s="98"/>
      <c r="J259" s="127"/>
      <c r="K259" s="127"/>
      <c r="L259" s="98"/>
      <c r="M259" s="117"/>
      <c r="N259" s="117"/>
      <c r="O259" s="117"/>
      <c r="P259" s="117"/>
      <c r="Q259" s="117"/>
      <c r="R259" s="117"/>
      <c r="S259" s="117"/>
      <c r="T259" s="117"/>
      <c r="U259" s="128"/>
      <c r="V259" s="128"/>
      <c r="W259" s="128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</row>
    <row r="260" spans="1:82" s="83" customFormat="1" ht="12.95" customHeight="1" x14ac:dyDescent="0.2">
      <c r="A260" s="96" t="str">
        <f t="shared" si="28"/>
        <v>Spieler 3-29</v>
      </c>
      <c r="B260" s="97" t="str">
        <f>b_BB!$B$8</f>
        <v>Gegner 6</v>
      </c>
      <c r="C260" s="115"/>
      <c r="D260" s="125"/>
      <c r="E260" s="126"/>
      <c r="F260" s="116"/>
      <c r="G260" s="116"/>
      <c r="H260" s="116"/>
      <c r="I260" s="98"/>
      <c r="J260" s="127"/>
      <c r="K260" s="127"/>
      <c r="L260" s="98"/>
      <c r="M260" s="117"/>
      <c r="N260" s="117"/>
      <c r="O260" s="117"/>
      <c r="P260" s="117"/>
      <c r="Q260" s="117"/>
      <c r="R260" s="117"/>
      <c r="S260" s="117"/>
      <c r="T260" s="117"/>
      <c r="U260" s="128"/>
      <c r="V260" s="128"/>
      <c r="W260" s="128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</row>
    <row r="261" spans="1:82" s="83" customFormat="1" ht="12.95" customHeight="1" x14ac:dyDescent="0.2">
      <c r="A261" s="96" t="str">
        <f t="shared" si="28"/>
        <v>Spieler 3-29</v>
      </c>
      <c r="B261" s="97" t="str">
        <f>b_BB!$B$9</f>
        <v>Gegner 7</v>
      </c>
      <c r="C261" s="115"/>
      <c r="D261" s="125"/>
      <c r="E261" s="126"/>
      <c r="F261" s="116"/>
      <c r="G261" s="116"/>
      <c r="H261" s="116"/>
      <c r="I261" s="98"/>
      <c r="J261" s="127"/>
      <c r="K261" s="127"/>
      <c r="L261" s="98"/>
      <c r="M261" s="117"/>
      <c r="N261" s="117"/>
      <c r="O261" s="117"/>
      <c r="P261" s="117"/>
      <c r="Q261" s="117"/>
      <c r="R261" s="117"/>
      <c r="S261" s="117"/>
      <c r="T261" s="117"/>
      <c r="U261" s="128"/>
      <c r="V261" s="128"/>
      <c r="W261" s="128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</row>
    <row r="262" spans="1:82" s="83" customFormat="1" ht="12.95" customHeight="1" x14ac:dyDescent="0.2">
      <c r="A262" s="96" t="str">
        <f t="shared" si="28"/>
        <v>Spieler 3-29</v>
      </c>
      <c r="B262" s="97" t="str">
        <f>b_BB!$B$10</f>
        <v>Gegner 8</v>
      </c>
      <c r="C262" s="115"/>
      <c r="D262" s="125"/>
      <c r="E262" s="126"/>
      <c r="F262" s="116"/>
      <c r="G262" s="116"/>
      <c r="H262" s="116"/>
      <c r="I262" s="98"/>
      <c r="J262" s="127"/>
      <c r="K262" s="127"/>
      <c r="L262" s="98"/>
      <c r="M262" s="117"/>
      <c r="N262" s="117"/>
      <c r="O262" s="117"/>
      <c r="P262" s="117"/>
      <c r="Q262" s="117"/>
      <c r="R262" s="117"/>
      <c r="S262" s="117"/>
      <c r="T262" s="117"/>
      <c r="U262" s="128"/>
      <c r="V262" s="128"/>
      <c r="W262" s="128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</row>
    <row r="263" spans="1:82" ht="12.95" customHeight="1" x14ac:dyDescent="0.2">
      <c r="A263" s="93" t="str">
        <f>b_BB!$A$263</f>
        <v>Spieler 3-30</v>
      </c>
      <c r="B263" s="77"/>
      <c r="C263" s="84"/>
      <c r="D263" s="94"/>
      <c r="E263" s="9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100"/>
      <c r="Z263" s="100"/>
    </row>
    <row r="264" spans="1:82" s="83" customFormat="1" ht="12.95" customHeight="1" x14ac:dyDescent="0.2">
      <c r="A264" s="96" t="str">
        <f>$A$263</f>
        <v>Spieler 3-30</v>
      </c>
      <c r="B264" s="97" t="str">
        <f>b_BB!$B$3</f>
        <v>BAWÜ</v>
      </c>
      <c r="C264" s="115"/>
      <c r="D264" s="125"/>
      <c r="E264" s="126"/>
      <c r="F264" s="116"/>
      <c r="G264" s="116"/>
      <c r="H264" s="116"/>
      <c r="I264" s="98"/>
      <c r="J264" s="127"/>
      <c r="K264" s="127"/>
      <c r="L264" s="98"/>
      <c r="M264" s="117"/>
      <c r="N264" s="117"/>
      <c r="O264" s="117"/>
      <c r="P264" s="117"/>
      <c r="Q264" s="117"/>
      <c r="R264" s="117"/>
      <c r="S264" s="117"/>
      <c r="T264" s="117"/>
      <c r="U264" s="128"/>
      <c r="V264" s="128"/>
      <c r="W264" s="128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</row>
    <row r="265" spans="1:82" s="83" customFormat="1" ht="12.95" customHeight="1" x14ac:dyDescent="0.2">
      <c r="A265" s="96" t="str">
        <f t="shared" ref="A265:A271" si="29">$A$263</f>
        <v>Spieler 3-30</v>
      </c>
      <c r="B265" s="97" t="str">
        <f>b_BB!$B$4</f>
        <v>BAY</v>
      </c>
      <c r="C265" s="115"/>
      <c r="D265" s="125"/>
      <c r="E265" s="126"/>
      <c r="F265" s="116"/>
      <c r="G265" s="116"/>
      <c r="H265" s="116"/>
      <c r="I265" s="98"/>
      <c r="J265" s="127"/>
      <c r="K265" s="127"/>
      <c r="L265" s="98"/>
      <c r="M265" s="117"/>
      <c r="N265" s="117"/>
      <c r="O265" s="117"/>
      <c r="P265" s="117"/>
      <c r="Q265" s="117"/>
      <c r="R265" s="117"/>
      <c r="S265" s="117"/>
      <c r="T265" s="117"/>
      <c r="U265" s="128"/>
      <c r="V265" s="128"/>
      <c r="W265" s="128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</row>
    <row r="266" spans="1:82" s="83" customFormat="1" ht="12.95" customHeight="1" x14ac:dyDescent="0.2">
      <c r="A266" s="96" t="str">
        <f t="shared" si="29"/>
        <v>Spieler 3-30</v>
      </c>
      <c r="B266" s="97" t="str">
        <f>b_BB!$B$5</f>
        <v>Stuttgart</v>
      </c>
      <c r="C266" s="115"/>
      <c r="D266" s="125"/>
      <c r="E266" s="126"/>
      <c r="F266" s="116"/>
      <c r="G266" s="116"/>
      <c r="H266" s="116"/>
      <c r="I266" s="98"/>
      <c r="J266" s="127"/>
      <c r="K266" s="127"/>
      <c r="L266" s="98"/>
      <c r="M266" s="117"/>
      <c r="N266" s="117"/>
      <c r="O266" s="117"/>
      <c r="P266" s="117"/>
      <c r="Q266" s="117"/>
      <c r="R266" s="117"/>
      <c r="S266" s="117"/>
      <c r="T266" s="117"/>
      <c r="U266" s="128"/>
      <c r="V266" s="128"/>
      <c r="W266" s="128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</row>
    <row r="267" spans="1:82" s="83" customFormat="1" ht="12.95" customHeight="1" x14ac:dyDescent="0.2">
      <c r="A267" s="96" t="str">
        <f t="shared" si="29"/>
        <v>Spieler 3-30</v>
      </c>
      <c r="B267" s="97" t="str">
        <f>b_BB!$B$6</f>
        <v>BAY</v>
      </c>
      <c r="C267" s="115"/>
      <c r="D267" s="125"/>
      <c r="E267" s="126"/>
      <c r="F267" s="116"/>
      <c r="G267" s="116"/>
      <c r="H267" s="116"/>
      <c r="I267" s="98"/>
      <c r="J267" s="127"/>
      <c r="K267" s="127"/>
      <c r="L267" s="98"/>
      <c r="M267" s="117"/>
      <c r="N267" s="117"/>
      <c r="O267" s="117"/>
      <c r="P267" s="117"/>
      <c r="Q267" s="117"/>
      <c r="R267" s="117"/>
      <c r="S267" s="117"/>
      <c r="T267" s="117"/>
      <c r="U267" s="128"/>
      <c r="V267" s="128"/>
      <c r="W267" s="128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</row>
    <row r="268" spans="1:82" s="83" customFormat="1" ht="12.95" customHeight="1" x14ac:dyDescent="0.2">
      <c r="A268" s="96" t="str">
        <f t="shared" si="29"/>
        <v>Spieler 3-30</v>
      </c>
      <c r="B268" s="97" t="str">
        <f>b_BB!$B$7</f>
        <v>BSVNRW</v>
      </c>
      <c r="C268" s="115"/>
      <c r="D268" s="125"/>
      <c r="E268" s="126"/>
      <c r="F268" s="116"/>
      <c r="G268" s="116"/>
      <c r="H268" s="116"/>
      <c r="I268" s="98"/>
      <c r="J268" s="127"/>
      <c r="K268" s="127"/>
      <c r="L268" s="98"/>
      <c r="M268" s="117"/>
      <c r="N268" s="117"/>
      <c r="O268" s="117"/>
      <c r="P268" s="117"/>
      <c r="Q268" s="117"/>
      <c r="R268" s="117"/>
      <c r="S268" s="117"/>
      <c r="T268" s="117"/>
      <c r="U268" s="128"/>
      <c r="V268" s="128"/>
      <c r="W268" s="128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</row>
    <row r="269" spans="1:82" s="83" customFormat="1" ht="12.95" customHeight="1" x14ac:dyDescent="0.2">
      <c r="A269" s="96" t="str">
        <f t="shared" si="29"/>
        <v>Spieler 3-30</v>
      </c>
      <c r="B269" s="97" t="str">
        <f>b_BB!$B$8</f>
        <v>Gegner 6</v>
      </c>
      <c r="C269" s="115"/>
      <c r="D269" s="125"/>
      <c r="E269" s="126"/>
      <c r="F269" s="116"/>
      <c r="G269" s="116"/>
      <c r="H269" s="116"/>
      <c r="I269" s="98"/>
      <c r="J269" s="127"/>
      <c r="K269" s="127"/>
      <c r="L269" s="98"/>
      <c r="M269" s="117"/>
      <c r="N269" s="117"/>
      <c r="O269" s="117"/>
      <c r="P269" s="117"/>
      <c r="Q269" s="117"/>
      <c r="R269" s="117"/>
      <c r="S269" s="117"/>
      <c r="T269" s="117"/>
      <c r="U269" s="128"/>
      <c r="V269" s="128"/>
      <c r="W269" s="128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</row>
    <row r="270" spans="1:82" s="83" customFormat="1" ht="12.95" customHeight="1" x14ac:dyDescent="0.2">
      <c r="A270" s="96" t="str">
        <f t="shared" si="29"/>
        <v>Spieler 3-30</v>
      </c>
      <c r="B270" s="97" t="str">
        <f>b_BB!$B$9</f>
        <v>Gegner 7</v>
      </c>
      <c r="C270" s="115"/>
      <c r="D270" s="125"/>
      <c r="E270" s="126"/>
      <c r="F270" s="116"/>
      <c r="G270" s="116"/>
      <c r="H270" s="116"/>
      <c r="I270" s="98"/>
      <c r="J270" s="127"/>
      <c r="K270" s="127"/>
      <c r="L270" s="98"/>
      <c r="M270" s="117"/>
      <c r="N270" s="117"/>
      <c r="O270" s="117"/>
      <c r="P270" s="117"/>
      <c r="Q270" s="117"/>
      <c r="R270" s="117"/>
      <c r="S270" s="117"/>
      <c r="T270" s="117"/>
      <c r="U270" s="128"/>
      <c r="V270" s="128"/>
      <c r="W270" s="128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</row>
    <row r="271" spans="1:82" s="83" customFormat="1" ht="12.95" customHeight="1" x14ac:dyDescent="0.2">
      <c r="A271" s="96" t="str">
        <f t="shared" si="29"/>
        <v>Spieler 3-30</v>
      </c>
      <c r="B271" s="97" t="str">
        <f>b_BB!$B$10</f>
        <v>Gegner 8</v>
      </c>
      <c r="C271" s="115"/>
      <c r="D271" s="125"/>
      <c r="E271" s="126"/>
      <c r="F271" s="116"/>
      <c r="G271" s="116"/>
      <c r="H271" s="116"/>
      <c r="I271" s="98"/>
      <c r="J271" s="127"/>
      <c r="K271" s="127"/>
      <c r="L271" s="98"/>
      <c r="M271" s="117"/>
      <c r="N271" s="117"/>
      <c r="O271" s="117"/>
      <c r="P271" s="117"/>
      <c r="Q271" s="117"/>
      <c r="R271" s="117"/>
      <c r="S271" s="117"/>
      <c r="T271" s="117"/>
      <c r="U271" s="128"/>
      <c r="V271" s="128"/>
      <c r="W271" s="128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</row>
    <row r="272" spans="1:82" ht="12.95" customHeight="1" x14ac:dyDescent="0.2">
      <c r="C272" s="85"/>
      <c r="D272" s="94"/>
      <c r="E272" s="95"/>
      <c r="F272" s="85"/>
      <c r="G272" s="85"/>
      <c r="H272" s="85"/>
      <c r="I272" s="85"/>
      <c r="J272" s="95"/>
      <c r="K272" s="95"/>
      <c r="L272" s="85"/>
      <c r="M272" s="85"/>
      <c r="N272" s="85"/>
      <c r="O272" s="85"/>
      <c r="P272" s="85"/>
      <c r="Q272" s="85"/>
      <c r="R272" s="85"/>
      <c r="S272" s="85"/>
      <c r="T272" s="85"/>
      <c r="U272" s="95"/>
      <c r="V272" s="95"/>
      <c r="W272" s="95"/>
    </row>
    <row r="273" spans="2:23" s="92" customFormat="1" ht="12.95" customHeight="1" x14ac:dyDescent="0.2">
      <c r="B273" s="92" t="s">
        <v>33</v>
      </c>
      <c r="C273" s="90" t="s">
        <v>34</v>
      </c>
      <c r="D273" s="130">
        <f t="shared" ref="D273:W273" si="30">SUBTOTAL(9,D3:D271)</f>
        <v>17</v>
      </c>
      <c r="E273" s="122">
        <f t="shared" si="30"/>
        <v>106</v>
      </c>
      <c r="F273" s="122">
        <f t="shared" si="30"/>
        <v>98</v>
      </c>
      <c r="G273" s="122">
        <f t="shared" si="30"/>
        <v>58</v>
      </c>
      <c r="H273" s="122">
        <f t="shared" si="30"/>
        <v>46</v>
      </c>
      <c r="I273" s="123">
        <f t="shared" si="30"/>
        <v>47</v>
      </c>
      <c r="J273" s="123">
        <f t="shared" si="30"/>
        <v>7</v>
      </c>
      <c r="K273" s="123">
        <f t="shared" si="30"/>
        <v>3</v>
      </c>
      <c r="L273" s="123">
        <f t="shared" si="30"/>
        <v>4</v>
      </c>
      <c r="M273" s="124">
        <f t="shared" si="30"/>
        <v>24</v>
      </c>
      <c r="N273" s="124">
        <f t="shared" si="30"/>
        <v>0</v>
      </c>
      <c r="O273" s="124">
        <f t="shared" si="30"/>
        <v>8</v>
      </c>
      <c r="P273" s="124">
        <f t="shared" si="30"/>
        <v>0</v>
      </c>
      <c r="Q273" s="124">
        <f t="shared" si="30"/>
        <v>0</v>
      </c>
      <c r="R273" s="124">
        <f t="shared" si="30"/>
        <v>0</v>
      </c>
      <c r="S273" s="124">
        <f t="shared" si="30"/>
        <v>58</v>
      </c>
      <c r="T273" s="124">
        <f t="shared" si="30"/>
        <v>0</v>
      </c>
      <c r="U273" s="131">
        <f t="shared" si="30"/>
        <v>2</v>
      </c>
      <c r="V273" s="131">
        <f t="shared" si="30"/>
        <v>3</v>
      </c>
      <c r="W273" s="131">
        <f t="shared" si="30"/>
        <v>0</v>
      </c>
    </row>
  </sheetData>
  <autoFilter ref="B1:B271"/>
  <phoneticPr fontId="0" type="noConversion"/>
  <pageMargins left="0.78740157480314965" right="0.78740157480314965" top="0.78740157480314965" bottom="0.78740157480314965" header="0.51181102362204722" footer="0.51181102362204722"/>
  <pageSetup paperSize="9" fitToHeight="0" orientation="landscape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5">
    <pageSetUpPr fitToPage="1"/>
  </sheetPr>
  <dimension ref="A1:CD273"/>
  <sheetViews>
    <sheetView showGridLines="0" zoomScaleNormal="100" workbookViewId="0">
      <pane ySplit="1" topLeftCell="A38" activePane="bottomLeft" state="frozen"/>
      <selection sqref="A1:IV65536"/>
      <selection pane="bottomLeft" activeCell="G63" sqref="G63"/>
    </sheetView>
  </sheetViews>
  <sheetFormatPr baseColWidth="10" defaultRowHeight="12.95" customHeight="1" x14ac:dyDescent="0.2"/>
  <cols>
    <col min="1" max="1" width="35.7109375" style="103" customWidth="1"/>
    <col min="2" max="2" width="25.7109375" style="80" customWidth="1"/>
    <col min="3" max="3" width="3.7109375" style="80" customWidth="1"/>
    <col min="4" max="4" width="7.28515625" style="104" customWidth="1"/>
    <col min="5" max="5" width="3.7109375" style="105" customWidth="1"/>
    <col min="6" max="9" width="3.7109375" style="80" customWidth="1"/>
    <col min="10" max="11" width="3.7109375" style="105" customWidth="1"/>
    <col min="12" max="20" width="3.7109375" style="80" customWidth="1"/>
    <col min="21" max="23" width="3.7109375" style="105" customWidth="1"/>
    <col min="24" max="24" width="11.42578125" style="80"/>
    <col min="25" max="82" width="11.42578125" style="35"/>
    <col min="83" max="16384" width="11.42578125" style="80"/>
  </cols>
  <sheetData>
    <row r="1" spans="1:82" s="112" customFormat="1" ht="12.95" customHeight="1" x14ac:dyDescent="0.2">
      <c r="A1" s="107" t="str">
        <f>b_STU!$A$1</f>
        <v>Stuttgart Reds</v>
      </c>
      <c r="B1" s="108" t="s">
        <v>25</v>
      </c>
      <c r="C1" s="109" t="s">
        <v>24</v>
      </c>
      <c r="D1" s="110" t="s">
        <v>19</v>
      </c>
      <c r="E1" s="111" t="s">
        <v>18</v>
      </c>
      <c r="F1" s="109" t="s">
        <v>0</v>
      </c>
      <c r="G1" s="109" t="s">
        <v>2</v>
      </c>
      <c r="H1" s="109" t="s">
        <v>20</v>
      </c>
      <c r="I1" s="109" t="s">
        <v>4</v>
      </c>
      <c r="J1" s="111" t="s">
        <v>5</v>
      </c>
      <c r="K1" s="111" t="s">
        <v>6</v>
      </c>
      <c r="L1" s="109" t="s">
        <v>7</v>
      </c>
      <c r="M1" s="109" t="s">
        <v>8</v>
      </c>
      <c r="N1" s="109" t="s">
        <v>9</v>
      </c>
      <c r="O1" s="109" t="s">
        <v>10</v>
      </c>
      <c r="P1" s="109" t="s">
        <v>13</v>
      </c>
      <c r="Q1" s="109" t="s">
        <v>14</v>
      </c>
      <c r="R1" s="109" t="s">
        <v>152</v>
      </c>
      <c r="S1" s="109" t="s">
        <v>21</v>
      </c>
      <c r="T1" s="109" t="s">
        <v>22</v>
      </c>
      <c r="U1" s="111" t="s">
        <v>28</v>
      </c>
      <c r="V1" s="111" t="s">
        <v>29</v>
      </c>
      <c r="W1" s="111" t="s">
        <v>30</v>
      </c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</row>
    <row r="2" spans="1:82" ht="12.95" customHeight="1" x14ac:dyDescent="0.2">
      <c r="A2" s="74" t="str">
        <f>b_STU!$A$2</f>
        <v>Dreßler, Charlotte</v>
      </c>
      <c r="B2" s="77"/>
      <c r="C2" s="84"/>
      <c r="D2" s="94"/>
      <c r="E2" s="9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</row>
    <row r="3" spans="1:82" s="83" customFormat="1" ht="12.95" customHeight="1" x14ac:dyDescent="0.2">
      <c r="A3" s="96" t="str">
        <f t="shared" ref="A3:A10" si="0">$A$2</f>
        <v>Dreßler, Charlotte</v>
      </c>
      <c r="B3" s="97" t="str">
        <f>b_STU!$B$3</f>
        <v>KIEL</v>
      </c>
      <c r="C3" s="115">
        <v>1</v>
      </c>
      <c r="D3" s="125">
        <v>2</v>
      </c>
      <c r="E3" s="126">
        <v>17</v>
      </c>
      <c r="F3" s="116">
        <v>17</v>
      </c>
      <c r="G3" s="116">
        <v>8</v>
      </c>
      <c r="H3" s="116">
        <v>8</v>
      </c>
      <c r="I3" s="98">
        <v>10</v>
      </c>
      <c r="J3" s="127"/>
      <c r="K3" s="127"/>
      <c r="L3" s="98"/>
      <c r="M3" s="117">
        <v>2</v>
      </c>
      <c r="N3" s="117"/>
      <c r="O3" s="117"/>
      <c r="P3" s="117"/>
      <c r="Q3" s="117"/>
      <c r="R3" s="117"/>
      <c r="S3" s="117">
        <v>9</v>
      </c>
      <c r="T3" s="117"/>
      <c r="U3" s="128">
        <v>1</v>
      </c>
      <c r="V3" s="128"/>
      <c r="W3" s="128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</row>
    <row r="4" spans="1:82" s="83" customFormat="1" ht="12.95" customHeight="1" x14ac:dyDescent="0.2">
      <c r="A4" s="96" t="str">
        <f t="shared" si="0"/>
        <v>Dreßler, Charlotte</v>
      </c>
      <c r="B4" s="97" t="str">
        <f>b_STU!$B$4</f>
        <v>BSVNRW</v>
      </c>
      <c r="C4" s="115"/>
      <c r="D4" s="125"/>
      <c r="E4" s="126"/>
      <c r="F4" s="116"/>
      <c r="G4" s="116"/>
      <c r="H4" s="116"/>
      <c r="I4" s="98"/>
      <c r="J4" s="127"/>
      <c r="K4" s="127"/>
      <c r="L4" s="98"/>
      <c r="M4" s="117"/>
      <c r="N4" s="117"/>
      <c r="O4" s="117"/>
      <c r="P4" s="117"/>
      <c r="Q4" s="117"/>
      <c r="R4" s="117"/>
      <c r="S4" s="117"/>
      <c r="T4" s="117"/>
      <c r="U4" s="128"/>
      <c r="V4" s="128"/>
      <c r="W4" s="128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</row>
    <row r="5" spans="1:82" s="83" customFormat="1" ht="12.95" customHeight="1" x14ac:dyDescent="0.2">
      <c r="A5" s="96" t="str">
        <f t="shared" si="0"/>
        <v>Dreßler, Charlotte</v>
      </c>
      <c r="B5" s="97" t="str">
        <f>b_STU!$B$5</f>
        <v>Kiel/Berlin</v>
      </c>
      <c r="C5" s="115"/>
      <c r="D5" s="125"/>
      <c r="E5" s="126"/>
      <c r="F5" s="116"/>
      <c r="G5" s="116"/>
      <c r="H5" s="116"/>
      <c r="I5" s="98"/>
      <c r="J5" s="127"/>
      <c r="K5" s="127"/>
      <c r="L5" s="98"/>
      <c r="M5" s="117"/>
      <c r="N5" s="117"/>
      <c r="O5" s="117"/>
      <c r="P5" s="117"/>
      <c r="Q5" s="117"/>
      <c r="R5" s="117"/>
      <c r="S5" s="117"/>
      <c r="T5" s="117"/>
      <c r="U5" s="128"/>
      <c r="V5" s="128"/>
      <c r="W5" s="128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</row>
    <row r="6" spans="1:82" s="83" customFormat="1" ht="12.95" customHeight="1" x14ac:dyDescent="0.2">
      <c r="A6" s="99" t="str">
        <f t="shared" si="0"/>
        <v>Dreßler, Charlotte</v>
      </c>
      <c r="B6" s="97" t="str">
        <f>b_STU!$B$6</f>
        <v>Kiel</v>
      </c>
      <c r="C6" s="115"/>
      <c r="D6" s="125"/>
      <c r="E6" s="126"/>
      <c r="F6" s="116"/>
      <c r="G6" s="116"/>
      <c r="H6" s="116"/>
      <c r="I6" s="98"/>
      <c r="J6" s="127"/>
      <c r="K6" s="127"/>
      <c r="L6" s="98"/>
      <c r="M6" s="117"/>
      <c r="N6" s="117"/>
      <c r="O6" s="117"/>
      <c r="P6" s="117"/>
      <c r="Q6" s="117"/>
      <c r="R6" s="117"/>
      <c r="S6" s="117"/>
      <c r="T6" s="117"/>
      <c r="U6" s="128"/>
      <c r="V6" s="128"/>
      <c r="W6" s="128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</row>
    <row r="7" spans="1:82" s="83" customFormat="1" ht="12.95" customHeight="1" x14ac:dyDescent="0.2">
      <c r="A7" s="96" t="str">
        <f t="shared" si="0"/>
        <v>Dreßler, Charlotte</v>
      </c>
      <c r="B7" s="97" t="str">
        <f>b_STU!$B$7</f>
        <v>Gegner 5</v>
      </c>
      <c r="C7" s="115"/>
      <c r="D7" s="125"/>
      <c r="E7" s="126"/>
      <c r="F7" s="116"/>
      <c r="G7" s="116"/>
      <c r="H7" s="116"/>
      <c r="I7" s="98"/>
      <c r="J7" s="127"/>
      <c r="K7" s="127"/>
      <c r="L7" s="98"/>
      <c r="M7" s="117"/>
      <c r="N7" s="117"/>
      <c r="O7" s="117"/>
      <c r="P7" s="117"/>
      <c r="Q7" s="117"/>
      <c r="R7" s="117"/>
      <c r="S7" s="117"/>
      <c r="T7" s="117"/>
      <c r="U7" s="128"/>
      <c r="V7" s="128"/>
      <c r="W7" s="128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</row>
    <row r="8" spans="1:82" s="83" customFormat="1" ht="12.95" customHeight="1" x14ac:dyDescent="0.2">
      <c r="A8" s="99" t="str">
        <f t="shared" si="0"/>
        <v>Dreßler, Charlotte</v>
      </c>
      <c r="B8" s="97" t="str">
        <f>b_STU!$B$8</f>
        <v>Gegner 6</v>
      </c>
      <c r="C8" s="115"/>
      <c r="D8" s="125"/>
      <c r="E8" s="126"/>
      <c r="F8" s="116"/>
      <c r="G8" s="116"/>
      <c r="H8" s="116"/>
      <c r="I8" s="98"/>
      <c r="J8" s="127"/>
      <c r="K8" s="127"/>
      <c r="L8" s="98"/>
      <c r="M8" s="117"/>
      <c r="N8" s="117"/>
      <c r="O8" s="117"/>
      <c r="P8" s="117"/>
      <c r="Q8" s="117"/>
      <c r="R8" s="117"/>
      <c r="S8" s="117"/>
      <c r="T8" s="117"/>
      <c r="U8" s="128"/>
      <c r="V8" s="128"/>
      <c r="W8" s="128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</row>
    <row r="9" spans="1:82" s="83" customFormat="1" ht="12.95" customHeight="1" x14ac:dyDescent="0.2">
      <c r="A9" s="96" t="str">
        <f t="shared" si="0"/>
        <v>Dreßler, Charlotte</v>
      </c>
      <c r="B9" s="97" t="str">
        <f>b_STU!$B$9</f>
        <v>Gegner 7</v>
      </c>
      <c r="C9" s="115"/>
      <c r="D9" s="125"/>
      <c r="E9" s="126"/>
      <c r="F9" s="116"/>
      <c r="G9" s="116"/>
      <c r="H9" s="116"/>
      <c r="I9" s="98"/>
      <c r="J9" s="127"/>
      <c r="K9" s="127"/>
      <c r="L9" s="98"/>
      <c r="M9" s="117"/>
      <c r="N9" s="117"/>
      <c r="O9" s="117"/>
      <c r="P9" s="117"/>
      <c r="Q9" s="117"/>
      <c r="R9" s="117"/>
      <c r="S9" s="117"/>
      <c r="T9" s="117"/>
      <c r="U9" s="128"/>
      <c r="V9" s="128"/>
      <c r="W9" s="128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</row>
    <row r="10" spans="1:82" s="83" customFormat="1" ht="12.95" customHeight="1" x14ac:dyDescent="0.2">
      <c r="A10" s="99" t="str">
        <f t="shared" si="0"/>
        <v>Dreßler, Charlotte</v>
      </c>
      <c r="B10" s="97" t="str">
        <f>b_STU!$B$10</f>
        <v>Gegner 8</v>
      </c>
      <c r="C10" s="115"/>
      <c r="D10" s="125"/>
      <c r="E10" s="126"/>
      <c r="F10" s="116"/>
      <c r="G10" s="116"/>
      <c r="H10" s="116"/>
      <c r="I10" s="98"/>
      <c r="J10" s="127"/>
      <c r="K10" s="127"/>
      <c r="L10" s="98"/>
      <c r="M10" s="117"/>
      <c r="N10" s="117"/>
      <c r="O10" s="117"/>
      <c r="P10" s="117"/>
      <c r="Q10" s="117"/>
      <c r="R10" s="117"/>
      <c r="S10" s="117"/>
      <c r="T10" s="117"/>
      <c r="U10" s="128"/>
      <c r="V10" s="128"/>
      <c r="W10" s="128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</row>
    <row r="11" spans="1:82" ht="12.95" customHeight="1" x14ac:dyDescent="0.2">
      <c r="A11" s="74" t="str">
        <f>b_STU!$A$11</f>
        <v>Feridouni, Eliza</v>
      </c>
      <c r="B11" s="77"/>
      <c r="C11" s="84"/>
      <c r="D11" s="94"/>
      <c r="E11" s="9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</row>
    <row r="12" spans="1:82" s="83" customFormat="1" ht="12.95" customHeight="1" x14ac:dyDescent="0.2">
      <c r="A12" s="96" t="str">
        <f t="shared" ref="A12:A19" si="1">$A$11</f>
        <v>Feridouni, Eliza</v>
      </c>
      <c r="B12" s="97" t="str">
        <f>b_STU!$B$3</f>
        <v>KIEL</v>
      </c>
      <c r="C12" s="115"/>
      <c r="D12" s="125"/>
      <c r="E12" s="126"/>
      <c r="F12" s="116"/>
      <c r="G12" s="116"/>
      <c r="H12" s="116"/>
      <c r="I12" s="98"/>
      <c r="J12" s="127"/>
      <c r="K12" s="127"/>
      <c r="L12" s="98"/>
      <c r="M12" s="117"/>
      <c r="N12" s="117"/>
      <c r="O12" s="117"/>
      <c r="P12" s="117"/>
      <c r="Q12" s="117"/>
      <c r="R12" s="117"/>
      <c r="S12" s="117"/>
      <c r="T12" s="117"/>
      <c r="U12" s="128"/>
      <c r="V12" s="128"/>
      <c r="W12" s="128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</row>
    <row r="13" spans="1:82" s="83" customFormat="1" ht="12.95" customHeight="1" x14ac:dyDescent="0.2">
      <c r="A13" s="96" t="str">
        <f t="shared" si="1"/>
        <v>Feridouni, Eliza</v>
      </c>
      <c r="B13" s="97" t="str">
        <f>b_STU!$B$4</f>
        <v>BSVNRW</v>
      </c>
      <c r="C13" s="115"/>
      <c r="D13" s="125"/>
      <c r="E13" s="126"/>
      <c r="F13" s="116"/>
      <c r="G13" s="116"/>
      <c r="H13" s="116"/>
      <c r="I13" s="98"/>
      <c r="J13" s="127"/>
      <c r="K13" s="127"/>
      <c r="L13" s="98"/>
      <c r="M13" s="117"/>
      <c r="N13" s="117"/>
      <c r="O13" s="117"/>
      <c r="P13" s="117"/>
      <c r="Q13" s="117"/>
      <c r="R13" s="117"/>
      <c r="S13" s="117"/>
      <c r="T13" s="117"/>
      <c r="U13" s="128"/>
      <c r="V13" s="128"/>
      <c r="W13" s="128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</row>
    <row r="14" spans="1:82" s="83" customFormat="1" ht="12.95" customHeight="1" x14ac:dyDescent="0.2">
      <c r="A14" s="96" t="str">
        <f t="shared" si="1"/>
        <v>Feridouni, Eliza</v>
      </c>
      <c r="B14" s="97" t="str">
        <f>b_STU!$B$5</f>
        <v>Kiel/Berlin</v>
      </c>
      <c r="C14" s="115"/>
      <c r="D14" s="125"/>
      <c r="E14" s="126"/>
      <c r="F14" s="116"/>
      <c r="G14" s="116"/>
      <c r="H14" s="116"/>
      <c r="I14" s="98"/>
      <c r="J14" s="127"/>
      <c r="K14" s="127"/>
      <c r="L14" s="98"/>
      <c r="M14" s="117"/>
      <c r="N14" s="117"/>
      <c r="O14" s="117"/>
      <c r="P14" s="117"/>
      <c r="Q14" s="117"/>
      <c r="R14" s="117"/>
      <c r="S14" s="117"/>
      <c r="T14" s="117"/>
      <c r="U14" s="128"/>
      <c r="V14" s="128"/>
      <c r="W14" s="128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</row>
    <row r="15" spans="1:82" s="83" customFormat="1" ht="12.95" customHeight="1" x14ac:dyDescent="0.2">
      <c r="A15" s="96" t="str">
        <f t="shared" si="1"/>
        <v>Feridouni, Eliza</v>
      </c>
      <c r="B15" s="97" t="str">
        <f>b_STU!$B$6</f>
        <v>Kiel</v>
      </c>
      <c r="C15" s="115"/>
      <c r="D15" s="125"/>
      <c r="E15" s="126"/>
      <c r="F15" s="116"/>
      <c r="G15" s="116"/>
      <c r="H15" s="116"/>
      <c r="I15" s="98"/>
      <c r="J15" s="127"/>
      <c r="K15" s="127"/>
      <c r="L15" s="98"/>
      <c r="M15" s="117"/>
      <c r="N15" s="117"/>
      <c r="O15" s="117"/>
      <c r="P15" s="117"/>
      <c r="Q15" s="117"/>
      <c r="R15" s="117"/>
      <c r="S15" s="117"/>
      <c r="T15" s="117"/>
      <c r="U15" s="128"/>
      <c r="V15" s="128"/>
      <c r="W15" s="128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</row>
    <row r="16" spans="1:82" s="83" customFormat="1" ht="12.95" customHeight="1" x14ac:dyDescent="0.2">
      <c r="A16" s="96" t="str">
        <f t="shared" si="1"/>
        <v>Feridouni, Eliza</v>
      </c>
      <c r="B16" s="97" t="str">
        <f>b_STU!$B$7</f>
        <v>Gegner 5</v>
      </c>
      <c r="C16" s="115"/>
      <c r="D16" s="125"/>
      <c r="E16" s="126"/>
      <c r="F16" s="116"/>
      <c r="G16" s="116"/>
      <c r="H16" s="116"/>
      <c r="I16" s="98"/>
      <c r="J16" s="127"/>
      <c r="K16" s="127"/>
      <c r="L16" s="98"/>
      <c r="M16" s="117"/>
      <c r="N16" s="117"/>
      <c r="O16" s="117"/>
      <c r="P16" s="117"/>
      <c r="Q16" s="117"/>
      <c r="R16" s="117"/>
      <c r="S16" s="117"/>
      <c r="T16" s="117"/>
      <c r="U16" s="128"/>
      <c r="V16" s="128"/>
      <c r="W16" s="128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</row>
    <row r="17" spans="1:82" s="83" customFormat="1" ht="12.95" customHeight="1" x14ac:dyDescent="0.2">
      <c r="A17" s="96" t="str">
        <f t="shared" si="1"/>
        <v>Feridouni, Eliza</v>
      </c>
      <c r="B17" s="97" t="str">
        <f>b_STU!$B$8</f>
        <v>Gegner 6</v>
      </c>
      <c r="C17" s="115"/>
      <c r="D17" s="125"/>
      <c r="E17" s="126"/>
      <c r="F17" s="116"/>
      <c r="G17" s="116"/>
      <c r="H17" s="116"/>
      <c r="I17" s="98"/>
      <c r="J17" s="127"/>
      <c r="K17" s="127"/>
      <c r="L17" s="98"/>
      <c r="M17" s="117"/>
      <c r="N17" s="117"/>
      <c r="O17" s="117"/>
      <c r="P17" s="117"/>
      <c r="Q17" s="117"/>
      <c r="R17" s="117"/>
      <c r="S17" s="117"/>
      <c r="T17" s="117"/>
      <c r="U17" s="128"/>
      <c r="V17" s="128"/>
      <c r="W17" s="128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</row>
    <row r="18" spans="1:82" s="83" customFormat="1" ht="12.95" customHeight="1" x14ac:dyDescent="0.2">
      <c r="A18" s="96" t="str">
        <f t="shared" si="1"/>
        <v>Feridouni, Eliza</v>
      </c>
      <c r="B18" s="97" t="str">
        <f>b_STU!$B$9</f>
        <v>Gegner 7</v>
      </c>
      <c r="C18" s="115"/>
      <c r="D18" s="125"/>
      <c r="E18" s="126"/>
      <c r="F18" s="116"/>
      <c r="G18" s="116"/>
      <c r="H18" s="116"/>
      <c r="I18" s="98"/>
      <c r="J18" s="127"/>
      <c r="K18" s="127"/>
      <c r="L18" s="98"/>
      <c r="M18" s="117"/>
      <c r="N18" s="117"/>
      <c r="O18" s="117"/>
      <c r="P18" s="117"/>
      <c r="Q18" s="117"/>
      <c r="R18" s="117"/>
      <c r="S18" s="117"/>
      <c r="T18" s="117"/>
      <c r="U18" s="128"/>
      <c r="V18" s="128"/>
      <c r="W18" s="128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</row>
    <row r="19" spans="1:82" s="83" customFormat="1" ht="12.95" customHeight="1" x14ac:dyDescent="0.2">
      <c r="A19" s="96" t="str">
        <f t="shared" si="1"/>
        <v>Feridouni, Eliza</v>
      </c>
      <c r="B19" s="97" t="str">
        <f>b_STU!$B$10</f>
        <v>Gegner 8</v>
      </c>
      <c r="C19" s="115"/>
      <c r="D19" s="125"/>
      <c r="E19" s="126"/>
      <c r="F19" s="116"/>
      <c r="G19" s="116"/>
      <c r="H19" s="116"/>
      <c r="I19" s="98"/>
      <c r="J19" s="127"/>
      <c r="K19" s="127"/>
      <c r="L19" s="98"/>
      <c r="M19" s="117"/>
      <c r="N19" s="117"/>
      <c r="O19" s="117"/>
      <c r="P19" s="117"/>
      <c r="Q19" s="117"/>
      <c r="R19" s="117"/>
      <c r="S19" s="117"/>
      <c r="T19" s="117"/>
      <c r="U19" s="128"/>
      <c r="V19" s="128"/>
      <c r="W19" s="128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</row>
    <row r="20" spans="1:82" ht="12.95" customHeight="1" x14ac:dyDescent="0.2">
      <c r="A20" s="74" t="str">
        <f>b_STU!$A$20</f>
        <v>Frohnert, Emely-Carina</v>
      </c>
      <c r="B20" s="77"/>
      <c r="C20" s="84"/>
      <c r="D20" s="94"/>
      <c r="E20" s="9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</row>
    <row r="21" spans="1:82" s="83" customFormat="1" ht="12.95" customHeight="1" x14ac:dyDescent="0.2">
      <c r="A21" s="96" t="str">
        <f t="shared" ref="A21:A28" si="2">$A$20</f>
        <v>Frohnert, Emely-Carina</v>
      </c>
      <c r="B21" s="97" t="str">
        <f>b_STU!$B$3</f>
        <v>KIEL</v>
      </c>
      <c r="C21" s="115"/>
      <c r="D21" s="125"/>
      <c r="E21" s="126"/>
      <c r="F21" s="116"/>
      <c r="G21" s="116"/>
      <c r="H21" s="116"/>
      <c r="I21" s="98"/>
      <c r="J21" s="127"/>
      <c r="K21" s="127"/>
      <c r="L21" s="98"/>
      <c r="M21" s="117"/>
      <c r="N21" s="117"/>
      <c r="O21" s="117"/>
      <c r="P21" s="117"/>
      <c r="Q21" s="117"/>
      <c r="R21" s="117"/>
      <c r="S21" s="117"/>
      <c r="T21" s="117"/>
      <c r="U21" s="128"/>
      <c r="V21" s="128"/>
      <c r="W21" s="128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</row>
    <row r="22" spans="1:82" s="83" customFormat="1" ht="12.95" customHeight="1" x14ac:dyDescent="0.2">
      <c r="A22" s="96" t="str">
        <f t="shared" si="2"/>
        <v>Frohnert, Emely-Carina</v>
      </c>
      <c r="B22" s="97" t="str">
        <f>b_STU!$B$4</f>
        <v>BSVNRW</v>
      </c>
      <c r="C22" s="115"/>
      <c r="D22" s="125"/>
      <c r="E22" s="126"/>
      <c r="F22" s="116"/>
      <c r="G22" s="116"/>
      <c r="H22" s="116"/>
      <c r="I22" s="98"/>
      <c r="J22" s="127"/>
      <c r="K22" s="127"/>
      <c r="L22" s="98"/>
      <c r="M22" s="117"/>
      <c r="N22" s="117"/>
      <c r="O22" s="117"/>
      <c r="P22" s="117"/>
      <c r="Q22" s="117"/>
      <c r="R22" s="117"/>
      <c r="S22" s="117"/>
      <c r="T22" s="117"/>
      <c r="U22" s="128"/>
      <c r="V22" s="128"/>
      <c r="W22" s="128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</row>
    <row r="23" spans="1:82" s="83" customFormat="1" ht="12.95" customHeight="1" x14ac:dyDescent="0.2">
      <c r="A23" s="96" t="str">
        <f t="shared" si="2"/>
        <v>Frohnert, Emely-Carina</v>
      </c>
      <c r="B23" s="97" t="str">
        <f>b_STU!$B$5</f>
        <v>Kiel/Berlin</v>
      </c>
      <c r="C23" s="115"/>
      <c r="D23" s="125"/>
      <c r="E23" s="126"/>
      <c r="F23" s="116"/>
      <c r="G23" s="116"/>
      <c r="H23" s="116"/>
      <c r="I23" s="98"/>
      <c r="J23" s="127"/>
      <c r="K23" s="127"/>
      <c r="L23" s="98"/>
      <c r="M23" s="117"/>
      <c r="N23" s="117"/>
      <c r="O23" s="117"/>
      <c r="P23" s="117"/>
      <c r="Q23" s="117"/>
      <c r="R23" s="117"/>
      <c r="S23" s="117"/>
      <c r="T23" s="117"/>
      <c r="U23" s="128"/>
      <c r="V23" s="128"/>
      <c r="W23" s="128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</row>
    <row r="24" spans="1:82" s="83" customFormat="1" ht="12.95" customHeight="1" x14ac:dyDescent="0.2">
      <c r="A24" s="96" t="str">
        <f t="shared" si="2"/>
        <v>Frohnert, Emely-Carina</v>
      </c>
      <c r="B24" s="97" t="str">
        <f>b_STU!$B$6</f>
        <v>Kiel</v>
      </c>
      <c r="C24" s="115"/>
      <c r="D24" s="125"/>
      <c r="E24" s="126"/>
      <c r="F24" s="116"/>
      <c r="G24" s="116"/>
      <c r="H24" s="116"/>
      <c r="I24" s="98"/>
      <c r="J24" s="127"/>
      <c r="K24" s="127"/>
      <c r="L24" s="98"/>
      <c r="M24" s="117"/>
      <c r="N24" s="117"/>
      <c r="O24" s="117"/>
      <c r="P24" s="117"/>
      <c r="Q24" s="117"/>
      <c r="R24" s="117"/>
      <c r="S24" s="117"/>
      <c r="T24" s="117"/>
      <c r="U24" s="128"/>
      <c r="V24" s="128"/>
      <c r="W24" s="128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</row>
    <row r="25" spans="1:82" s="83" customFormat="1" ht="12.95" customHeight="1" x14ac:dyDescent="0.2">
      <c r="A25" s="96" t="str">
        <f t="shared" si="2"/>
        <v>Frohnert, Emely-Carina</v>
      </c>
      <c r="B25" s="97" t="str">
        <f>b_STU!$B$7</f>
        <v>Gegner 5</v>
      </c>
      <c r="C25" s="115"/>
      <c r="D25" s="125"/>
      <c r="E25" s="126"/>
      <c r="F25" s="116"/>
      <c r="G25" s="116"/>
      <c r="H25" s="116"/>
      <c r="I25" s="98"/>
      <c r="J25" s="127"/>
      <c r="K25" s="127"/>
      <c r="L25" s="98"/>
      <c r="M25" s="117"/>
      <c r="N25" s="117"/>
      <c r="O25" s="117"/>
      <c r="P25" s="117"/>
      <c r="Q25" s="117"/>
      <c r="R25" s="117"/>
      <c r="S25" s="117"/>
      <c r="T25" s="117"/>
      <c r="U25" s="128"/>
      <c r="V25" s="128"/>
      <c r="W25" s="128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</row>
    <row r="26" spans="1:82" s="83" customFormat="1" ht="12.95" customHeight="1" x14ac:dyDescent="0.2">
      <c r="A26" s="96" t="str">
        <f t="shared" si="2"/>
        <v>Frohnert, Emely-Carina</v>
      </c>
      <c r="B26" s="97" t="str">
        <f>b_STU!$B$8</f>
        <v>Gegner 6</v>
      </c>
      <c r="C26" s="115"/>
      <c r="D26" s="125"/>
      <c r="E26" s="126"/>
      <c r="F26" s="116"/>
      <c r="G26" s="116"/>
      <c r="H26" s="116"/>
      <c r="I26" s="98"/>
      <c r="J26" s="127"/>
      <c r="K26" s="127"/>
      <c r="L26" s="98"/>
      <c r="M26" s="117"/>
      <c r="N26" s="117"/>
      <c r="O26" s="117"/>
      <c r="P26" s="117"/>
      <c r="Q26" s="117"/>
      <c r="R26" s="117"/>
      <c r="S26" s="117"/>
      <c r="T26" s="117"/>
      <c r="U26" s="128"/>
      <c r="V26" s="128"/>
      <c r="W26" s="128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</row>
    <row r="27" spans="1:82" s="83" customFormat="1" ht="12.95" customHeight="1" x14ac:dyDescent="0.2">
      <c r="A27" s="96" t="str">
        <f t="shared" si="2"/>
        <v>Frohnert, Emely-Carina</v>
      </c>
      <c r="B27" s="97" t="str">
        <f>b_STU!$B$9</f>
        <v>Gegner 7</v>
      </c>
      <c r="C27" s="115"/>
      <c r="D27" s="125"/>
      <c r="E27" s="126"/>
      <c r="F27" s="116"/>
      <c r="G27" s="116"/>
      <c r="H27" s="116"/>
      <c r="I27" s="98"/>
      <c r="J27" s="127"/>
      <c r="K27" s="127"/>
      <c r="L27" s="98"/>
      <c r="M27" s="117"/>
      <c r="N27" s="117"/>
      <c r="O27" s="117"/>
      <c r="P27" s="117"/>
      <c r="Q27" s="117"/>
      <c r="R27" s="117"/>
      <c r="S27" s="117"/>
      <c r="T27" s="117"/>
      <c r="U27" s="128"/>
      <c r="V27" s="128"/>
      <c r="W27" s="128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</row>
    <row r="28" spans="1:82" s="83" customFormat="1" ht="12.95" customHeight="1" x14ac:dyDescent="0.2">
      <c r="A28" s="96" t="str">
        <f t="shared" si="2"/>
        <v>Frohnert, Emely-Carina</v>
      </c>
      <c r="B28" s="97" t="str">
        <f>b_STU!$B$10</f>
        <v>Gegner 8</v>
      </c>
      <c r="C28" s="115"/>
      <c r="D28" s="125"/>
      <c r="E28" s="126"/>
      <c r="F28" s="116"/>
      <c r="G28" s="116"/>
      <c r="H28" s="116"/>
      <c r="I28" s="98"/>
      <c r="J28" s="127"/>
      <c r="K28" s="127"/>
      <c r="L28" s="98"/>
      <c r="M28" s="117"/>
      <c r="N28" s="117"/>
      <c r="O28" s="117"/>
      <c r="P28" s="117"/>
      <c r="Q28" s="117"/>
      <c r="R28" s="117"/>
      <c r="S28" s="117"/>
      <c r="T28" s="117"/>
      <c r="U28" s="128"/>
      <c r="V28" s="128"/>
      <c r="W28" s="128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</row>
    <row r="29" spans="1:82" ht="12.95" customHeight="1" x14ac:dyDescent="0.2">
      <c r="A29" s="74" t="str">
        <f>b_STU!$A$29</f>
        <v>Schüle, Emma</v>
      </c>
      <c r="B29" s="77"/>
      <c r="C29" s="84"/>
      <c r="D29" s="94"/>
      <c r="E29" s="9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</row>
    <row r="30" spans="1:82" s="83" customFormat="1" ht="12.95" customHeight="1" x14ac:dyDescent="0.2">
      <c r="A30" s="96" t="str">
        <f t="shared" ref="A30:A37" si="3">$A$29</f>
        <v>Schüle, Emma</v>
      </c>
      <c r="B30" s="97" t="str">
        <f>b_STU!$B$3</f>
        <v>KIEL</v>
      </c>
      <c r="C30" s="115"/>
      <c r="D30" s="125"/>
      <c r="E30" s="126"/>
      <c r="F30" s="116"/>
      <c r="G30" s="116"/>
      <c r="H30" s="116"/>
      <c r="I30" s="98"/>
      <c r="J30" s="127"/>
      <c r="K30" s="127"/>
      <c r="L30" s="98"/>
      <c r="M30" s="117"/>
      <c r="N30" s="117"/>
      <c r="O30" s="117"/>
      <c r="P30" s="117"/>
      <c r="Q30" s="117"/>
      <c r="R30" s="117"/>
      <c r="S30" s="117"/>
      <c r="T30" s="117"/>
      <c r="U30" s="128"/>
      <c r="V30" s="128"/>
      <c r="W30" s="128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</row>
    <row r="31" spans="1:82" s="83" customFormat="1" ht="12.95" customHeight="1" x14ac:dyDescent="0.2">
      <c r="A31" s="96" t="str">
        <f t="shared" si="3"/>
        <v>Schüle, Emma</v>
      </c>
      <c r="B31" s="97" t="str">
        <f>b_STU!$B$4</f>
        <v>BSVNRW</v>
      </c>
      <c r="C31" s="115"/>
      <c r="D31" s="125"/>
      <c r="E31" s="126"/>
      <c r="F31" s="116"/>
      <c r="G31" s="116"/>
      <c r="H31" s="116"/>
      <c r="I31" s="98"/>
      <c r="J31" s="127"/>
      <c r="K31" s="127"/>
      <c r="L31" s="98"/>
      <c r="M31" s="117"/>
      <c r="N31" s="117"/>
      <c r="O31" s="117"/>
      <c r="P31" s="117"/>
      <c r="Q31" s="117"/>
      <c r="R31" s="117"/>
      <c r="S31" s="117"/>
      <c r="T31" s="117"/>
      <c r="U31" s="128"/>
      <c r="V31" s="128"/>
      <c r="W31" s="128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</row>
    <row r="32" spans="1:82" s="83" customFormat="1" ht="12.95" customHeight="1" x14ac:dyDescent="0.2">
      <c r="A32" s="96" t="str">
        <f t="shared" si="3"/>
        <v>Schüle, Emma</v>
      </c>
      <c r="B32" s="97" t="str">
        <f>b_STU!$B$5</f>
        <v>Kiel/Berlin</v>
      </c>
      <c r="C32" s="115"/>
      <c r="D32" s="125"/>
      <c r="E32" s="126"/>
      <c r="F32" s="116"/>
      <c r="G32" s="116"/>
      <c r="H32" s="116"/>
      <c r="I32" s="98"/>
      <c r="J32" s="127"/>
      <c r="K32" s="127"/>
      <c r="L32" s="98"/>
      <c r="M32" s="117"/>
      <c r="N32" s="117"/>
      <c r="O32" s="117"/>
      <c r="P32" s="117"/>
      <c r="Q32" s="117"/>
      <c r="R32" s="117"/>
      <c r="S32" s="117"/>
      <c r="T32" s="117"/>
      <c r="U32" s="128"/>
      <c r="V32" s="128"/>
      <c r="W32" s="128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</row>
    <row r="33" spans="1:82" s="83" customFormat="1" ht="12.95" customHeight="1" x14ac:dyDescent="0.2">
      <c r="A33" s="96" t="str">
        <f t="shared" si="3"/>
        <v>Schüle, Emma</v>
      </c>
      <c r="B33" s="97" t="str">
        <f>b_STU!$B$6</f>
        <v>Kiel</v>
      </c>
      <c r="C33" s="115"/>
      <c r="D33" s="125"/>
      <c r="E33" s="126"/>
      <c r="F33" s="116"/>
      <c r="G33" s="116"/>
      <c r="H33" s="116"/>
      <c r="I33" s="98"/>
      <c r="J33" s="127"/>
      <c r="K33" s="127"/>
      <c r="L33" s="98"/>
      <c r="M33" s="117"/>
      <c r="N33" s="117"/>
      <c r="O33" s="117"/>
      <c r="P33" s="117"/>
      <c r="Q33" s="117"/>
      <c r="R33" s="117"/>
      <c r="S33" s="117"/>
      <c r="T33" s="117"/>
      <c r="U33" s="128"/>
      <c r="V33" s="128"/>
      <c r="W33" s="128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</row>
    <row r="34" spans="1:82" s="83" customFormat="1" ht="12.95" customHeight="1" x14ac:dyDescent="0.2">
      <c r="A34" s="96" t="str">
        <f t="shared" si="3"/>
        <v>Schüle, Emma</v>
      </c>
      <c r="B34" s="97" t="str">
        <f>b_STU!$B$7</f>
        <v>Gegner 5</v>
      </c>
      <c r="C34" s="115"/>
      <c r="D34" s="125"/>
      <c r="E34" s="126"/>
      <c r="F34" s="116"/>
      <c r="G34" s="116"/>
      <c r="H34" s="116"/>
      <c r="I34" s="98"/>
      <c r="J34" s="127"/>
      <c r="K34" s="127"/>
      <c r="L34" s="98"/>
      <c r="M34" s="117"/>
      <c r="N34" s="117"/>
      <c r="O34" s="117"/>
      <c r="P34" s="117"/>
      <c r="Q34" s="117"/>
      <c r="R34" s="117"/>
      <c r="S34" s="117"/>
      <c r="T34" s="117"/>
      <c r="U34" s="128"/>
      <c r="V34" s="128"/>
      <c r="W34" s="128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</row>
    <row r="35" spans="1:82" s="83" customFormat="1" ht="12.95" customHeight="1" x14ac:dyDescent="0.2">
      <c r="A35" s="96" t="str">
        <f t="shared" si="3"/>
        <v>Schüle, Emma</v>
      </c>
      <c r="B35" s="97" t="str">
        <f>b_STU!$B$8</f>
        <v>Gegner 6</v>
      </c>
      <c r="C35" s="115"/>
      <c r="D35" s="125"/>
      <c r="E35" s="126"/>
      <c r="F35" s="116"/>
      <c r="G35" s="116"/>
      <c r="H35" s="116"/>
      <c r="I35" s="98"/>
      <c r="J35" s="127"/>
      <c r="K35" s="127"/>
      <c r="L35" s="98"/>
      <c r="M35" s="117"/>
      <c r="N35" s="117"/>
      <c r="O35" s="117"/>
      <c r="P35" s="117"/>
      <c r="Q35" s="117"/>
      <c r="R35" s="117"/>
      <c r="S35" s="117"/>
      <c r="T35" s="117"/>
      <c r="U35" s="128"/>
      <c r="V35" s="128"/>
      <c r="W35" s="128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</row>
    <row r="36" spans="1:82" s="83" customFormat="1" ht="12.95" customHeight="1" x14ac:dyDescent="0.2">
      <c r="A36" s="96" t="str">
        <f t="shared" si="3"/>
        <v>Schüle, Emma</v>
      </c>
      <c r="B36" s="97" t="str">
        <f>b_STU!$B$9</f>
        <v>Gegner 7</v>
      </c>
      <c r="C36" s="115"/>
      <c r="D36" s="125"/>
      <c r="E36" s="126"/>
      <c r="F36" s="116"/>
      <c r="G36" s="116"/>
      <c r="H36" s="116"/>
      <c r="I36" s="98"/>
      <c r="J36" s="127"/>
      <c r="K36" s="127"/>
      <c r="L36" s="98"/>
      <c r="M36" s="117"/>
      <c r="N36" s="117"/>
      <c r="O36" s="117"/>
      <c r="P36" s="117"/>
      <c r="Q36" s="117"/>
      <c r="R36" s="117"/>
      <c r="S36" s="117"/>
      <c r="T36" s="117"/>
      <c r="U36" s="128"/>
      <c r="V36" s="128"/>
      <c r="W36" s="128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</row>
    <row r="37" spans="1:82" s="83" customFormat="1" ht="12.95" customHeight="1" x14ac:dyDescent="0.2">
      <c r="A37" s="96" t="str">
        <f t="shared" si="3"/>
        <v>Schüle, Emma</v>
      </c>
      <c r="B37" s="97" t="str">
        <f>b_STU!$B$10</f>
        <v>Gegner 8</v>
      </c>
      <c r="C37" s="115"/>
      <c r="D37" s="125"/>
      <c r="E37" s="126"/>
      <c r="F37" s="116"/>
      <c r="G37" s="116"/>
      <c r="H37" s="116"/>
      <c r="I37" s="98"/>
      <c r="J37" s="127"/>
      <c r="K37" s="127"/>
      <c r="L37" s="98"/>
      <c r="M37" s="117"/>
      <c r="N37" s="117"/>
      <c r="O37" s="117"/>
      <c r="P37" s="117"/>
      <c r="Q37" s="117"/>
      <c r="R37" s="117"/>
      <c r="S37" s="117"/>
      <c r="T37" s="117"/>
      <c r="U37" s="128"/>
      <c r="V37" s="128"/>
      <c r="W37" s="128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</row>
    <row r="38" spans="1:82" ht="12.95" customHeight="1" x14ac:dyDescent="0.2">
      <c r="A38" s="74" t="str">
        <f>b_STU!$A$38</f>
        <v>Schiemann, Fenja</v>
      </c>
      <c r="B38" s="77"/>
      <c r="C38" s="84"/>
      <c r="D38" s="94"/>
      <c r="E38" s="9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</row>
    <row r="39" spans="1:82" s="83" customFormat="1" ht="12.95" customHeight="1" x14ac:dyDescent="0.2">
      <c r="A39" s="96" t="str">
        <f t="shared" ref="A39:A46" si="4">$A$38</f>
        <v>Schiemann, Fenja</v>
      </c>
      <c r="B39" s="97" t="str">
        <f>b_STU!$B$3</f>
        <v>KIEL</v>
      </c>
      <c r="C39" s="115"/>
      <c r="D39" s="125"/>
      <c r="E39" s="126"/>
      <c r="F39" s="116"/>
      <c r="G39" s="116"/>
      <c r="H39" s="116"/>
      <c r="I39" s="98"/>
      <c r="J39" s="127"/>
      <c r="K39" s="127"/>
      <c r="L39" s="98"/>
      <c r="M39" s="117"/>
      <c r="N39" s="117"/>
      <c r="O39" s="117"/>
      <c r="P39" s="117"/>
      <c r="Q39" s="117"/>
      <c r="R39" s="117"/>
      <c r="S39" s="117"/>
      <c r="T39" s="117"/>
      <c r="U39" s="128"/>
      <c r="V39" s="128"/>
      <c r="W39" s="128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</row>
    <row r="40" spans="1:82" s="83" customFormat="1" ht="12.95" customHeight="1" x14ac:dyDescent="0.2">
      <c r="A40" s="96" t="str">
        <f t="shared" si="4"/>
        <v>Schiemann, Fenja</v>
      </c>
      <c r="B40" s="97" t="str">
        <f>b_STU!$B$4</f>
        <v>BSVNRW</v>
      </c>
      <c r="C40" s="115"/>
      <c r="D40" s="125"/>
      <c r="E40" s="126"/>
      <c r="F40" s="116"/>
      <c r="G40" s="116"/>
      <c r="H40" s="116"/>
      <c r="I40" s="98"/>
      <c r="J40" s="127"/>
      <c r="K40" s="127"/>
      <c r="L40" s="98"/>
      <c r="M40" s="117"/>
      <c r="N40" s="117"/>
      <c r="O40" s="117"/>
      <c r="P40" s="117"/>
      <c r="Q40" s="117"/>
      <c r="R40" s="117"/>
      <c r="S40" s="117"/>
      <c r="T40" s="117"/>
      <c r="U40" s="128"/>
      <c r="V40" s="128"/>
      <c r="W40" s="128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</row>
    <row r="41" spans="1:82" s="83" customFormat="1" ht="12.95" customHeight="1" x14ac:dyDescent="0.2">
      <c r="A41" s="96" t="str">
        <f t="shared" si="4"/>
        <v>Schiemann, Fenja</v>
      </c>
      <c r="B41" s="97" t="str">
        <f>b_STU!$B$5</f>
        <v>Kiel/Berlin</v>
      </c>
      <c r="C41" s="115">
        <v>1</v>
      </c>
      <c r="D41" s="125">
        <v>3</v>
      </c>
      <c r="E41" s="126">
        <v>15</v>
      </c>
      <c r="F41" s="116">
        <v>12</v>
      </c>
      <c r="G41" s="116">
        <v>10</v>
      </c>
      <c r="H41" s="116">
        <v>8</v>
      </c>
      <c r="I41" s="98">
        <v>9</v>
      </c>
      <c r="J41" s="127"/>
      <c r="K41" s="127"/>
      <c r="L41" s="98"/>
      <c r="M41" s="117">
        <v>2</v>
      </c>
      <c r="N41" s="117"/>
      <c r="O41" s="117">
        <v>3</v>
      </c>
      <c r="P41" s="117"/>
      <c r="Q41" s="117"/>
      <c r="R41" s="117"/>
      <c r="S41" s="117">
        <v>12</v>
      </c>
      <c r="T41" s="117"/>
      <c r="U41" s="128"/>
      <c r="V41" s="128">
        <v>1</v>
      </c>
      <c r="W41" s="128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</row>
    <row r="42" spans="1:82" s="83" customFormat="1" ht="12.95" customHeight="1" x14ac:dyDescent="0.2">
      <c r="A42" s="96" t="str">
        <f t="shared" si="4"/>
        <v>Schiemann, Fenja</v>
      </c>
      <c r="B42" s="97" t="str">
        <f>b_STU!$B$6</f>
        <v>Kiel</v>
      </c>
      <c r="C42" s="115"/>
      <c r="D42" s="125"/>
      <c r="E42" s="126"/>
      <c r="F42" s="116"/>
      <c r="G42" s="116"/>
      <c r="H42" s="116"/>
      <c r="I42" s="98"/>
      <c r="J42" s="127"/>
      <c r="K42" s="127"/>
      <c r="L42" s="98"/>
      <c r="M42" s="117"/>
      <c r="N42" s="117"/>
      <c r="O42" s="117"/>
      <c r="P42" s="117"/>
      <c r="Q42" s="117"/>
      <c r="R42" s="117"/>
      <c r="S42" s="117"/>
      <c r="T42" s="117"/>
      <c r="U42" s="128"/>
      <c r="V42" s="128"/>
      <c r="W42" s="128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</row>
    <row r="43" spans="1:82" s="83" customFormat="1" ht="12.95" customHeight="1" x14ac:dyDescent="0.2">
      <c r="A43" s="96" t="str">
        <f t="shared" si="4"/>
        <v>Schiemann, Fenja</v>
      </c>
      <c r="B43" s="97" t="str">
        <f>b_STU!$B$7</f>
        <v>Gegner 5</v>
      </c>
      <c r="C43" s="115"/>
      <c r="D43" s="125"/>
      <c r="E43" s="126"/>
      <c r="F43" s="116"/>
      <c r="G43" s="116"/>
      <c r="H43" s="116"/>
      <c r="I43" s="98"/>
      <c r="J43" s="127"/>
      <c r="K43" s="127"/>
      <c r="L43" s="98"/>
      <c r="M43" s="117"/>
      <c r="N43" s="117"/>
      <c r="O43" s="117"/>
      <c r="P43" s="117"/>
      <c r="Q43" s="117"/>
      <c r="R43" s="117"/>
      <c r="S43" s="117"/>
      <c r="T43" s="117"/>
      <c r="U43" s="128"/>
      <c r="V43" s="128"/>
      <c r="W43" s="128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</row>
    <row r="44" spans="1:82" s="83" customFormat="1" ht="12.95" customHeight="1" x14ac:dyDescent="0.2">
      <c r="A44" s="96" t="str">
        <f t="shared" si="4"/>
        <v>Schiemann, Fenja</v>
      </c>
      <c r="B44" s="97" t="str">
        <f>b_STU!$B$8</f>
        <v>Gegner 6</v>
      </c>
      <c r="C44" s="115"/>
      <c r="D44" s="125"/>
      <c r="E44" s="126"/>
      <c r="F44" s="116"/>
      <c r="G44" s="116"/>
      <c r="H44" s="116"/>
      <c r="I44" s="98"/>
      <c r="J44" s="127"/>
      <c r="K44" s="127"/>
      <c r="L44" s="98"/>
      <c r="M44" s="117"/>
      <c r="N44" s="117"/>
      <c r="O44" s="117"/>
      <c r="P44" s="117"/>
      <c r="Q44" s="117"/>
      <c r="R44" s="117"/>
      <c r="S44" s="117"/>
      <c r="T44" s="117"/>
      <c r="U44" s="128"/>
      <c r="V44" s="128"/>
      <c r="W44" s="128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</row>
    <row r="45" spans="1:82" s="83" customFormat="1" ht="12.95" customHeight="1" x14ac:dyDescent="0.2">
      <c r="A45" s="96" t="str">
        <f t="shared" si="4"/>
        <v>Schiemann, Fenja</v>
      </c>
      <c r="B45" s="97" t="str">
        <f>b_STU!$B$9</f>
        <v>Gegner 7</v>
      </c>
      <c r="C45" s="115"/>
      <c r="D45" s="125"/>
      <c r="E45" s="126"/>
      <c r="F45" s="116"/>
      <c r="G45" s="116"/>
      <c r="H45" s="116"/>
      <c r="I45" s="98"/>
      <c r="J45" s="127"/>
      <c r="K45" s="127"/>
      <c r="L45" s="98"/>
      <c r="M45" s="117"/>
      <c r="N45" s="117"/>
      <c r="O45" s="117"/>
      <c r="P45" s="117"/>
      <c r="Q45" s="117"/>
      <c r="R45" s="117"/>
      <c r="S45" s="117"/>
      <c r="T45" s="117"/>
      <c r="U45" s="128"/>
      <c r="V45" s="128"/>
      <c r="W45" s="128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</row>
    <row r="46" spans="1:82" s="83" customFormat="1" ht="12.95" customHeight="1" x14ac:dyDescent="0.2">
      <c r="A46" s="96" t="str">
        <f t="shared" si="4"/>
        <v>Schiemann, Fenja</v>
      </c>
      <c r="B46" s="97" t="str">
        <f>b_STU!$B$10</f>
        <v>Gegner 8</v>
      </c>
      <c r="C46" s="115"/>
      <c r="D46" s="125"/>
      <c r="E46" s="126"/>
      <c r="F46" s="116"/>
      <c r="G46" s="116"/>
      <c r="H46" s="116"/>
      <c r="I46" s="98"/>
      <c r="J46" s="127"/>
      <c r="K46" s="127"/>
      <c r="L46" s="98"/>
      <c r="M46" s="117"/>
      <c r="N46" s="117"/>
      <c r="O46" s="117"/>
      <c r="P46" s="117"/>
      <c r="Q46" s="117"/>
      <c r="R46" s="117"/>
      <c r="S46" s="117"/>
      <c r="T46" s="117"/>
      <c r="U46" s="128"/>
      <c r="V46" s="128"/>
      <c r="W46" s="128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</row>
    <row r="47" spans="1:82" ht="12.95" customHeight="1" x14ac:dyDescent="0.2">
      <c r="A47" s="74" t="str">
        <f>b_STU!$A$47</f>
        <v>Sessner, Julia</v>
      </c>
      <c r="B47" s="77"/>
      <c r="C47" s="84"/>
      <c r="D47" s="94"/>
      <c r="E47" s="9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</row>
    <row r="48" spans="1:82" s="83" customFormat="1" ht="12.95" customHeight="1" x14ac:dyDescent="0.2">
      <c r="A48" s="96" t="str">
        <f t="shared" ref="A48:A55" si="5">$A$47</f>
        <v>Sessner, Julia</v>
      </c>
      <c r="B48" s="97" t="str">
        <f>b_STU!$B$3</f>
        <v>KIEL</v>
      </c>
      <c r="C48" s="115">
        <v>1</v>
      </c>
      <c r="D48" s="125">
        <v>1</v>
      </c>
      <c r="E48" s="126">
        <v>7</v>
      </c>
      <c r="F48" s="116">
        <v>6</v>
      </c>
      <c r="G48" s="116">
        <v>3</v>
      </c>
      <c r="H48" s="116">
        <v>3</v>
      </c>
      <c r="I48" s="98">
        <v>3</v>
      </c>
      <c r="J48" s="127"/>
      <c r="K48" s="127"/>
      <c r="L48" s="98"/>
      <c r="M48" s="117"/>
      <c r="N48" s="117"/>
      <c r="O48" s="117">
        <v>1</v>
      </c>
      <c r="P48" s="117"/>
      <c r="Q48" s="117"/>
      <c r="R48" s="117"/>
      <c r="S48" s="117">
        <v>1</v>
      </c>
      <c r="T48" s="117"/>
      <c r="U48" s="128"/>
      <c r="V48" s="128"/>
      <c r="W48" s="128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</row>
    <row r="49" spans="1:82" s="83" customFormat="1" ht="12.95" customHeight="1" x14ac:dyDescent="0.2">
      <c r="A49" s="96" t="str">
        <f t="shared" si="5"/>
        <v>Sessner, Julia</v>
      </c>
      <c r="B49" s="97" t="str">
        <f>b_STU!$B$4</f>
        <v>BSVNRW</v>
      </c>
      <c r="C49" s="115">
        <v>1</v>
      </c>
      <c r="D49" s="125">
        <v>2</v>
      </c>
      <c r="E49" s="126">
        <v>14</v>
      </c>
      <c r="F49" s="116">
        <v>14</v>
      </c>
      <c r="G49" s="116">
        <v>10</v>
      </c>
      <c r="H49" s="116">
        <v>4</v>
      </c>
      <c r="I49" s="98">
        <v>11</v>
      </c>
      <c r="J49" s="127">
        <v>1</v>
      </c>
      <c r="K49" s="127">
        <v>1</v>
      </c>
      <c r="L49" s="98">
        <v>2</v>
      </c>
      <c r="M49" s="117"/>
      <c r="N49" s="117"/>
      <c r="O49" s="117"/>
      <c r="P49" s="117"/>
      <c r="Q49" s="117"/>
      <c r="R49" s="117"/>
      <c r="S49" s="117"/>
      <c r="T49" s="117"/>
      <c r="U49" s="128"/>
      <c r="V49" s="128">
        <v>1</v>
      </c>
      <c r="W49" s="128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</row>
    <row r="50" spans="1:82" s="83" customFormat="1" ht="12.95" customHeight="1" x14ac:dyDescent="0.2">
      <c r="A50" s="96" t="str">
        <f t="shared" si="5"/>
        <v>Sessner, Julia</v>
      </c>
      <c r="B50" s="97" t="str">
        <f>b_STU!$B$5</f>
        <v>Kiel/Berlin</v>
      </c>
      <c r="C50" s="115"/>
      <c r="D50" s="125"/>
      <c r="E50" s="126"/>
      <c r="F50" s="116"/>
      <c r="G50" s="116"/>
      <c r="H50" s="116"/>
      <c r="I50" s="98"/>
      <c r="J50" s="127"/>
      <c r="K50" s="127"/>
      <c r="L50" s="98"/>
      <c r="M50" s="117"/>
      <c r="N50" s="117"/>
      <c r="O50" s="117"/>
      <c r="P50" s="117"/>
      <c r="Q50" s="117"/>
      <c r="R50" s="117"/>
      <c r="S50" s="117"/>
      <c r="T50" s="117"/>
      <c r="U50" s="128"/>
      <c r="V50" s="128"/>
      <c r="W50" s="128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</row>
    <row r="51" spans="1:82" s="83" customFormat="1" ht="12.95" customHeight="1" x14ac:dyDescent="0.2">
      <c r="A51" s="96" t="str">
        <f t="shared" si="5"/>
        <v>Sessner, Julia</v>
      </c>
      <c r="B51" s="97" t="str">
        <f>b_STU!$B$6</f>
        <v>Kiel</v>
      </c>
      <c r="C51" s="115">
        <v>1</v>
      </c>
      <c r="D51" s="125">
        <v>3.66</v>
      </c>
      <c r="E51" s="126">
        <v>16</v>
      </c>
      <c r="F51" s="116">
        <v>16</v>
      </c>
      <c r="G51" s="116">
        <v>3</v>
      </c>
      <c r="H51" s="116">
        <v>2</v>
      </c>
      <c r="I51" s="98">
        <v>4</v>
      </c>
      <c r="J51" s="127"/>
      <c r="K51" s="127"/>
      <c r="L51" s="98"/>
      <c r="M51" s="117">
        <v>6</v>
      </c>
      <c r="N51" s="117"/>
      <c r="O51" s="117"/>
      <c r="P51" s="117"/>
      <c r="Q51" s="117"/>
      <c r="R51" s="117"/>
      <c r="S51" s="117">
        <v>6</v>
      </c>
      <c r="T51" s="117"/>
      <c r="U51" s="128">
        <v>1</v>
      </c>
      <c r="V51" s="128"/>
      <c r="W51" s="128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</row>
    <row r="52" spans="1:82" s="83" customFormat="1" ht="12.95" customHeight="1" x14ac:dyDescent="0.2">
      <c r="A52" s="96" t="str">
        <f t="shared" si="5"/>
        <v>Sessner, Julia</v>
      </c>
      <c r="B52" s="97" t="str">
        <f>b_STU!$B$7</f>
        <v>Gegner 5</v>
      </c>
      <c r="C52" s="115"/>
      <c r="D52" s="125"/>
      <c r="E52" s="126"/>
      <c r="F52" s="116"/>
      <c r="G52" s="116"/>
      <c r="H52" s="116"/>
      <c r="I52" s="98"/>
      <c r="J52" s="127"/>
      <c r="K52" s="127"/>
      <c r="L52" s="98"/>
      <c r="M52" s="117"/>
      <c r="N52" s="117"/>
      <c r="O52" s="117"/>
      <c r="P52" s="117"/>
      <c r="Q52" s="117"/>
      <c r="R52" s="117"/>
      <c r="S52" s="117"/>
      <c r="T52" s="117"/>
      <c r="U52" s="128"/>
      <c r="V52" s="128"/>
      <c r="W52" s="128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</row>
    <row r="53" spans="1:82" s="83" customFormat="1" ht="12.95" customHeight="1" x14ac:dyDescent="0.2">
      <c r="A53" s="96" t="str">
        <f t="shared" si="5"/>
        <v>Sessner, Julia</v>
      </c>
      <c r="B53" s="97" t="str">
        <f>b_STU!$B$8</f>
        <v>Gegner 6</v>
      </c>
      <c r="C53" s="115"/>
      <c r="D53" s="125"/>
      <c r="E53" s="126"/>
      <c r="F53" s="116"/>
      <c r="G53" s="116"/>
      <c r="H53" s="116"/>
      <c r="I53" s="98"/>
      <c r="J53" s="127"/>
      <c r="K53" s="127"/>
      <c r="L53" s="98"/>
      <c r="M53" s="117"/>
      <c r="N53" s="117"/>
      <c r="O53" s="117"/>
      <c r="P53" s="117"/>
      <c r="Q53" s="117"/>
      <c r="R53" s="117"/>
      <c r="S53" s="117"/>
      <c r="T53" s="117"/>
      <c r="U53" s="128"/>
      <c r="V53" s="128"/>
      <c r="W53" s="128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</row>
    <row r="54" spans="1:82" s="83" customFormat="1" ht="12.95" customHeight="1" x14ac:dyDescent="0.2">
      <c r="A54" s="96" t="str">
        <f t="shared" si="5"/>
        <v>Sessner, Julia</v>
      </c>
      <c r="B54" s="97" t="str">
        <f>b_STU!$B$9</f>
        <v>Gegner 7</v>
      </c>
      <c r="C54" s="115"/>
      <c r="D54" s="125"/>
      <c r="E54" s="126"/>
      <c r="F54" s="116"/>
      <c r="G54" s="116"/>
      <c r="H54" s="116"/>
      <c r="I54" s="98"/>
      <c r="J54" s="127"/>
      <c r="K54" s="127"/>
      <c r="L54" s="98"/>
      <c r="M54" s="117"/>
      <c r="N54" s="117"/>
      <c r="O54" s="117"/>
      <c r="P54" s="117"/>
      <c r="Q54" s="117"/>
      <c r="R54" s="117"/>
      <c r="S54" s="117"/>
      <c r="T54" s="117"/>
      <c r="U54" s="128"/>
      <c r="V54" s="128"/>
      <c r="W54" s="128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</row>
    <row r="55" spans="1:82" s="83" customFormat="1" ht="12.95" customHeight="1" x14ac:dyDescent="0.2">
      <c r="A55" s="96" t="str">
        <f t="shared" si="5"/>
        <v>Sessner, Julia</v>
      </c>
      <c r="B55" s="97" t="str">
        <f>b_STU!$B$10</f>
        <v>Gegner 8</v>
      </c>
      <c r="C55" s="115"/>
      <c r="D55" s="125"/>
      <c r="E55" s="126"/>
      <c r="F55" s="116"/>
      <c r="G55" s="116"/>
      <c r="H55" s="116"/>
      <c r="I55" s="98"/>
      <c r="J55" s="127"/>
      <c r="K55" s="127"/>
      <c r="L55" s="98"/>
      <c r="M55" s="117"/>
      <c r="N55" s="117"/>
      <c r="O55" s="117"/>
      <c r="P55" s="117"/>
      <c r="Q55" s="117"/>
      <c r="R55" s="117"/>
      <c r="S55" s="117"/>
      <c r="T55" s="117"/>
      <c r="U55" s="128"/>
      <c r="V55" s="128"/>
      <c r="W55" s="128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</row>
    <row r="56" spans="1:82" ht="12.95" customHeight="1" x14ac:dyDescent="0.2">
      <c r="A56" s="74" t="str">
        <f>b_STU!$A$56</f>
        <v>Hugendubel, Lisa</v>
      </c>
      <c r="B56" s="77"/>
      <c r="C56" s="84"/>
      <c r="D56" s="94"/>
      <c r="E56" s="9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100"/>
      <c r="Z56" s="100"/>
    </row>
    <row r="57" spans="1:82" s="83" customFormat="1" ht="12.95" customHeight="1" x14ac:dyDescent="0.2">
      <c r="A57" s="96" t="str">
        <f>$A$56</f>
        <v>Hugendubel, Lisa</v>
      </c>
      <c r="B57" s="97" t="str">
        <f>b_STU!$B$3</f>
        <v>KIEL</v>
      </c>
      <c r="C57" s="115"/>
      <c r="D57" s="125"/>
      <c r="E57" s="126"/>
      <c r="F57" s="116"/>
      <c r="G57" s="116"/>
      <c r="H57" s="116"/>
      <c r="I57" s="98"/>
      <c r="J57" s="127"/>
      <c r="K57" s="127"/>
      <c r="L57" s="98"/>
      <c r="M57" s="117"/>
      <c r="N57" s="117"/>
      <c r="O57" s="117"/>
      <c r="P57" s="117"/>
      <c r="Q57" s="117"/>
      <c r="R57" s="117"/>
      <c r="S57" s="117"/>
      <c r="T57" s="117"/>
      <c r="U57" s="128"/>
      <c r="V57" s="128"/>
      <c r="W57" s="128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</row>
    <row r="58" spans="1:82" s="83" customFormat="1" ht="12.95" customHeight="1" x14ac:dyDescent="0.2">
      <c r="A58" s="96" t="str">
        <f t="shared" ref="A58:A64" si="6">$A$56</f>
        <v>Hugendubel, Lisa</v>
      </c>
      <c r="B58" s="97" t="str">
        <f>b_STU!$B$4</f>
        <v>BSVNRW</v>
      </c>
      <c r="C58" s="115">
        <v>1</v>
      </c>
      <c r="D58" s="125">
        <v>0.66</v>
      </c>
      <c r="E58" s="126">
        <v>8</v>
      </c>
      <c r="F58" s="116">
        <v>6</v>
      </c>
      <c r="G58" s="116">
        <v>5</v>
      </c>
      <c r="H58" s="116"/>
      <c r="I58" s="98">
        <v>4</v>
      </c>
      <c r="J58" s="127"/>
      <c r="K58" s="127">
        <v>1</v>
      </c>
      <c r="L58" s="98"/>
      <c r="M58" s="117"/>
      <c r="N58" s="117"/>
      <c r="O58" s="117">
        <v>2</v>
      </c>
      <c r="P58" s="117"/>
      <c r="Q58" s="117"/>
      <c r="R58" s="117"/>
      <c r="S58" s="117"/>
      <c r="T58" s="117"/>
      <c r="U58" s="128"/>
      <c r="V58" s="128"/>
      <c r="W58" s="128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</row>
    <row r="59" spans="1:82" s="83" customFormat="1" ht="12.95" customHeight="1" x14ac:dyDescent="0.2">
      <c r="A59" s="96" t="str">
        <f t="shared" si="6"/>
        <v>Hugendubel, Lisa</v>
      </c>
      <c r="B59" s="97" t="str">
        <f>b_STU!$B$5</f>
        <v>Kiel/Berlin</v>
      </c>
      <c r="C59" s="115">
        <v>1</v>
      </c>
      <c r="D59" s="125">
        <v>1</v>
      </c>
      <c r="E59" s="126">
        <v>6</v>
      </c>
      <c r="F59" s="116">
        <v>6</v>
      </c>
      <c r="G59" s="116">
        <v>5</v>
      </c>
      <c r="H59" s="116">
        <v>4</v>
      </c>
      <c r="I59" s="98">
        <v>4</v>
      </c>
      <c r="J59" s="127"/>
      <c r="K59" s="127"/>
      <c r="L59" s="98"/>
      <c r="M59" s="117">
        <v>1</v>
      </c>
      <c r="N59" s="117"/>
      <c r="O59" s="117"/>
      <c r="P59" s="117"/>
      <c r="Q59" s="117"/>
      <c r="R59" s="117"/>
      <c r="S59" s="117">
        <v>12</v>
      </c>
      <c r="T59" s="117"/>
      <c r="U59" s="128"/>
      <c r="V59" s="128"/>
      <c r="W59" s="128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</row>
    <row r="60" spans="1:82" s="83" customFormat="1" ht="12.95" customHeight="1" x14ac:dyDescent="0.2">
      <c r="A60" s="96" t="str">
        <f t="shared" si="6"/>
        <v>Hugendubel, Lisa</v>
      </c>
      <c r="B60" s="97" t="str">
        <f>b_STU!$B$6</f>
        <v>Kiel</v>
      </c>
      <c r="C60" s="115">
        <v>1</v>
      </c>
      <c r="D60" s="125">
        <v>0.33</v>
      </c>
      <c r="E60" s="126">
        <v>7</v>
      </c>
      <c r="F60" s="116">
        <v>7</v>
      </c>
      <c r="G60" s="116">
        <v>5</v>
      </c>
      <c r="H60" s="116">
        <v>4</v>
      </c>
      <c r="I60" s="98">
        <v>6</v>
      </c>
      <c r="J60" s="127"/>
      <c r="K60" s="127"/>
      <c r="L60" s="98"/>
      <c r="M60" s="117"/>
      <c r="N60" s="117"/>
      <c r="O60" s="117"/>
      <c r="P60" s="117"/>
      <c r="Q60" s="117"/>
      <c r="R60" s="117"/>
      <c r="S60" s="117">
        <v>5</v>
      </c>
      <c r="T60" s="117"/>
      <c r="U60" s="128"/>
      <c r="V60" s="128"/>
      <c r="W60" s="128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</row>
    <row r="61" spans="1:82" s="83" customFormat="1" ht="12.95" customHeight="1" x14ac:dyDescent="0.2">
      <c r="A61" s="96" t="str">
        <f t="shared" si="6"/>
        <v>Hugendubel, Lisa</v>
      </c>
      <c r="B61" s="97" t="str">
        <f>b_STU!$B$7</f>
        <v>Gegner 5</v>
      </c>
      <c r="C61" s="115"/>
      <c r="D61" s="125"/>
      <c r="E61" s="126"/>
      <c r="F61" s="116"/>
      <c r="G61" s="116"/>
      <c r="H61" s="116"/>
      <c r="I61" s="98"/>
      <c r="J61" s="127"/>
      <c r="K61" s="127"/>
      <c r="L61" s="98"/>
      <c r="M61" s="117"/>
      <c r="N61" s="117"/>
      <c r="O61" s="117"/>
      <c r="P61" s="117"/>
      <c r="Q61" s="117"/>
      <c r="R61" s="117"/>
      <c r="S61" s="117"/>
      <c r="T61" s="117"/>
      <c r="U61" s="128"/>
      <c r="V61" s="128"/>
      <c r="W61" s="128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</row>
    <row r="62" spans="1:82" s="83" customFormat="1" ht="12.95" customHeight="1" x14ac:dyDescent="0.2">
      <c r="A62" s="96" t="str">
        <f t="shared" si="6"/>
        <v>Hugendubel, Lisa</v>
      </c>
      <c r="B62" s="97" t="str">
        <f>b_STU!$B$8</f>
        <v>Gegner 6</v>
      </c>
      <c r="C62" s="115"/>
      <c r="D62" s="125"/>
      <c r="E62" s="126"/>
      <c r="F62" s="116"/>
      <c r="G62" s="116"/>
      <c r="H62" s="116"/>
      <c r="I62" s="98"/>
      <c r="J62" s="127"/>
      <c r="K62" s="127"/>
      <c r="L62" s="98"/>
      <c r="M62" s="117"/>
      <c r="N62" s="117"/>
      <c r="O62" s="117"/>
      <c r="P62" s="117"/>
      <c r="Q62" s="117"/>
      <c r="R62" s="117"/>
      <c r="S62" s="117"/>
      <c r="T62" s="117"/>
      <c r="U62" s="128"/>
      <c r="V62" s="128"/>
      <c r="W62" s="128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</row>
    <row r="63" spans="1:82" s="83" customFormat="1" ht="12.95" customHeight="1" x14ac:dyDescent="0.2">
      <c r="A63" s="96" t="str">
        <f t="shared" si="6"/>
        <v>Hugendubel, Lisa</v>
      </c>
      <c r="B63" s="97" t="str">
        <f>b_STU!$B$9</f>
        <v>Gegner 7</v>
      </c>
      <c r="C63" s="115"/>
      <c r="D63" s="125"/>
      <c r="E63" s="126"/>
      <c r="F63" s="116"/>
      <c r="G63" s="116"/>
      <c r="H63" s="116"/>
      <c r="I63" s="98"/>
      <c r="J63" s="127"/>
      <c r="K63" s="127"/>
      <c r="L63" s="98"/>
      <c r="M63" s="117"/>
      <c r="N63" s="117"/>
      <c r="O63" s="117"/>
      <c r="P63" s="117"/>
      <c r="Q63" s="117"/>
      <c r="R63" s="117"/>
      <c r="S63" s="117"/>
      <c r="T63" s="117"/>
      <c r="U63" s="128"/>
      <c r="V63" s="128"/>
      <c r="W63" s="128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</row>
    <row r="64" spans="1:82" s="83" customFormat="1" ht="12.95" customHeight="1" x14ac:dyDescent="0.2">
      <c r="A64" s="96" t="str">
        <f t="shared" si="6"/>
        <v>Hugendubel, Lisa</v>
      </c>
      <c r="B64" s="97" t="str">
        <f>b_STU!$B$10</f>
        <v>Gegner 8</v>
      </c>
      <c r="C64" s="115"/>
      <c r="D64" s="125"/>
      <c r="E64" s="126"/>
      <c r="F64" s="116"/>
      <c r="G64" s="116"/>
      <c r="H64" s="116"/>
      <c r="I64" s="98"/>
      <c r="J64" s="127"/>
      <c r="K64" s="127"/>
      <c r="L64" s="98"/>
      <c r="M64" s="117"/>
      <c r="N64" s="117"/>
      <c r="O64" s="117"/>
      <c r="P64" s="117"/>
      <c r="Q64" s="117"/>
      <c r="R64" s="117"/>
      <c r="S64" s="117"/>
      <c r="T64" s="117"/>
      <c r="U64" s="128"/>
      <c r="V64" s="128"/>
      <c r="W64" s="128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</row>
    <row r="65" spans="1:82" ht="12.95" customHeight="1" x14ac:dyDescent="0.2">
      <c r="A65" s="74" t="str">
        <f>b_STU!$A$65</f>
        <v>Schreiber, Lisa</v>
      </c>
      <c r="B65" s="77"/>
      <c r="C65" s="84"/>
      <c r="D65" s="94"/>
      <c r="E65" s="9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100"/>
      <c r="Z65" s="100"/>
      <c r="AA65" s="100"/>
      <c r="AB65" s="100"/>
      <c r="AC65" s="100"/>
      <c r="AD65" s="100"/>
      <c r="AE65" s="100"/>
      <c r="AF65" s="100"/>
      <c r="AG65" s="100"/>
      <c r="AH65" s="100"/>
      <c r="AI65" s="100"/>
      <c r="AJ65" s="100"/>
      <c r="AK65" s="100"/>
      <c r="AL65" s="100"/>
      <c r="AM65" s="100"/>
      <c r="AN65" s="100"/>
      <c r="AO65" s="100"/>
      <c r="AP65" s="100"/>
    </row>
    <row r="66" spans="1:82" s="83" customFormat="1" ht="12.95" customHeight="1" x14ac:dyDescent="0.2">
      <c r="A66" s="96" t="str">
        <f>$A$65</f>
        <v>Schreiber, Lisa</v>
      </c>
      <c r="B66" s="97" t="str">
        <f>b_STU!$B$3</f>
        <v>KIEL</v>
      </c>
      <c r="C66" s="115"/>
      <c r="D66" s="125"/>
      <c r="E66" s="126"/>
      <c r="F66" s="116"/>
      <c r="G66" s="116"/>
      <c r="H66" s="116"/>
      <c r="I66" s="98"/>
      <c r="J66" s="127"/>
      <c r="K66" s="127"/>
      <c r="L66" s="98"/>
      <c r="M66" s="117"/>
      <c r="N66" s="117"/>
      <c r="O66" s="117"/>
      <c r="P66" s="117"/>
      <c r="Q66" s="117"/>
      <c r="R66" s="117"/>
      <c r="S66" s="117"/>
      <c r="T66" s="117"/>
      <c r="U66" s="128"/>
      <c r="V66" s="128"/>
      <c r="W66" s="128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</row>
    <row r="67" spans="1:82" s="83" customFormat="1" ht="12.95" customHeight="1" x14ac:dyDescent="0.2">
      <c r="A67" s="96" t="str">
        <f t="shared" ref="A67:A73" si="7">$A$65</f>
        <v>Schreiber, Lisa</v>
      </c>
      <c r="B67" s="97" t="str">
        <f>b_STU!$B$4</f>
        <v>BSVNRW</v>
      </c>
      <c r="C67" s="115"/>
      <c r="D67" s="125"/>
      <c r="E67" s="126"/>
      <c r="F67" s="116"/>
      <c r="G67" s="116"/>
      <c r="H67" s="116"/>
      <c r="I67" s="98"/>
      <c r="J67" s="127"/>
      <c r="K67" s="127"/>
      <c r="L67" s="98"/>
      <c r="M67" s="117"/>
      <c r="N67" s="117"/>
      <c r="O67" s="117"/>
      <c r="P67" s="117"/>
      <c r="Q67" s="117"/>
      <c r="R67" s="117"/>
      <c r="S67" s="117"/>
      <c r="T67" s="117"/>
      <c r="U67" s="128"/>
      <c r="V67" s="128"/>
      <c r="W67" s="128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</row>
    <row r="68" spans="1:82" s="83" customFormat="1" ht="12.95" customHeight="1" x14ac:dyDescent="0.2">
      <c r="A68" s="96" t="str">
        <f t="shared" si="7"/>
        <v>Schreiber, Lisa</v>
      </c>
      <c r="B68" s="97" t="str">
        <f>b_STU!$B$5</f>
        <v>Kiel/Berlin</v>
      </c>
      <c r="C68" s="115"/>
      <c r="D68" s="125"/>
      <c r="E68" s="126"/>
      <c r="F68" s="116"/>
      <c r="G68" s="116"/>
      <c r="H68" s="116"/>
      <c r="I68" s="98"/>
      <c r="J68" s="127"/>
      <c r="K68" s="127"/>
      <c r="L68" s="98"/>
      <c r="M68" s="117"/>
      <c r="N68" s="117"/>
      <c r="O68" s="117"/>
      <c r="P68" s="117"/>
      <c r="Q68" s="117"/>
      <c r="R68" s="117"/>
      <c r="S68" s="117"/>
      <c r="T68" s="117"/>
      <c r="U68" s="128"/>
      <c r="V68" s="128"/>
      <c r="W68" s="128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</row>
    <row r="69" spans="1:82" s="83" customFormat="1" ht="12.95" customHeight="1" x14ac:dyDescent="0.2">
      <c r="A69" s="96" t="str">
        <f t="shared" si="7"/>
        <v>Schreiber, Lisa</v>
      </c>
      <c r="B69" s="97" t="str">
        <f>b_STU!$B$6</f>
        <v>Kiel</v>
      </c>
      <c r="C69" s="115"/>
      <c r="D69" s="125"/>
      <c r="E69" s="126"/>
      <c r="F69" s="116"/>
      <c r="G69" s="116"/>
      <c r="H69" s="116"/>
      <c r="I69" s="98"/>
      <c r="J69" s="127"/>
      <c r="K69" s="127"/>
      <c r="L69" s="98"/>
      <c r="M69" s="117"/>
      <c r="N69" s="117"/>
      <c r="O69" s="117"/>
      <c r="P69" s="117"/>
      <c r="Q69" s="117"/>
      <c r="R69" s="117"/>
      <c r="S69" s="117"/>
      <c r="T69" s="117"/>
      <c r="U69" s="128"/>
      <c r="V69" s="128"/>
      <c r="W69" s="128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</row>
    <row r="70" spans="1:82" s="83" customFormat="1" ht="12.95" customHeight="1" x14ac:dyDescent="0.2">
      <c r="A70" s="96" t="str">
        <f t="shared" si="7"/>
        <v>Schreiber, Lisa</v>
      </c>
      <c r="B70" s="97" t="str">
        <f>b_STU!$B$7</f>
        <v>Gegner 5</v>
      </c>
      <c r="C70" s="115"/>
      <c r="D70" s="125"/>
      <c r="E70" s="126"/>
      <c r="F70" s="116"/>
      <c r="G70" s="116"/>
      <c r="H70" s="116"/>
      <c r="I70" s="98"/>
      <c r="J70" s="127"/>
      <c r="K70" s="127"/>
      <c r="L70" s="98"/>
      <c r="M70" s="117"/>
      <c r="N70" s="117"/>
      <c r="O70" s="117"/>
      <c r="P70" s="117"/>
      <c r="Q70" s="117"/>
      <c r="R70" s="117"/>
      <c r="S70" s="117"/>
      <c r="T70" s="117"/>
      <c r="U70" s="128"/>
      <c r="V70" s="128"/>
      <c r="W70" s="128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</row>
    <row r="71" spans="1:82" s="83" customFormat="1" ht="12.95" customHeight="1" x14ac:dyDescent="0.2">
      <c r="A71" s="96" t="str">
        <f t="shared" si="7"/>
        <v>Schreiber, Lisa</v>
      </c>
      <c r="B71" s="97" t="str">
        <f>b_STU!$B$8</f>
        <v>Gegner 6</v>
      </c>
      <c r="C71" s="115"/>
      <c r="D71" s="125"/>
      <c r="E71" s="126"/>
      <c r="F71" s="116"/>
      <c r="G71" s="116"/>
      <c r="H71" s="116"/>
      <c r="I71" s="98"/>
      <c r="J71" s="127"/>
      <c r="K71" s="127"/>
      <c r="L71" s="98"/>
      <c r="M71" s="117"/>
      <c r="N71" s="117"/>
      <c r="O71" s="117"/>
      <c r="P71" s="117"/>
      <c r="Q71" s="117"/>
      <c r="R71" s="117"/>
      <c r="S71" s="117"/>
      <c r="T71" s="117"/>
      <c r="U71" s="128"/>
      <c r="V71" s="128"/>
      <c r="W71" s="128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</row>
    <row r="72" spans="1:82" s="83" customFormat="1" ht="12.95" customHeight="1" x14ac:dyDescent="0.2">
      <c r="A72" s="96" t="str">
        <f t="shared" si="7"/>
        <v>Schreiber, Lisa</v>
      </c>
      <c r="B72" s="97" t="str">
        <f>b_STU!$B$9</f>
        <v>Gegner 7</v>
      </c>
      <c r="C72" s="115"/>
      <c r="D72" s="125"/>
      <c r="E72" s="126"/>
      <c r="F72" s="116"/>
      <c r="G72" s="116"/>
      <c r="H72" s="116"/>
      <c r="I72" s="98"/>
      <c r="J72" s="127"/>
      <c r="K72" s="127"/>
      <c r="L72" s="98"/>
      <c r="M72" s="117"/>
      <c r="N72" s="117"/>
      <c r="O72" s="117"/>
      <c r="P72" s="117"/>
      <c r="Q72" s="117"/>
      <c r="R72" s="117"/>
      <c r="S72" s="117"/>
      <c r="T72" s="117"/>
      <c r="U72" s="128"/>
      <c r="V72" s="128"/>
      <c r="W72" s="128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</row>
    <row r="73" spans="1:82" s="83" customFormat="1" ht="12.95" customHeight="1" x14ac:dyDescent="0.2">
      <c r="A73" s="96" t="str">
        <f t="shared" si="7"/>
        <v>Schreiber, Lisa</v>
      </c>
      <c r="B73" s="97" t="str">
        <f>b_STU!$B$10</f>
        <v>Gegner 8</v>
      </c>
      <c r="C73" s="115"/>
      <c r="D73" s="125"/>
      <c r="E73" s="126"/>
      <c r="F73" s="116"/>
      <c r="G73" s="116"/>
      <c r="H73" s="116"/>
      <c r="I73" s="98"/>
      <c r="J73" s="127"/>
      <c r="K73" s="127"/>
      <c r="L73" s="98"/>
      <c r="M73" s="117"/>
      <c r="N73" s="117"/>
      <c r="O73" s="117"/>
      <c r="P73" s="117"/>
      <c r="Q73" s="117"/>
      <c r="R73" s="117"/>
      <c r="S73" s="117"/>
      <c r="T73" s="117"/>
      <c r="U73" s="128"/>
      <c r="V73" s="128"/>
      <c r="W73" s="128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</row>
    <row r="74" spans="1:82" ht="12.95" customHeight="1" x14ac:dyDescent="0.2">
      <c r="A74" s="74" t="str">
        <f>b_STU!$A$74</f>
        <v>Zipperlen, Luisa</v>
      </c>
      <c r="B74" s="77"/>
      <c r="C74" s="84"/>
      <c r="D74" s="94"/>
      <c r="E74" s="9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100"/>
      <c r="Z74" s="100"/>
    </row>
    <row r="75" spans="1:82" s="83" customFormat="1" ht="12.95" customHeight="1" x14ac:dyDescent="0.2">
      <c r="A75" s="96" t="str">
        <f>$A$74</f>
        <v>Zipperlen, Luisa</v>
      </c>
      <c r="B75" s="97" t="str">
        <f>b_STU!$B$3</f>
        <v>KIEL</v>
      </c>
      <c r="C75" s="115"/>
      <c r="D75" s="125"/>
      <c r="E75" s="126"/>
      <c r="F75" s="116"/>
      <c r="G75" s="116"/>
      <c r="H75" s="116"/>
      <c r="I75" s="98"/>
      <c r="J75" s="127"/>
      <c r="K75" s="127"/>
      <c r="L75" s="98"/>
      <c r="M75" s="117"/>
      <c r="N75" s="117"/>
      <c r="O75" s="117"/>
      <c r="P75" s="117"/>
      <c r="Q75" s="117"/>
      <c r="R75" s="117"/>
      <c r="S75" s="117"/>
      <c r="T75" s="117"/>
      <c r="U75" s="128"/>
      <c r="V75" s="128"/>
      <c r="W75" s="128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</row>
    <row r="76" spans="1:82" s="83" customFormat="1" ht="12.95" customHeight="1" x14ac:dyDescent="0.2">
      <c r="A76" s="96" t="str">
        <f t="shared" ref="A76:A82" si="8">$A$74</f>
        <v>Zipperlen, Luisa</v>
      </c>
      <c r="B76" s="97" t="str">
        <f>b_STU!$B$4</f>
        <v>BSVNRW</v>
      </c>
      <c r="C76" s="115"/>
      <c r="D76" s="125"/>
      <c r="E76" s="126"/>
      <c r="F76" s="116"/>
      <c r="G76" s="116"/>
      <c r="H76" s="116"/>
      <c r="I76" s="98"/>
      <c r="J76" s="127"/>
      <c r="K76" s="127"/>
      <c r="L76" s="98"/>
      <c r="M76" s="117"/>
      <c r="N76" s="117"/>
      <c r="O76" s="117"/>
      <c r="P76" s="117"/>
      <c r="Q76" s="117"/>
      <c r="R76" s="117"/>
      <c r="S76" s="117"/>
      <c r="T76" s="117"/>
      <c r="U76" s="128"/>
      <c r="V76" s="128"/>
      <c r="W76" s="128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</row>
    <row r="77" spans="1:82" s="83" customFormat="1" ht="12.95" customHeight="1" x14ac:dyDescent="0.2">
      <c r="A77" s="96" t="str">
        <f t="shared" si="8"/>
        <v>Zipperlen, Luisa</v>
      </c>
      <c r="B77" s="97" t="str">
        <f>b_STU!$B$5</f>
        <v>Kiel/Berlin</v>
      </c>
      <c r="C77" s="115"/>
      <c r="D77" s="125"/>
      <c r="E77" s="126"/>
      <c r="F77" s="116"/>
      <c r="G77" s="116"/>
      <c r="H77" s="116"/>
      <c r="I77" s="98"/>
      <c r="J77" s="127"/>
      <c r="K77" s="127"/>
      <c r="L77" s="98"/>
      <c r="M77" s="117"/>
      <c r="N77" s="117"/>
      <c r="O77" s="117"/>
      <c r="P77" s="117"/>
      <c r="Q77" s="117"/>
      <c r="R77" s="117"/>
      <c r="S77" s="117"/>
      <c r="T77" s="117"/>
      <c r="U77" s="128"/>
      <c r="V77" s="128"/>
      <c r="W77" s="128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</row>
    <row r="78" spans="1:82" s="83" customFormat="1" ht="12.95" customHeight="1" x14ac:dyDescent="0.2">
      <c r="A78" s="96" t="str">
        <f t="shared" si="8"/>
        <v>Zipperlen, Luisa</v>
      </c>
      <c r="B78" s="97" t="str">
        <f>b_STU!$B$6</f>
        <v>Kiel</v>
      </c>
      <c r="C78" s="115"/>
      <c r="D78" s="125"/>
      <c r="E78" s="126"/>
      <c r="F78" s="116"/>
      <c r="G78" s="116"/>
      <c r="H78" s="116"/>
      <c r="I78" s="98"/>
      <c r="J78" s="127"/>
      <c r="K78" s="127"/>
      <c r="L78" s="98"/>
      <c r="M78" s="117"/>
      <c r="N78" s="117"/>
      <c r="O78" s="117"/>
      <c r="P78" s="117"/>
      <c r="Q78" s="117"/>
      <c r="R78" s="117"/>
      <c r="S78" s="117"/>
      <c r="T78" s="117"/>
      <c r="U78" s="128"/>
      <c r="V78" s="128"/>
      <c r="W78" s="128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</row>
    <row r="79" spans="1:82" s="83" customFormat="1" ht="12.95" customHeight="1" x14ac:dyDescent="0.2">
      <c r="A79" s="96" t="str">
        <f t="shared" si="8"/>
        <v>Zipperlen, Luisa</v>
      </c>
      <c r="B79" s="97" t="str">
        <f>b_STU!$B$7</f>
        <v>Gegner 5</v>
      </c>
      <c r="C79" s="115"/>
      <c r="D79" s="125"/>
      <c r="E79" s="126"/>
      <c r="F79" s="116"/>
      <c r="G79" s="116"/>
      <c r="H79" s="116"/>
      <c r="I79" s="98"/>
      <c r="J79" s="127"/>
      <c r="K79" s="127"/>
      <c r="L79" s="98"/>
      <c r="M79" s="117"/>
      <c r="N79" s="117"/>
      <c r="O79" s="117"/>
      <c r="P79" s="117"/>
      <c r="Q79" s="117"/>
      <c r="R79" s="117"/>
      <c r="S79" s="117"/>
      <c r="T79" s="117"/>
      <c r="U79" s="128"/>
      <c r="V79" s="128"/>
      <c r="W79" s="128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</row>
    <row r="80" spans="1:82" s="83" customFormat="1" ht="12.95" customHeight="1" x14ac:dyDescent="0.2">
      <c r="A80" s="96" t="str">
        <f t="shared" si="8"/>
        <v>Zipperlen, Luisa</v>
      </c>
      <c r="B80" s="97" t="str">
        <f>b_STU!$B$8</f>
        <v>Gegner 6</v>
      </c>
      <c r="C80" s="115"/>
      <c r="D80" s="125"/>
      <c r="E80" s="126"/>
      <c r="F80" s="116"/>
      <c r="G80" s="116"/>
      <c r="H80" s="116"/>
      <c r="I80" s="98"/>
      <c r="J80" s="127"/>
      <c r="K80" s="127"/>
      <c r="L80" s="98"/>
      <c r="M80" s="117"/>
      <c r="N80" s="117"/>
      <c r="O80" s="117"/>
      <c r="P80" s="117"/>
      <c r="Q80" s="117"/>
      <c r="R80" s="117"/>
      <c r="S80" s="117"/>
      <c r="T80" s="117"/>
      <c r="U80" s="128"/>
      <c r="V80" s="128"/>
      <c r="W80" s="128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</row>
    <row r="81" spans="1:82" s="83" customFormat="1" ht="12.95" customHeight="1" x14ac:dyDescent="0.2">
      <c r="A81" s="96" t="str">
        <f t="shared" si="8"/>
        <v>Zipperlen, Luisa</v>
      </c>
      <c r="B81" s="97" t="str">
        <f>b_STU!$B$9</f>
        <v>Gegner 7</v>
      </c>
      <c r="C81" s="115"/>
      <c r="D81" s="125"/>
      <c r="E81" s="126"/>
      <c r="F81" s="116"/>
      <c r="G81" s="116"/>
      <c r="H81" s="116"/>
      <c r="I81" s="98"/>
      <c r="J81" s="127"/>
      <c r="K81" s="127"/>
      <c r="L81" s="98"/>
      <c r="M81" s="117"/>
      <c r="N81" s="117"/>
      <c r="O81" s="117"/>
      <c r="P81" s="117"/>
      <c r="Q81" s="117"/>
      <c r="R81" s="117"/>
      <c r="S81" s="117"/>
      <c r="T81" s="117"/>
      <c r="U81" s="128"/>
      <c r="V81" s="128"/>
      <c r="W81" s="128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</row>
    <row r="82" spans="1:82" s="83" customFormat="1" ht="12.95" customHeight="1" x14ac:dyDescent="0.2">
      <c r="A82" s="96" t="str">
        <f t="shared" si="8"/>
        <v>Zipperlen, Luisa</v>
      </c>
      <c r="B82" s="97" t="str">
        <f>b_STU!$B$10</f>
        <v>Gegner 8</v>
      </c>
      <c r="C82" s="115"/>
      <c r="D82" s="125"/>
      <c r="E82" s="126"/>
      <c r="F82" s="116"/>
      <c r="G82" s="116"/>
      <c r="H82" s="116"/>
      <c r="I82" s="98"/>
      <c r="J82" s="127"/>
      <c r="K82" s="127"/>
      <c r="L82" s="98"/>
      <c r="M82" s="117"/>
      <c r="N82" s="117"/>
      <c r="O82" s="117"/>
      <c r="P82" s="117"/>
      <c r="Q82" s="117"/>
      <c r="R82" s="117"/>
      <c r="S82" s="117"/>
      <c r="T82" s="117"/>
      <c r="U82" s="128"/>
      <c r="V82" s="128"/>
      <c r="W82" s="128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</row>
    <row r="83" spans="1:82" ht="12.95" customHeight="1" x14ac:dyDescent="0.2">
      <c r="A83" s="74" t="str">
        <f>b_STU!$A$83</f>
        <v>Schuttenberg, Marie</v>
      </c>
      <c r="B83" s="77"/>
      <c r="C83" s="84"/>
      <c r="D83" s="94"/>
      <c r="E83" s="9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100"/>
    </row>
    <row r="84" spans="1:82" s="83" customFormat="1" ht="12.95" customHeight="1" x14ac:dyDescent="0.2">
      <c r="A84" s="96" t="str">
        <f>$A$83</f>
        <v>Schuttenberg, Marie</v>
      </c>
      <c r="B84" s="97" t="str">
        <f>b_STU!$B$3</f>
        <v>KIEL</v>
      </c>
      <c r="C84" s="115"/>
      <c r="D84" s="125"/>
      <c r="E84" s="126"/>
      <c r="F84" s="116"/>
      <c r="G84" s="116"/>
      <c r="H84" s="116"/>
      <c r="I84" s="98"/>
      <c r="J84" s="127"/>
      <c r="K84" s="127"/>
      <c r="L84" s="98"/>
      <c r="M84" s="117"/>
      <c r="N84" s="117"/>
      <c r="O84" s="117"/>
      <c r="P84" s="117"/>
      <c r="Q84" s="117"/>
      <c r="R84" s="117"/>
      <c r="S84" s="117"/>
      <c r="T84" s="117"/>
      <c r="U84" s="128"/>
      <c r="V84" s="128"/>
      <c r="W84" s="128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</row>
    <row r="85" spans="1:82" s="83" customFormat="1" ht="12.95" customHeight="1" x14ac:dyDescent="0.2">
      <c r="A85" s="96" t="str">
        <f t="shared" ref="A85:A91" si="9">$A$83</f>
        <v>Schuttenberg, Marie</v>
      </c>
      <c r="B85" s="97" t="str">
        <f>b_STU!$B$4</f>
        <v>BSVNRW</v>
      </c>
      <c r="C85" s="115"/>
      <c r="D85" s="125"/>
      <c r="E85" s="126"/>
      <c r="F85" s="116"/>
      <c r="G85" s="116"/>
      <c r="H85" s="116"/>
      <c r="I85" s="98"/>
      <c r="J85" s="127"/>
      <c r="K85" s="127"/>
      <c r="L85" s="98"/>
      <c r="M85" s="117"/>
      <c r="N85" s="117"/>
      <c r="O85" s="117"/>
      <c r="P85" s="117"/>
      <c r="Q85" s="117"/>
      <c r="R85" s="117"/>
      <c r="S85" s="117"/>
      <c r="T85" s="117"/>
      <c r="U85" s="128"/>
      <c r="V85" s="128"/>
      <c r="W85" s="128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</row>
    <row r="86" spans="1:82" s="83" customFormat="1" ht="12.95" customHeight="1" x14ac:dyDescent="0.2">
      <c r="A86" s="96" t="str">
        <f t="shared" si="9"/>
        <v>Schuttenberg, Marie</v>
      </c>
      <c r="B86" s="97" t="str">
        <f>b_STU!$B$5</f>
        <v>Kiel/Berlin</v>
      </c>
      <c r="C86" s="115"/>
      <c r="D86" s="125"/>
      <c r="E86" s="126"/>
      <c r="F86" s="116"/>
      <c r="G86" s="116"/>
      <c r="H86" s="116"/>
      <c r="I86" s="98"/>
      <c r="J86" s="127"/>
      <c r="K86" s="127"/>
      <c r="L86" s="98"/>
      <c r="M86" s="117"/>
      <c r="N86" s="117"/>
      <c r="O86" s="117"/>
      <c r="P86" s="117"/>
      <c r="Q86" s="117"/>
      <c r="R86" s="117"/>
      <c r="S86" s="117"/>
      <c r="T86" s="117"/>
      <c r="U86" s="128"/>
      <c r="V86" s="128"/>
      <c r="W86" s="128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</row>
    <row r="87" spans="1:82" s="83" customFormat="1" ht="12.95" customHeight="1" x14ac:dyDescent="0.2">
      <c r="A87" s="96" t="str">
        <f t="shared" si="9"/>
        <v>Schuttenberg, Marie</v>
      </c>
      <c r="B87" s="97" t="str">
        <f>b_STU!$B$6</f>
        <v>Kiel</v>
      </c>
      <c r="C87" s="115"/>
      <c r="D87" s="125"/>
      <c r="E87" s="126"/>
      <c r="F87" s="116"/>
      <c r="G87" s="116"/>
      <c r="H87" s="116"/>
      <c r="I87" s="98"/>
      <c r="J87" s="127"/>
      <c r="K87" s="127"/>
      <c r="L87" s="98"/>
      <c r="M87" s="117"/>
      <c r="N87" s="117"/>
      <c r="O87" s="117"/>
      <c r="P87" s="117"/>
      <c r="Q87" s="117"/>
      <c r="R87" s="117"/>
      <c r="S87" s="117"/>
      <c r="T87" s="117"/>
      <c r="U87" s="128"/>
      <c r="V87" s="128"/>
      <c r="W87" s="128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</row>
    <row r="88" spans="1:82" s="83" customFormat="1" ht="12.95" customHeight="1" x14ac:dyDescent="0.2">
      <c r="A88" s="96" t="str">
        <f t="shared" si="9"/>
        <v>Schuttenberg, Marie</v>
      </c>
      <c r="B88" s="97" t="str">
        <f>b_STU!$B$7</f>
        <v>Gegner 5</v>
      </c>
      <c r="C88" s="115"/>
      <c r="D88" s="125"/>
      <c r="E88" s="126"/>
      <c r="F88" s="116"/>
      <c r="G88" s="116"/>
      <c r="H88" s="116"/>
      <c r="I88" s="98"/>
      <c r="J88" s="127"/>
      <c r="K88" s="127"/>
      <c r="L88" s="98"/>
      <c r="M88" s="117"/>
      <c r="N88" s="117"/>
      <c r="O88" s="117"/>
      <c r="P88" s="117"/>
      <c r="Q88" s="117"/>
      <c r="R88" s="117"/>
      <c r="S88" s="117"/>
      <c r="T88" s="117"/>
      <c r="U88" s="128"/>
      <c r="V88" s="128"/>
      <c r="W88" s="128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</row>
    <row r="89" spans="1:82" s="83" customFormat="1" ht="12.95" customHeight="1" x14ac:dyDescent="0.2">
      <c r="A89" s="96" t="str">
        <f t="shared" si="9"/>
        <v>Schuttenberg, Marie</v>
      </c>
      <c r="B89" s="97" t="str">
        <f>b_STU!$B$8</f>
        <v>Gegner 6</v>
      </c>
      <c r="C89" s="115"/>
      <c r="D89" s="125"/>
      <c r="E89" s="126"/>
      <c r="F89" s="116"/>
      <c r="G89" s="116"/>
      <c r="H89" s="116"/>
      <c r="I89" s="98"/>
      <c r="J89" s="127"/>
      <c r="K89" s="127"/>
      <c r="L89" s="98"/>
      <c r="M89" s="117"/>
      <c r="N89" s="117"/>
      <c r="O89" s="117"/>
      <c r="P89" s="117"/>
      <c r="Q89" s="117"/>
      <c r="R89" s="117"/>
      <c r="S89" s="117"/>
      <c r="T89" s="117"/>
      <c r="U89" s="128"/>
      <c r="V89" s="128"/>
      <c r="W89" s="128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</row>
    <row r="90" spans="1:82" s="83" customFormat="1" ht="12.95" customHeight="1" x14ac:dyDescent="0.2">
      <c r="A90" s="96" t="str">
        <f t="shared" si="9"/>
        <v>Schuttenberg, Marie</v>
      </c>
      <c r="B90" s="97" t="str">
        <f>b_STU!$B$9</f>
        <v>Gegner 7</v>
      </c>
      <c r="C90" s="115"/>
      <c r="D90" s="125"/>
      <c r="E90" s="126"/>
      <c r="F90" s="116"/>
      <c r="G90" s="116"/>
      <c r="H90" s="116"/>
      <c r="I90" s="98"/>
      <c r="J90" s="127"/>
      <c r="K90" s="127"/>
      <c r="L90" s="98"/>
      <c r="M90" s="117"/>
      <c r="N90" s="117"/>
      <c r="O90" s="117"/>
      <c r="P90" s="117"/>
      <c r="Q90" s="117"/>
      <c r="R90" s="117"/>
      <c r="S90" s="117"/>
      <c r="T90" s="117"/>
      <c r="U90" s="128"/>
      <c r="V90" s="128"/>
      <c r="W90" s="128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</row>
    <row r="91" spans="1:82" s="83" customFormat="1" ht="12.95" customHeight="1" x14ac:dyDescent="0.2">
      <c r="A91" s="96" t="str">
        <f t="shared" si="9"/>
        <v>Schuttenberg, Marie</v>
      </c>
      <c r="B91" s="97" t="str">
        <f>b_STU!$B$10</f>
        <v>Gegner 8</v>
      </c>
      <c r="C91" s="115"/>
      <c r="D91" s="125"/>
      <c r="E91" s="126"/>
      <c r="F91" s="116"/>
      <c r="G91" s="116"/>
      <c r="H91" s="116"/>
      <c r="I91" s="98"/>
      <c r="J91" s="127"/>
      <c r="K91" s="127"/>
      <c r="L91" s="98"/>
      <c r="M91" s="117"/>
      <c r="N91" s="117"/>
      <c r="O91" s="117"/>
      <c r="P91" s="117"/>
      <c r="Q91" s="117"/>
      <c r="R91" s="117"/>
      <c r="S91" s="117"/>
      <c r="T91" s="117"/>
      <c r="U91" s="128"/>
      <c r="V91" s="128"/>
      <c r="W91" s="128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</row>
    <row r="92" spans="1:82" ht="12.95" customHeight="1" x14ac:dyDescent="0.2">
      <c r="A92" s="74" t="str">
        <f>b_STU!$A$92</f>
        <v>Grassellini, Sofia</v>
      </c>
      <c r="B92" s="77"/>
      <c r="C92" s="84"/>
      <c r="D92" s="94"/>
      <c r="E92" s="9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100"/>
      <c r="Z92" s="100"/>
    </row>
    <row r="93" spans="1:82" s="83" customFormat="1" ht="12.95" customHeight="1" x14ac:dyDescent="0.2">
      <c r="A93" s="96" t="str">
        <f>$A$92</f>
        <v>Grassellini, Sofia</v>
      </c>
      <c r="B93" s="97" t="str">
        <f>b_STU!$B$3</f>
        <v>KIEL</v>
      </c>
      <c r="C93" s="115"/>
      <c r="D93" s="125"/>
      <c r="E93" s="126"/>
      <c r="F93" s="116"/>
      <c r="G93" s="116"/>
      <c r="H93" s="116"/>
      <c r="I93" s="98"/>
      <c r="J93" s="127"/>
      <c r="K93" s="127"/>
      <c r="L93" s="98"/>
      <c r="M93" s="117"/>
      <c r="N93" s="117"/>
      <c r="O93" s="117"/>
      <c r="P93" s="117"/>
      <c r="Q93" s="117"/>
      <c r="R93" s="117"/>
      <c r="S93" s="117"/>
      <c r="T93" s="117"/>
      <c r="U93" s="128"/>
      <c r="V93" s="128"/>
      <c r="W93" s="128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</row>
    <row r="94" spans="1:82" s="83" customFormat="1" ht="12.95" customHeight="1" x14ac:dyDescent="0.2">
      <c r="A94" s="96" t="str">
        <f t="shared" ref="A94:A100" si="10">$A$92</f>
        <v>Grassellini, Sofia</v>
      </c>
      <c r="B94" s="97" t="str">
        <f>b_STU!$B$4</f>
        <v>BSVNRW</v>
      </c>
      <c r="C94" s="115"/>
      <c r="D94" s="125"/>
      <c r="E94" s="126"/>
      <c r="F94" s="116"/>
      <c r="G94" s="116"/>
      <c r="H94" s="116"/>
      <c r="I94" s="98"/>
      <c r="J94" s="127"/>
      <c r="K94" s="127"/>
      <c r="L94" s="98"/>
      <c r="M94" s="117"/>
      <c r="N94" s="117"/>
      <c r="O94" s="117"/>
      <c r="P94" s="117"/>
      <c r="Q94" s="117"/>
      <c r="R94" s="117"/>
      <c r="S94" s="117"/>
      <c r="T94" s="117"/>
      <c r="U94" s="128"/>
      <c r="V94" s="128"/>
      <c r="W94" s="128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</row>
    <row r="95" spans="1:82" s="83" customFormat="1" ht="12.95" customHeight="1" x14ac:dyDescent="0.2">
      <c r="A95" s="96" t="str">
        <f t="shared" si="10"/>
        <v>Grassellini, Sofia</v>
      </c>
      <c r="B95" s="97" t="str">
        <f>b_STU!$B$5</f>
        <v>Kiel/Berlin</v>
      </c>
      <c r="C95" s="115"/>
      <c r="D95" s="125"/>
      <c r="E95" s="126"/>
      <c r="F95" s="116"/>
      <c r="G95" s="116"/>
      <c r="H95" s="116"/>
      <c r="I95" s="98"/>
      <c r="J95" s="127"/>
      <c r="K95" s="127"/>
      <c r="L95" s="98"/>
      <c r="M95" s="117"/>
      <c r="N95" s="117"/>
      <c r="O95" s="117"/>
      <c r="P95" s="117"/>
      <c r="Q95" s="117"/>
      <c r="R95" s="117"/>
      <c r="S95" s="117"/>
      <c r="T95" s="117"/>
      <c r="U95" s="128"/>
      <c r="V95" s="128"/>
      <c r="W95" s="128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</row>
    <row r="96" spans="1:82" s="83" customFormat="1" ht="12.95" customHeight="1" x14ac:dyDescent="0.2">
      <c r="A96" s="96" t="str">
        <f t="shared" si="10"/>
        <v>Grassellini, Sofia</v>
      </c>
      <c r="B96" s="97" t="str">
        <f>b_STU!$B$6</f>
        <v>Kiel</v>
      </c>
      <c r="C96" s="115"/>
      <c r="D96" s="125"/>
      <c r="E96" s="126"/>
      <c r="F96" s="116"/>
      <c r="G96" s="116"/>
      <c r="H96" s="116"/>
      <c r="I96" s="98"/>
      <c r="J96" s="127"/>
      <c r="K96" s="127"/>
      <c r="L96" s="98"/>
      <c r="M96" s="117"/>
      <c r="N96" s="117"/>
      <c r="O96" s="117"/>
      <c r="P96" s="117"/>
      <c r="Q96" s="117"/>
      <c r="R96" s="117"/>
      <c r="S96" s="117"/>
      <c r="T96" s="117"/>
      <c r="U96" s="128"/>
      <c r="V96" s="128"/>
      <c r="W96" s="128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</row>
    <row r="97" spans="1:82" s="83" customFormat="1" ht="12.95" customHeight="1" x14ac:dyDescent="0.2">
      <c r="A97" s="96" t="str">
        <f t="shared" si="10"/>
        <v>Grassellini, Sofia</v>
      </c>
      <c r="B97" s="97" t="str">
        <f>b_STU!$B$7</f>
        <v>Gegner 5</v>
      </c>
      <c r="C97" s="115"/>
      <c r="D97" s="125"/>
      <c r="E97" s="126"/>
      <c r="F97" s="116"/>
      <c r="G97" s="116"/>
      <c r="H97" s="116"/>
      <c r="I97" s="98"/>
      <c r="J97" s="127"/>
      <c r="K97" s="127"/>
      <c r="L97" s="98"/>
      <c r="M97" s="117"/>
      <c r="N97" s="117"/>
      <c r="O97" s="117"/>
      <c r="P97" s="117"/>
      <c r="Q97" s="117"/>
      <c r="R97" s="117"/>
      <c r="S97" s="117"/>
      <c r="T97" s="117"/>
      <c r="U97" s="128"/>
      <c r="V97" s="128"/>
      <c r="W97" s="128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</row>
    <row r="98" spans="1:82" s="83" customFormat="1" ht="12.95" customHeight="1" x14ac:dyDescent="0.2">
      <c r="A98" s="96" t="str">
        <f t="shared" si="10"/>
        <v>Grassellini, Sofia</v>
      </c>
      <c r="B98" s="97" t="str">
        <f>b_STU!$B$8</f>
        <v>Gegner 6</v>
      </c>
      <c r="C98" s="115"/>
      <c r="D98" s="125"/>
      <c r="E98" s="126"/>
      <c r="F98" s="116"/>
      <c r="G98" s="116"/>
      <c r="H98" s="116"/>
      <c r="I98" s="98"/>
      <c r="J98" s="127"/>
      <c r="K98" s="127"/>
      <c r="L98" s="98"/>
      <c r="M98" s="117"/>
      <c r="N98" s="117"/>
      <c r="O98" s="117"/>
      <c r="P98" s="117"/>
      <c r="Q98" s="117"/>
      <c r="R98" s="117"/>
      <c r="S98" s="117"/>
      <c r="T98" s="117"/>
      <c r="U98" s="128"/>
      <c r="V98" s="128"/>
      <c r="W98" s="128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</row>
    <row r="99" spans="1:82" s="83" customFormat="1" ht="12.95" customHeight="1" x14ac:dyDescent="0.2">
      <c r="A99" s="96" t="str">
        <f t="shared" si="10"/>
        <v>Grassellini, Sofia</v>
      </c>
      <c r="B99" s="97" t="str">
        <f>b_STU!$B$9</f>
        <v>Gegner 7</v>
      </c>
      <c r="C99" s="115"/>
      <c r="D99" s="125"/>
      <c r="E99" s="126"/>
      <c r="F99" s="116"/>
      <c r="G99" s="116"/>
      <c r="H99" s="116"/>
      <c r="I99" s="98"/>
      <c r="J99" s="127"/>
      <c r="K99" s="127"/>
      <c r="L99" s="98"/>
      <c r="M99" s="117"/>
      <c r="N99" s="117"/>
      <c r="O99" s="117"/>
      <c r="P99" s="117"/>
      <c r="Q99" s="117"/>
      <c r="R99" s="117"/>
      <c r="S99" s="117"/>
      <c r="T99" s="117"/>
      <c r="U99" s="128"/>
      <c r="V99" s="128"/>
      <c r="W99" s="128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</row>
    <row r="100" spans="1:82" s="83" customFormat="1" ht="12.95" customHeight="1" x14ac:dyDescent="0.2">
      <c r="A100" s="96" t="str">
        <f t="shared" si="10"/>
        <v>Grassellini, Sofia</v>
      </c>
      <c r="B100" s="97" t="str">
        <f>b_STU!$B$10</f>
        <v>Gegner 8</v>
      </c>
      <c r="C100" s="115"/>
      <c r="D100" s="125"/>
      <c r="E100" s="126"/>
      <c r="F100" s="116"/>
      <c r="G100" s="116"/>
      <c r="H100" s="116"/>
      <c r="I100" s="98"/>
      <c r="J100" s="127"/>
      <c r="K100" s="127"/>
      <c r="L100" s="98"/>
      <c r="M100" s="117"/>
      <c r="N100" s="117"/>
      <c r="O100" s="117"/>
      <c r="P100" s="117"/>
      <c r="Q100" s="117"/>
      <c r="R100" s="117"/>
      <c r="S100" s="117"/>
      <c r="T100" s="117"/>
      <c r="U100" s="128"/>
      <c r="V100" s="128"/>
      <c r="W100" s="128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</row>
    <row r="101" spans="1:82" ht="12.95" customHeight="1" x14ac:dyDescent="0.2">
      <c r="A101" s="74" t="str">
        <f>b_STU!$A$101</f>
        <v>Descamps, Sandrine</v>
      </c>
      <c r="B101" s="77"/>
      <c r="C101" s="84"/>
      <c r="D101" s="94"/>
      <c r="E101" s="9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100"/>
      <c r="Z101" s="100"/>
      <c r="AA101" s="100"/>
      <c r="AB101" s="100"/>
      <c r="AC101" s="100"/>
      <c r="AD101" s="100"/>
      <c r="AE101" s="100"/>
      <c r="AF101" s="100"/>
      <c r="AG101" s="100"/>
    </row>
    <row r="102" spans="1:82" s="83" customFormat="1" ht="12.95" customHeight="1" x14ac:dyDescent="0.2">
      <c r="A102" s="96" t="str">
        <f>$A$101</f>
        <v>Descamps, Sandrine</v>
      </c>
      <c r="B102" s="97" t="str">
        <f>b_STU!$B$3</f>
        <v>KIEL</v>
      </c>
      <c r="C102" s="115"/>
      <c r="D102" s="125"/>
      <c r="E102" s="126"/>
      <c r="F102" s="116"/>
      <c r="G102" s="116"/>
      <c r="H102" s="116"/>
      <c r="I102" s="98"/>
      <c r="J102" s="127"/>
      <c r="K102" s="127"/>
      <c r="L102" s="98"/>
      <c r="M102" s="117"/>
      <c r="N102" s="117"/>
      <c r="O102" s="117"/>
      <c r="P102" s="117"/>
      <c r="Q102" s="117"/>
      <c r="R102" s="117"/>
      <c r="S102" s="117"/>
      <c r="T102" s="117"/>
      <c r="U102" s="128"/>
      <c r="V102" s="128"/>
      <c r="W102" s="128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</row>
    <row r="103" spans="1:82" s="83" customFormat="1" ht="12.95" customHeight="1" x14ac:dyDescent="0.2">
      <c r="A103" s="96" t="str">
        <f t="shared" ref="A103:A109" si="11">$A$101</f>
        <v>Descamps, Sandrine</v>
      </c>
      <c r="B103" s="97" t="str">
        <f>b_STU!$B$4</f>
        <v>BSVNRW</v>
      </c>
      <c r="C103" s="115"/>
      <c r="D103" s="125"/>
      <c r="E103" s="126"/>
      <c r="F103" s="116"/>
      <c r="G103" s="116"/>
      <c r="H103" s="116"/>
      <c r="I103" s="98"/>
      <c r="J103" s="127"/>
      <c r="K103" s="127"/>
      <c r="L103" s="98"/>
      <c r="M103" s="117"/>
      <c r="N103" s="117"/>
      <c r="O103" s="117"/>
      <c r="P103" s="117"/>
      <c r="Q103" s="117"/>
      <c r="R103" s="117"/>
      <c r="S103" s="117"/>
      <c r="T103" s="117"/>
      <c r="U103" s="128"/>
      <c r="V103" s="128"/>
      <c r="W103" s="128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</row>
    <row r="104" spans="1:82" s="83" customFormat="1" ht="12.95" customHeight="1" x14ac:dyDescent="0.2">
      <c r="A104" s="96" t="str">
        <f t="shared" si="11"/>
        <v>Descamps, Sandrine</v>
      </c>
      <c r="B104" s="97" t="str">
        <f>b_STU!$B$5</f>
        <v>Kiel/Berlin</v>
      </c>
      <c r="C104" s="115"/>
      <c r="D104" s="125"/>
      <c r="E104" s="126"/>
      <c r="F104" s="116"/>
      <c r="G104" s="116"/>
      <c r="H104" s="116"/>
      <c r="I104" s="98"/>
      <c r="J104" s="127"/>
      <c r="K104" s="127"/>
      <c r="L104" s="98"/>
      <c r="M104" s="117"/>
      <c r="N104" s="117"/>
      <c r="O104" s="117"/>
      <c r="P104" s="117"/>
      <c r="Q104" s="117"/>
      <c r="R104" s="117"/>
      <c r="S104" s="117"/>
      <c r="T104" s="117"/>
      <c r="U104" s="128"/>
      <c r="V104" s="128"/>
      <c r="W104" s="128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</row>
    <row r="105" spans="1:82" s="83" customFormat="1" ht="12.95" customHeight="1" x14ac:dyDescent="0.2">
      <c r="A105" s="96" t="str">
        <f t="shared" si="11"/>
        <v>Descamps, Sandrine</v>
      </c>
      <c r="B105" s="97" t="str">
        <f>b_STU!$B$6</f>
        <v>Kiel</v>
      </c>
      <c r="C105" s="115"/>
      <c r="D105" s="125"/>
      <c r="E105" s="126"/>
      <c r="F105" s="116"/>
      <c r="G105" s="116"/>
      <c r="H105" s="116"/>
      <c r="I105" s="98"/>
      <c r="J105" s="127"/>
      <c r="K105" s="127"/>
      <c r="L105" s="98"/>
      <c r="M105" s="117"/>
      <c r="N105" s="117"/>
      <c r="O105" s="117"/>
      <c r="P105" s="117"/>
      <c r="Q105" s="117"/>
      <c r="R105" s="117"/>
      <c r="S105" s="117"/>
      <c r="T105" s="117"/>
      <c r="U105" s="128"/>
      <c r="V105" s="128"/>
      <c r="W105" s="128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</row>
    <row r="106" spans="1:82" s="83" customFormat="1" ht="12.95" customHeight="1" x14ac:dyDescent="0.2">
      <c r="A106" s="96" t="str">
        <f t="shared" si="11"/>
        <v>Descamps, Sandrine</v>
      </c>
      <c r="B106" s="97" t="str">
        <f>b_STU!$B$7</f>
        <v>Gegner 5</v>
      </c>
      <c r="C106" s="115"/>
      <c r="D106" s="125"/>
      <c r="E106" s="126"/>
      <c r="F106" s="116"/>
      <c r="G106" s="116"/>
      <c r="H106" s="116"/>
      <c r="I106" s="98"/>
      <c r="J106" s="127"/>
      <c r="K106" s="127"/>
      <c r="L106" s="98"/>
      <c r="M106" s="117"/>
      <c r="N106" s="117"/>
      <c r="O106" s="117"/>
      <c r="P106" s="117"/>
      <c r="Q106" s="117"/>
      <c r="R106" s="117"/>
      <c r="S106" s="117"/>
      <c r="T106" s="117"/>
      <c r="U106" s="128"/>
      <c r="V106" s="128"/>
      <c r="W106" s="128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</row>
    <row r="107" spans="1:82" s="83" customFormat="1" ht="12.95" customHeight="1" x14ac:dyDescent="0.2">
      <c r="A107" s="96" t="str">
        <f t="shared" si="11"/>
        <v>Descamps, Sandrine</v>
      </c>
      <c r="B107" s="97" t="str">
        <f>b_STU!$B$8</f>
        <v>Gegner 6</v>
      </c>
      <c r="C107" s="115"/>
      <c r="D107" s="125"/>
      <c r="E107" s="126"/>
      <c r="F107" s="116"/>
      <c r="G107" s="116"/>
      <c r="H107" s="116"/>
      <c r="I107" s="98"/>
      <c r="J107" s="127"/>
      <c r="K107" s="127"/>
      <c r="L107" s="98"/>
      <c r="M107" s="117"/>
      <c r="N107" s="117"/>
      <c r="O107" s="117"/>
      <c r="P107" s="117"/>
      <c r="Q107" s="117"/>
      <c r="R107" s="117"/>
      <c r="S107" s="117"/>
      <c r="T107" s="117"/>
      <c r="U107" s="128"/>
      <c r="V107" s="128"/>
      <c r="W107" s="128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</row>
    <row r="108" spans="1:82" s="83" customFormat="1" ht="12.95" customHeight="1" x14ac:dyDescent="0.2">
      <c r="A108" s="96" t="str">
        <f t="shared" si="11"/>
        <v>Descamps, Sandrine</v>
      </c>
      <c r="B108" s="97" t="str">
        <f>b_STU!$B$9</f>
        <v>Gegner 7</v>
      </c>
      <c r="C108" s="115"/>
      <c r="D108" s="125"/>
      <c r="E108" s="126"/>
      <c r="F108" s="116"/>
      <c r="G108" s="116"/>
      <c r="H108" s="116"/>
      <c r="I108" s="98"/>
      <c r="J108" s="127"/>
      <c r="K108" s="127"/>
      <c r="L108" s="98"/>
      <c r="M108" s="117"/>
      <c r="N108" s="117"/>
      <c r="O108" s="117"/>
      <c r="P108" s="117"/>
      <c r="Q108" s="117"/>
      <c r="R108" s="117"/>
      <c r="S108" s="117"/>
      <c r="T108" s="117"/>
      <c r="U108" s="128"/>
      <c r="V108" s="128"/>
      <c r="W108" s="128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</row>
    <row r="109" spans="1:82" s="83" customFormat="1" ht="12.95" customHeight="1" x14ac:dyDescent="0.2">
      <c r="A109" s="96" t="str">
        <f t="shared" si="11"/>
        <v>Descamps, Sandrine</v>
      </c>
      <c r="B109" s="97" t="str">
        <f>b_STU!$B$10</f>
        <v>Gegner 8</v>
      </c>
      <c r="C109" s="115"/>
      <c r="D109" s="125"/>
      <c r="E109" s="126"/>
      <c r="F109" s="116"/>
      <c r="G109" s="116"/>
      <c r="H109" s="116"/>
      <c r="I109" s="98"/>
      <c r="J109" s="127"/>
      <c r="K109" s="127"/>
      <c r="L109" s="98"/>
      <c r="M109" s="117"/>
      <c r="N109" s="117"/>
      <c r="O109" s="117"/>
      <c r="P109" s="117"/>
      <c r="Q109" s="117"/>
      <c r="R109" s="117"/>
      <c r="S109" s="117"/>
      <c r="T109" s="117"/>
      <c r="U109" s="128"/>
      <c r="V109" s="128"/>
      <c r="W109" s="128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</row>
    <row r="110" spans="1:82" ht="12.95" customHeight="1" x14ac:dyDescent="0.2">
      <c r="A110" s="74" t="str">
        <f>b_STU!$A$110</f>
        <v>Marquez Castillo, Carieen</v>
      </c>
      <c r="B110" s="77"/>
      <c r="C110" s="84"/>
      <c r="D110" s="94"/>
      <c r="E110" s="9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100"/>
    </row>
    <row r="111" spans="1:82" s="83" customFormat="1" ht="12.95" customHeight="1" x14ac:dyDescent="0.2">
      <c r="A111" s="96" t="str">
        <f>$A$110</f>
        <v>Marquez Castillo, Carieen</v>
      </c>
      <c r="B111" s="97" t="str">
        <f>b_STU!$B$3</f>
        <v>KIEL</v>
      </c>
      <c r="C111" s="115"/>
      <c r="D111" s="125"/>
      <c r="E111" s="126"/>
      <c r="F111" s="116"/>
      <c r="G111" s="116"/>
      <c r="H111" s="116"/>
      <c r="I111" s="98"/>
      <c r="J111" s="127"/>
      <c r="K111" s="127"/>
      <c r="L111" s="98"/>
      <c r="M111" s="117"/>
      <c r="N111" s="117"/>
      <c r="O111" s="117"/>
      <c r="P111" s="117"/>
      <c r="Q111" s="117"/>
      <c r="R111" s="117"/>
      <c r="S111" s="117"/>
      <c r="T111" s="117"/>
      <c r="U111" s="128"/>
      <c r="V111" s="128"/>
      <c r="W111" s="128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</row>
    <row r="112" spans="1:82" s="83" customFormat="1" ht="12.95" customHeight="1" x14ac:dyDescent="0.2">
      <c r="A112" s="96" t="str">
        <f t="shared" ref="A112:A118" si="12">$A$110</f>
        <v>Marquez Castillo, Carieen</v>
      </c>
      <c r="B112" s="97" t="str">
        <f>b_STU!$B$4</f>
        <v>BSVNRW</v>
      </c>
      <c r="C112" s="115"/>
      <c r="D112" s="125"/>
      <c r="E112" s="126"/>
      <c r="F112" s="116"/>
      <c r="G112" s="116"/>
      <c r="H112" s="116"/>
      <c r="I112" s="98"/>
      <c r="J112" s="127"/>
      <c r="K112" s="127"/>
      <c r="L112" s="98"/>
      <c r="M112" s="117"/>
      <c r="N112" s="117"/>
      <c r="O112" s="117"/>
      <c r="P112" s="117"/>
      <c r="Q112" s="117"/>
      <c r="R112" s="117"/>
      <c r="S112" s="117"/>
      <c r="T112" s="117"/>
      <c r="U112" s="128"/>
      <c r="V112" s="128"/>
      <c r="W112" s="128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</row>
    <row r="113" spans="1:82" s="83" customFormat="1" ht="12.95" customHeight="1" x14ac:dyDescent="0.2">
      <c r="A113" s="96" t="str">
        <f t="shared" si="12"/>
        <v>Marquez Castillo, Carieen</v>
      </c>
      <c r="B113" s="97" t="str">
        <f>b_STU!$B$5</f>
        <v>Kiel/Berlin</v>
      </c>
      <c r="C113" s="115"/>
      <c r="D113" s="125"/>
      <c r="E113" s="126"/>
      <c r="F113" s="116"/>
      <c r="G113" s="116"/>
      <c r="H113" s="116"/>
      <c r="I113" s="98"/>
      <c r="J113" s="127"/>
      <c r="K113" s="127"/>
      <c r="L113" s="98"/>
      <c r="M113" s="117"/>
      <c r="N113" s="117"/>
      <c r="O113" s="117"/>
      <c r="P113" s="117"/>
      <c r="Q113" s="117"/>
      <c r="R113" s="117"/>
      <c r="S113" s="117"/>
      <c r="T113" s="117"/>
      <c r="U113" s="128"/>
      <c r="V113" s="128"/>
      <c r="W113" s="128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</row>
    <row r="114" spans="1:82" s="83" customFormat="1" ht="12.95" customHeight="1" x14ac:dyDescent="0.2">
      <c r="A114" s="96" t="str">
        <f t="shared" si="12"/>
        <v>Marquez Castillo, Carieen</v>
      </c>
      <c r="B114" s="97" t="str">
        <f>b_STU!$B$6</f>
        <v>Kiel</v>
      </c>
      <c r="C114" s="115"/>
      <c r="D114" s="125"/>
      <c r="E114" s="126"/>
      <c r="F114" s="116"/>
      <c r="G114" s="116"/>
      <c r="H114" s="116"/>
      <c r="I114" s="98"/>
      <c r="J114" s="127"/>
      <c r="K114" s="127"/>
      <c r="L114" s="98"/>
      <c r="M114" s="117"/>
      <c r="N114" s="117"/>
      <c r="O114" s="117"/>
      <c r="P114" s="117"/>
      <c r="Q114" s="117"/>
      <c r="R114" s="117"/>
      <c r="S114" s="117"/>
      <c r="T114" s="117"/>
      <c r="U114" s="128"/>
      <c r="V114" s="128"/>
      <c r="W114" s="128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</row>
    <row r="115" spans="1:82" s="83" customFormat="1" ht="12.95" customHeight="1" x14ac:dyDescent="0.2">
      <c r="A115" s="96" t="str">
        <f t="shared" si="12"/>
        <v>Marquez Castillo, Carieen</v>
      </c>
      <c r="B115" s="97" t="str">
        <f>b_STU!$B$7</f>
        <v>Gegner 5</v>
      </c>
      <c r="C115" s="115"/>
      <c r="D115" s="125"/>
      <c r="E115" s="126"/>
      <c r="F115" s="116"/>
      <c r="G115" s="116"/>
      <c r="H115" s="116"/>
      <c r="I115" s="98"/>
      <c r="J115" s="127"/>
      <c r="K115" s="127"/>
      <c r="L115" s="98"/>
      <c r="M115" s="117"/>
      <c r="N115" s="117"/>
      <c r="O115" s="117"/>
      <c r="P115" s="117"/>
      <c r="Q115" s="117"/>
      <c r="R115" s="117"/>
      <c r="S115" s="117"/>
      <c r="T115" s="117"/>
      <c r="U115" s="128"/>
      <c r="V115" s="128"/>
      <c r="W115" s="128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</row>
    <row r="116" spans="1:82" s="83" customFormat="1" ht="12.95" customHeight="1" x14ac:dyDescent="0.2">
      <c r="A116" s="96" t="str">
        <f t="shared" si="12"/>
        <v>Marquez Castillo, Carieen</v>
      </c>
      <c r="B116" s="97" t="str">
        <f>b_STU!$B$8</f>
        <v>Gegner 6</v>
      </c>
      <c r="C116" s="115"/>
      <c r="D116" s="125"/>
      <c r="E116" s="126"/>
      <c r="F116" s="116"/>
      <c r="G116" s="116"/>
      <c r="H116" s="116"/>
      <c r="I116" s="98"/>
      <c r="J116" s="127"/>
      <c r="K116" s="127"/>
      <c r="L116" s="98"/>
      <c r="M116" s="117"/>
      <c r="N116" s="117"/>
      <c r="O116" s="117"/>
      <c r="P116" s="117"/>
      <c r="Q116" s="117"/>
      <c r="R116" s="117"/>
      <c r="S116" s="117"/>
      <c r="T116" s="117"/>
      <c r="U116" s="128"/>
      <c r="V116" s="128"/>
      <c r="W116" s="128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</row>
    <row r="117" spans="1:82" s="83" customFormat="1" ht="12.95" customHeight="1" x14ac:dyDescent="0.2">
      <c r="A117" s="96" t="str">
        <f t="shared" si="12"/>
        <v>Marquez Castillo, Carieen</v>
      </c>
      <c r="B117" s="97" t="str">
        <f>b_STU!$B$9</f>
        <v>Gegner 7</v>
      </c>
      <c r="C117" s="115"/>
      <c r="D117" s="125"/>
      <c r="E117" s="126"/>
      <c r="F117" s="116"/>
      <c r="G117" s="116"/>
      <c r="H117" s="116"/>
      <c r="I117" s="98"/>
      <c r="J117" s="127"/>
      <c r="K117" s="127"/>
      <c r="L117" s="98"/>
      <c r="M117" s="117"/>
      <c r="N117" s="117"/>
      <c r="O117" s="117"/>
      <c r="P117" s="117"/>
      <c r="Q117" s="117"/>
      <c r="R117" s="117"/>
      <c r="S117" s="117"/>
      <c r="T117" s="117"/>
      <c r="U117" s="128"/>
      <c r="V117" s="128"/>
      <c r="W117" s="128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</row>
    <row r="118" spans="1:82" s="83" customFormat="1" ht="12.95" customHeight="1" x14ac:dyDescent="0.2">
      <c r="A118" s="96" t="str">
        <f t="shared" si="12"/>
        <v>Marquez Castillo, Carieen</v>
      </c>
      <c r="B118" s="97" t="str">
        <f>b_STU!$B$10</f>
        <v>Gegner 8</v>
      </c>
      <c r="C118" s="115"/>
      <c r="D118" s="125"/>
      <c r="E118" s="126"/>
      <c r="F118" s="116"/>
      <c r="G118" s="116"/>
      <c r="H118" s="116"/>
      <c r="I118" s="98"/>
      <c r="J118" s="127"/>
      <c r="K118" s="127"/>
      <c r="L118" s="98"/>
      <c r="M118" s="117"/>
      <c r="N118" s="117"/>
      <c r="O118" s="117"/>
      <c r="P118" s="117"/>
      <c r="Q118" s="117"/>
      <c r="R118" s="117"/>
      <c r="S118" s="117"/>
      <c r="T118" s="117"/>
      <c r="U118" s="128"/>
      <c r="V118" s="128"/>
      <c r="W118" s="128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</row>
    <row r="119" spans="1:82" ht="12.95" customHeight="1" x14ac:dyDescent="0.2">
      <c r="A119" s="74" t="str">
        <f>b_STU!$A$119</f>
        <v>Haux, Lilly</v>
      </c>
      <c r="B119" s="77"/>
      <c r="C119" s="84"/>
      <c r="D119" s="94"/>
      <c r="E119" s="9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  <c r="AJ119" s="100"/>
      <c r="AK119" s="100"/>
      <c r="AL119" s="100"/>
    </row>
    <row r="120" spans="1:82" s="83" customFormat="1" ht="12.95" customHeight="1" x14ac:dyDescent="0.2">
      <c r="A120" s="96" t="str">
        <f>$A$119</f>
        <v>Haux, Lilly</v>
      </c>
      <c r="B120" s="86" t="str">
        <f>b_STU!$B$3</f>
        <v>KIEL</v>
      </c>
      <c r="C120" s="129"/>
      <c r="D120" s="125"/>
      <c r="E120" s="126"/>
      <c r="F120" s="116"/>
      <c r="G120" s="116"/>
      <c r="H120" s="116"/>
      <c r="I120" s="98"/>
      <c r="J120" s="127"/>
      <c r="K120" s="127"/>
      <c r="L120" s="98"/>
      <c r="M120" s="117"/>
      <c r="N120" s="117"/>
      <c r="O120" s="117"/>
      <c r="P120" s="117"/>
      <c r="Q120" s="117"/>
      <c r="R120" s="117"/>
      <c r="S120" s="117"/>
      <c r="T120" s="117"/>
      <c r="U120" s="128"/>
      <c r="V120" s="128"/>
      <c r="W120" s="128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</row>
    <row r="121" spans="1:82" s="83" customFormat="1" ht="12.95" customHeight="1" x14ac:dyDescent="0.2">
      <c r="A121" s="96" t="str">
        <f t="shared" ref="A121:A127" si="13">$A$119</f>
        <v>Haux, Lilly</v>
      </c>
      <c r="B121" s="86" t="str">
        <f>b_STU!$B$4</f>
        <v>BSVNRW</v>
      </c>
      <c r="C121" s="129"/>
      <c r="D121" s="125"/>
      <c r="E121" s="126"/>
      <c r="F121" s="116"/>
      <c r="G121" s="116"/>
      <c r="H121" s="116"/>
      <c r="I121" s="98"/>
      <c r="J121" s="127"/>
      <c r="K121" s="127"/>
      <c r="L121" s="98"/>
      <c r="M121" s="117"/>
      <c r="N121" s="117"/>
      <c r="O121" s="117"/>
      <c r="P121" s="117"/>
      <c r="Q121" s="117"/>
      <c r="R121" s="117"/>
      <c r="S121" s="117"/>
      <c r="T121" s="117"/>
      <c r="U121" s="128"/>
      <c r="V121" s="128"/>
      <c r="W121" s="128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</row>
    <row r="122" spans="1:82" s="83" customFormat="1" ht="12.95" customHeight="1" x14ac:dyDescent="0.2">
      <c r="A122" s="96" t="str">
        <f t="shared" si="13"/>
        <v>Haux, Lilly</v>
      </c>
      <c r="B122" s="86" t="str">
        <f>b_STU!$B$5</f>
        <v>Kiel/Berlin</v>
      </c>
      <c r="C122" s="129"/>
      <c r="D122" s="125"/>
      <c r="E122" s="126"/>
      <c r="F122" s="116"/>
      <c r="G122" s="116"/>
      <c r="H122" s="116"/>
      <c r="I122" s="98"/>
      <c r="J122" s="127"/>
      <c r="K122" s="127"/>
      <c r="L122" s="98"/>
      <c r="M122" s="117"/>
      <c r="N122" s="117"/>
      <c r="O122" s="117"/>
      <c r="P122" s="117"/>
      <c r="Q122" s="117"/>
      <c r="R122" s="117"/>
      <c r="S122" s="117"/>
      <c r="T122" s="117"/>
      <c r="U122" s="128"/>
      <c r="V122" s="128"/>
      <c r="W122" s="128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</row>
    <row r="123" spans="1:82" s="83" customFormat="1" ht="12.95" customHeight="1" x14ac:dyDescent="0.2">
      <c r="A123" s="96" t="str">
        <f t="shared" si="13"/>
        <v>Haux, Lilly</v>
      </c>
      <c r="B123" s="86" t="str">
        <f>b_STU!$B$6</f>
        <v>Kiel</v>
      </c>
      <c r="C123" s="129"/>
      <c r="D123" s="125"/>
      <c r="E123" s="126"/>
      <c r="F123" s="116"/>
      <c r="G123" s="116"/>
      <c r="H123" s="116"/>
      <c r="I123" s="98"/>
      <c r="J123" s="127"/>
      <c r="K123" s="127"/>
      <c r="L123" s="98"/>
      <c r="M123" s="117"/>
      <c r="N123" s="117"/>
      <c r="O123" s="117"/>
      <c r="P123" s="117"/>
      <c r="Q123" s="117"/>
      <c r="R123" s="117"/>
      <c r="S123" s="117"/>
      <c r="T123" s="117"/>
      <c r="U123" s="128"/>
      <c r="V123" s="128"/>
      <c r="W123" s="128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</row>
    <row r="124" spans="1:82" s="83" customFormat="1" ht="12.95" customHeight="1" x14ac:dyDescent="0.2">
      <c r="A124" s="96" t="str">
        <f t="shared" si="13"/>
        <v>Haux, Lilly</v>
      </c>
      <c r="B124" s="86" t="str">
        <f>b_STU!$B$7</f>
        <v>Gegner 5</v>
      </c>
      <c r="C124" s="129"/>
      <c r="D124" s="125"/>
      <c r="E124" s="126"/>
      <c r="F124" s="116"/>
      <c r="G124" s="116"/>
      <c r="H124" s="116"/>
      <c r="I124" s="98"/>
      <c r="J124" s="127"/>
      <c r="K124" s="127"/>
      <c r="L124" s="98"/>
      <c r="M124" s="117"/>
      <c r="N124" s="117"/>
      <c r="O124" s="117"/>
      <c r="P124" s="117"/>
      <c r="Q124" s="117"/>
      <c r="R124" s="117"/>
      <c r="S124" s="117"/>
      <c r="T124" s="117"/>
      <c r="U124" s="128"/>
      <c r="V124" s="128"/>
      <c r="W124" s="128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</row>
    <row r="125" spans="1:82" s="83" customFormat="1" ht="12.95" customHeight="1" x14ac:dyDescent="0.2">
      <c r="A125" s="96" t="str">
        <f t="shared" si="13"/>
        <v>Haux, Lilly</v>
      </c>
      <c r="B125" s="86" t="str">
        <f>b_STU!$B$8</f>
        <v>Gegner 6</v>
      </c>
      <c r="C125" s="129"/>
      <c r="D125" s="125"/>
      <c r="E125" s="126"/>
      <c r="F125" s="116"/>
      <c r="G125" s="116"/>
      <c r="H125" s="116"/>
      <c r="I125" s="98"/>
      <c r="J125" s="127"/>
      <c r="K125" s="127"/>
      <c r="L125" s="98"/>
      <c r="M125" s="117"/>
      <c r="N125" s="117"/>
      <c r="O125" s="117"/>
      <c r="P125" s="117"/>
      <c r="Q125" s="117"/>
      <c r="R125" s="117"/>
      <c r="S125" s="117"/>
      <c r="T125" s="117"/>
      <c r="U125" s="128"/>
      <c r="V125" s="128"/>
      <c r="W125" s="128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</row>
    <row r="126" spans="1:82" s="83" customFormat="1" ht="12.95" customHeight="1" x14ac:dyDescent="0.2">
      <c r="A126" s="96" t="str">
        <f t="shared" si="13"/>
        <v>Haux, Lilly</v>
      </c>
      <c r="B126" s="86" t="str">
        <f>b_STU!$B$9</f>
        <v>Gegner 7</v>
      </c>
      <c r="C126" s="129"/>
      <c r="D126" s="125"/>
      <c r="E126" s="126"/>
      <c r="F126" s="116"/>
      <c r="G126" s="116"/>
      <c r="H126" s="116"/>
      <c r="I126" s="98"/>
      <c r="J126" s="127"/>
      <c r="K126" s="127"/>
      <c r="L126" s="98"/>
      <c r="M126" s="117"/>
      <c r="N126" s="117"/>
      <c r="O126" s="117"/>
      <c r="P126" s="117"/>
      <c r="Q126" s="117"/>
      <c r="R126" s="117"/>
      <c r="S126" s="117"/>
      <c r="T126" s="117"/>
      <c r="U126" s="128"/>
      <c r="V126" s="128"/>
      <c r="W126" s="128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</row>
    <row r="127" spans="1:82" s="83" customFormat="1" ht="12.95" customHeight="1" x14ac:dyDescent="0.2">
      <c r="A127" s="96" t="str">
        <f t="shared" si="13"/>
        <v>Haux, Lilly</v>
      </c>
      <c r="B127" s="86" t="str">
        <f>b_STU!$B$10</f>
        <v>Gegner 8</v>
      </c>
      <c r="C127" s="129"/>
      <c r="D127" s="125"/>
      <c r="E127" s="126"/>
      <c r="F127" s="116"/>
      <c r="G127" s="116"/>
      <c r="H127" s="116"/>
      <c r="I127" s="98"/>
      <c r="J127" s="127"/>
      <c r="K127" s="127"/>
      <c r="L127" s="98"/>
      <c r="M127" s="117"/>
      <c r="N127" s="117"/>
      <c r="O127" s="117"/>
      <c r="P127" s="117"/>
      <c r="Q127" s="117"/>
      <c r="R127" s="117"/>
      <c r="S127" s="117"/>
      <c r="T127" s="117"/>
      <c r="U127" s="128"/>
      <c r="V127" s="128"/>
      <c r="W127" s="128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</row>
    <row r="128" spans="1:82" ht="12.95" customHeight="1" x14ac:dyDescent="0.2">
      <c r="A128" s="74" t="str">
        <f>b_STU!$A$128</f>
        <v>Edle von der Planitz, Sara</v>
      </c>
      <c r="B128" s="77"/>
      <c r="C128" s="84"/>
      <c r="D128" s="94"/>
      <c r="E128" s="9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100"/>
      <c r="Z128" s="100"/>
    </row>
    <row r="129" spans="1:82" s="83" customFormat="1" ht="12.95" customHeight="1" x14ac:dyDescent="0.2">
      <c r="A129" s="96" t="str">
        <f>$A$128</f>
        <v>Edle von der Planitz, Sara</v>
      </c>
      <c r="B129" s="97" t="str">
        <f>b_STU!$B$3</f>
        <v>KIEL</v>
      </c>
      <c r="C129" s="115"/>
      <c r="D129" s="125"/>
      <c r="E129" s="126"/>
      <c r="F129" s="116"/>
      <c r="G129" s="116"/>
      <c r="H129" s="116"/>
      <c r="I129" s="98"/>
      <c r="J129" s="127"/>
      <c r="K129" s="127"/>
      <c r="L129" s="98"/>
      <c r="M129" s="117"/>
      <c r="N129" s="117"/>
      <c r="O129" s="117"/>
      <c r="P129" s="117"/>
      <c r="Q129" s="117"/>
      <c r="R129" s="117"/>
      <c r="S129" s="117"/>
      <c r="T129" s="117"/>
      <c r="U129" s="128"/>
      <c r="V129" s="128"/>
      <c r="W129" s="128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</row>
    <row r="130" spans="1:82" s="83" customFormat="1" ht="12.95" customHeight="1" x14ac:dyDescent="0.2">
      <c r="A130" s="96" t="str">
        <f t="shared" ref="A130:A136" si="14">$A$128</f>
        <v>Edle von der Planitz, Sara</v>
      </c>
      <c r="B130" s="97" t="str">
        <f>b_STU!$B$4</f>
        <v>BSVNRW</v>
      </c>
      <c r="C130" s="115"/>
      <c r="D130" s="125"/>
      <c r="E130" s="126"/>
      <c r="F130" s="116"/>
      <c r="G130" s="116"/>
      <c r="H130" s="116"/>
      <c r="I130" s="98"/>
      <c r="J130" s="127"/>
      <c r="K130" s="127"/>
      <c r="L130" s="98"/>
      <c r="M130" s="117"/>
      <c r="N130" s="117"/>
      <c r="O130" s="117"/>
      <c r="P130" s="117"/>
      <c r="Q130" s="117"/>
      <c r="R130" s="117"/>
      <c r="S130" s="117"/>
      <c r="T130" s="117"/>
      <c r="U130" s="128"/>
      <c r="V130" s="128"/>
      <c r="W130" s="128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</row>
    <row r="131" spans="1:82" s="83" customFormat="1" ht="12.95" customHeight="1" x14ac:dyDescent="0.2">
      <c r="A131" s="96" t="str">
        <f t="shared" si="14"/>
        <v>Edle von der Planitz, Sara</v>
      </c>
      <c r="B131" s="97" t="str">
        <f>b_STU!$B$5</f>
        <v>Kiel/Berlin</v>
      </c>
      <c r="C131" s="115"/>
      <c r="D131" s="125"/>
      <c r="E131" s="126"/>
      <c r="F131" s="116"/>
      <c r="G131" s="116"/>
      <c r="H131" s="116"/>
      <c r="I131" s="98"/>
      <c r="J131" s="127"/>
      <c r="K131" s="127"/>
      <c r="L131" s="98"/>
      <c r="M131" s="117"/>
      <c r="N131" s="117"/>
      <c r="O131" s="117"/>
      <c r="P131" s="117"/>
      <c r="Q131" s="117"/>
      <c r="R131" s="117"/>
      <c r="S131" s="117"/>
      <c r="T131" s="117"/>
      <c r="U131" s="128"/>
      <c r="V131" s="128"/>
      <c r="W131" s="128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</row>
    <row r="132" spans="1:82" s="83" customFormat="1" ht="12.95" customHeight="1" x14ac:dyDescent="0.2">
      <c r="A132" s="96" t="str">
        <f t="shared" si="14"/>
        <v>Edle von der Planitz, Sara</v>
      </c>
      <c r="B132" s="97" t="str">
        <f>b_STU!$B$6</f>
        <v>Kiel</v>
      </c>
      <c r="C132" s="115"/>
      <c r="D132" s="125"/>
      <c r="E132" s="126"/>
      <c r="F132" s="116"/>
      <c r="G132" s="116"/>
      <c r="H132" s="116"/>
      <c r="I132" s="98"/>
      <c r="J132" s="127"/>
      <c r="K132" s="127"/>
      <c r="L132" s="98"/>
      <c r="M132" s="117"/>
      <c r="N132" s="117"/>
      <c r="O132" s="117"/>
      <c r="P132" s="117"/>
      <c r="Q132" s="117"/>
      <c r="R132" s="117"/>
      <c r="S132" s="117"/>
      <c r="T132" s="117"/>
      <c r="U132" s="128"/>
      <c r="V132" s="128"/>
      <c r="W132" s="128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</row>
    <row r="133" spans="1:82" s="83" customFormat="1" ht="12.95" customHeight="1" x14ac:dyDescent="0.2">
      <c r="A133" s="96" t="str">
        <f t="shared" si="14"/>
        <v>Edle von der Planitz, Sara</v>
      </c>
      <c r="B133" s="97" t="str">
        <f>b_STU!$B$7</f>
        <v>Gegner 5</v>
      </c>
      <c r="C133" s="115"/>
      <c r="D133" s="125"/>
      <c r="E133" s="126"/>
      <c r="F133" s="116"/>
      <c r="G133" s="116"/>
      <c r="H133" s="116"/>
      <c r="I133" s="98"/>
      <c r="J133" s="127"/>
      <c r="K133" s="127"/>
      <c r="L133" s="98"/>
      <c r="M133" s="117"/>
      <c r="N133" s="117"/>
      <c r="O133" s="117"/>
      <c r="P133" s="117"/>
      <c r="Q133" s="117"/>
      <c r="R133" s="117"/>
      <c r="S133" s="117"/>
      <c r="T133" s="117"/>
      <c r="U133" s="128"/>
      <c r="V133" s="128"/>
      <c r="W133" s="128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</row>
    <row r="134" spans="1:82" s="83" customFormat="1" ht="12.95" customHeight="1" x14ac:dyDescent="0.2">
      <c r="A134" s="96" t="str">
        <f t="shared" si="14"/>
        <v>Edle von der Planitz, Sara</v>
      </c>
      <c r="B134" s="97" t="str">
        <f>b_STU!$B$8</f>
        <v>Gegner 6</v>
      </c>
      <c r="C134" s="115"/>
      <c r="D134" s="125"/>
      <c r="E134" s="126"/>
      <c r="F134" s="116"/>
      <c r="G134" s="116"/>
      <c r="H134" s="116"/>
      <c r="I134" s="98"/>
      <c r="J134" s="127"/>
      <c r="K134" s="127"/>
      <c r="L134" s="98"/>
      <c r="M134" s="117"/>
      <c r="N134" s="117"/>
      <c r="O134" s="117"/>
      <c r="P134" s="117"/>
      <c r="Q134" s="117"/>
      <c r="R134" s="117"/>
      <c r="S134" s="117"/>
      <c r="T134" s="117"/>
      <c r="U134" s="128"/>
      <c r="V134" s="128"/>
      <c r="W134" s="128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</row>
    <row r="135" spans="1:82" s="83" customFormat="1" ht="12.95" customHeight="1" x14ac:dyDescent="0.2">
      <c r="A135" s="96" t="str">
        <f t="shared" si="14"/>
        <v>Edle von der Planitz, Sara</v>
      </c>
      <c r="B135" s="97" t="str">
        <f>b_STU!$B$9</f>
        <v>Gegner 7</v>
      </c>
      <c r="C135" s="115"/>
      <c r="D135" s="125"/>
      <c r="E135" s="126"/>
      <c r="F135" s="116"/>
      <c r="G135" s="116"/>
      <c r="H135" s="116"/>
      <c r="I135" s="98"/>
      <c r="J135" s="127"/>
      <c r="K135" s="127"/>
      <c r="L135" s="98"/>
      <c r="M135" s="117"/>
      <c r="N135" s="117"/>
      <c r="O135" s="117"/>
      <c r="P135" s="117"/>
      <c r="Q135" s="117"/>
      <c r="R135" s="117"/>
      <c r="S135" s="117"/>
      <c r="T135" s="117"/>
      <c r="U135" s="128"/>
      <c r="V135" s="128"/>
      <c r="W135" s="128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</row>
    <row r="136" spans="1:82" s="83" customFormat="1" ht="12.95" customHeight="1" x14ac:dyDescent="0.2">
      <c r="A136" s="96" t="str">
        <f t="shared" si="14"/>
        <v>Edle von der Planitz, Sara</v>
      </c>
      <c r="B136" s="97" t="str">
        <f>b_STU!$B$10</f>
        <v>Gegner 8</v>
      </c>
      <c r="C136" s="115"/>
      <c r="D136" s="125"/>
      <c r="E136" s="126"/>
      <c r="F136" s="116"/>
      <c r="G136" s="116"/>
      <c r="H136" s="116"/>
      <c r="I136" s="98"/>
      <c r="J136" s="127"/>
      <c r="K136" s="127"/>
      <c r="L136" s="98"/>
      <c r="M136" s="117"/>
      <c r="N136" s="117"/>
      <c r="O136" s="117"/>
      <c r="P136" s="117"/>
      <c r="Q136" s="117"/>
      <c r="R136" s="117"/>
      <c r="S136" s="117"/>
      <c r="T136" s="117"/>
      <c r="U136" s="128"/>
      <c r="V136" s="128"/>
      <c r="W136" s="128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</row>
    <row r="137" spans="1:82" ht="12.95" customHeight="1" x14ac:dyDescent="0.2">
      <c r="A137" s="74" t="str">
        <f>b_STU!$A$137</f>
        <v>Spieler 4-16</v>
      </c>
      <c r="B137" s="77"/>
      <c r="C137" s="84"/>
      <c r="D137" s="94"/>
      <c r="E137" s="9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100"/>
      <c r="Z137" s="100"/>
    </row>
    <row r="138" spans="1:82" s="83" customFormat="1" ht="12.95" customHeight="1" x14ac:dyDescent="0.2">
      <c r="A138" s="96" t="str">
        <f>$A$137</f>
        <v>Spieler 4-16</v>
      </c>
      <c r="B138" s="97" t="str">
        <f>b_STU!$B$3</f>
        <v>KIEL</v>
      </c>
      <c r="C138" s="115"/>
      <c r="D138" s="125"/>
      <c r="E138" s="126"/>
      <c r="F138" s="116"/>
      <c r="G138" s="116"/>
      <c r="H138" s="116"/>
      <c r="I138" s="98"/>
      <c r="J138" s="127"/>
      <c r="K138" s="127"/>
      <c r="L138" s="98"/>
      <c r="M138" s="117"/>
      <c r="N138" s="117"/>
      <c r="O138" s="117"/>
      <c r="P138" s="117"/>
      <c r="Q138" s="117"/>
      <c r="R138" s="117"/>
      <c r="S138" s="117"/>
      <c r="T138" s="117"/>
      <c r="U138" s="128"/>
      <c r="V138" s="128"/>
      <c r="W138" s="128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</row>
    <row r="139" spans="1:82" s="83" customFormat="1" ht="12.95" customHeight="1" x14ac:dyDescent="0.2">
      <c r="A139" s="96" t="str">
        <f t="shared" ref="A139:A145" si="15">$A$137</f>
        <v>Spieler 4-16</v>
      </c>
      <c r="B139" s="97" t="str">
        <f>b_STU!$B$4</f>
        <v>BSVNRW</v>
      </c>
      <c r="C139" s="115"/>
      <c r="D139" s="125"/>
      <c r="E139" s="126"/>
      <c r="F139" s="116"/>
      <c r="G139" s="116"/>
      <c r="H139" s="116"/>
      <c r="I139" s="98"/>
      <c r="J139" s="127"/>
      <c r="K139" s="127"/>
      <c r="L139" s="98"/>
      <c r="M139" s="117"/>
      <c r="N139" s="117"/>
      <c r="O139" s="117"/>
      <c r="P139" s="117"/>
      <c r="Q139" s="117"/>
      <c r="R139" s="117"/>
      <c r="S139" s="117"/>
      <c r="T139" s="117"/>
      <c r="U139" s="128"/>
      <c r="V139" s="128"/>
      <c r="W139" s="128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</row>
    <row r="140" spans="1:82" s="83" customFormat="1" ht="12.95" customHeight="1" x14ac:dyDescent="0.2">
      <c r="A140" s="96" t="str">
        <f t="shared" si="15"/>
        <v>Spieler 4-16</v>
      </c>
      <c r="B140" s="97" t="str">
        <f>b_STU!$B$5</f>
        <v>Kiel/Berlin</v>
      </c>
      <c r="C140" s="115"/>
      <c r="D140" s="125"/>
      <c r="E140" s="126"/>
      <c r="F140" s="116"/>
      <c r="G140" s="116"/>
      <c r="H140" s="116"/>
      <c r="I140" s="98"/>
      <c r="J140" s="127"/>
      <c r="K140" s="127"/>
      <c r="L140" s="98"/>
      <c r="M140" s="117"/>
      <c r="N140" s="117"/>
      <c r="O140" s="117"/>
      <c r="P140" s="117"/>
      <c r="Q140" s="117"/>
      <c r="R140" s="117"/>
      <c r="S140" s="117"/>
      <c r="T140" s="117"/>
      <c r="U140" s="128"/>
      <c r="V140" s="128"/>
      <c r="W140" s="128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</row>
    <row r="141" spans="1:82" s="83" customFormat="1" ht="12.95" customHeight="1" x14ac:dyDescent="0.2">
      <c r="A141" s="96" t="str">
        <f t="shared" si="15"/>
        <v>Spieler 4-16</v>
      </c>
      <c r="B141" s="97" t="str">
        <f>b_STU!$B$6</f>
        <v>Kiel</v>
      </c>
      <c r="C141" s="115"/>
      <c r="D141" s="125"/>
      <c r="E141" s="126"/>
      <c r="F141" s="116"/>
      <c r="G141" s="116"/>
      <c r="H141" s="116"/>
      <c r="I141" s="98"/>
      <c r="J141" s="127"/>
      <c r="K141" s="127"/>
      <c r="L141" s="98"/>
      <c r="M141" s="117"/>
      <c r="N141" s="117"/>
      <c r="O141" s="117"/>
      <c r="P141" s="117"/>
      <c r="Q141" s="117"/>
      <c r="R141" s="117"/>
      <c r="S141" s="117"/>
      <c r="T141" s="117"/>
      <c r="U141" s="128"/>
      <c r="V141" s="128"/>
      <c r="W141" s="128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</row>
    <row r="142" spans="1:82" s="83" customFormat="1" ht="12.95" customHeight="1" x14ac:dyDescent="0.2">
      <c r="A142" s="96" t="str">
        <f t="shared" si="15"/>
        <v>Spieler 4-16</v>
      </c>
      <c r="B142" s="97" t="str">
        <f>b_STU!$B$7</f>
        <v>Gegner 5</v>
      </c>
      <c r="C142" s="115"/>
      <c r="D142" s="125"/>
      <c r="E142" s="126"/>
      <c r="F142" s="116"/>
      <c r="G142" s="116"/>
      <c r="H142" s="116"/>
      <c r="I142" s="98"/>
      <c r="J142" s="127"/>
      <c r="K142" s="127"/>
      <c r="L142" s="98"/>
      <c r="M142" s="117"/>
      <c r="N142" s="117"/>
      <c r="O142" s="117"/>
      <c r="P142" s="117"/>
      <c r="Q142" s="117"/>
      <c r="R142" s="117"/>
      <c r="S142" s="117"/>
      <c r="T142" s="117"/>
      <c r="U142" s="128"/>
      <c r="V142" s="128"/>
      <c r="W142" s="128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</row>
    <row r="143" spans="1:82" s="83" customFormat="1" ht="12.95" customHeight="1" x14ac:dyDescent="0.2">
      <c r="A143" s="96" t="str">
        <f t="shared" si="15"/>
        <v>Spieler 4-16</v>
      </c>
      <c r="B143" s="97" t="str">
        <f>b_STU!$B$8</f>
        <v>Gegner 6</v>
      </c>
      <c r="C143" s="115"/>
      <c r="D143" s="125"/>
      <c r="E143" s="126"/>
      <c r="F143" s="116"/>
      <c r="G143" s="116"/>
      <c r="H143" s="116"/>
      <c r="I143" s="98"/>
      <c r="J143" s="127"/>
      <c r="K143" s="127"/>
      <c r="L143" s="98"/>
      <c r="M143" s="117"/>
      <c r="N143" s="117"/>
      <c r="O143" s="117"/>
      <c r="P143" s="117"/>
      <c r="Q143" s="117"/>
      <c r="R143" s="117"/>
      <c r="S143" s="117"/>
      <c r="T143" s="117"/>
      <c r="U143" s="128"/>
      <c r="V143" s="128"/>
      <c r="W143" s="128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</row>
    <row r="144" spans="1:82" s="83" customFormat="1" ht="12.95" customHeight="1" x14ac:dyDescent="0.2">
      <c r="A144" s="96" t="str">
        <f t="shared" si="15"/>
        <v>Spieler 4-16</v>
      </c>
      <c r="B144" s="97" t="str">
        <f>b_STU!$B$9</f>
        <v>Gegner 7</v>
      </c>
      <c r="C144" s="115"/>
      <c r="D144" s="125"/>
      <c r="E144" s="126"/>
      <c r="F144" s="116"/>
      <c r="G144" s="116"/>
      <c r="H144" s="116"/>
      <c r="I144" s="98"/>
      <c r="J144" s="127"/>
      <c r="K144" s="127"/>
      <c r="L144" s="98"/>
      <c r="M144" s="117"/>
      <c r="N144" s="117"/>
      <c r="O144" s="117"/>
      <c r="P144" s="117"/>
      <c r="Q144" s="117"/>
      <c r="R144" s="117"/>
      <c r="S144" s="117"/>
      <c r="T144" s="117"/>
      <c r="U144" s="128"/>
      <c r="V144" s="128"/>
      <c r="W144" s="128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</row>
    <row r="145" spans="1:82" s="83" customFormat="1" ht="12.95" customHeight="1" x14ac:dyDescent="0.2">
      <c r="A145" s="96" t="str">
        <f t="shared" si="15"/>
        <v>Spieler 4-16</v>
      </c>
      <c r="B145" s="97" t="str">
        <f>b_STU!$B$10</f>
        <v>Gegner 8</v>
      </c>
      <c r="C145" s="115"/>
      <c r="D145" s="125"/>
      <c r="E145" s="126"/>
      <c r="F145" s="116"/>
      <c r="G145" s="116"/>
      <c r="H145" s="116"/>
      <c r="I145" s="98"/>
      <c r="J145" s="127"/>
      <c r="K145" s="127"/>
      <c r="L145" s="98"/>
      <c r="M145" s="117"/>
      <c r="N145" s="117"/>
      <c r="O145" s="117"/>
      <c r="P145" s="117"/>
      <c r="Q145" s="117"/>
      <c r="R145" s="117"/>
      <c r="S145" s="117"/>
      <c r="T145" s="117"/>
      <c r="U145" s="128"/>
      <c r="V145" s="128"/>
      <c r="W145" s="128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</row>
    <row r="146" spans="1:82" ht="12.95" customHeight="1" x14ac:dyDescent="0.2">
      <c r="A146" s="74" t="str">
        <f>b_STU!$A$146</f>
        <v>Spieler 4-17</v>
      </c>
      <c r="B146" s="77"/>
      <c r="C146" s="84"/>
      <c r="D146" s="94"/>
      <c r="E146" s="9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100"/>
      <c r="Z146" s="100"/>
    </row>
    <row r="147" spans="1:82" s="83" customFormat="1" ht="12.95" customHeight="1" x14ac:dyDescent="0.2">
      <c r="A147" s="96" t="str">
        <f>$A$146</f>
        <v>Spieler 4-17</v>
      </c>
      <c r="B147" s="97" t="str">
        <f>b_STU!$B$3</f>
        <v>KIEL</v>
      </c>
      <c r="C147" s="115"/>
      <c r="D147" s="125"/>
      <c r="E147" s="126"/>
      <c r="F147" s="116"/>
      <c r="G147" s="116"/>
      <c r="H147" s="116"/>
      <c r="I147" s="98"/>
      <c r="J147" s="127"/>
      <c r="K147" s="127"/>
      <c r="L147" s="98"/>
      <c r="M147" s="117"/>
      <c r="N147" s="117"/>
      <c r="O147" s="117"/>
      <c r="P147" s="117"/>
      <c r="Q147" s="117"/>
      <c r="R147" s="117"/>
      <c r="S147" s="117"/>
      <c r="T147" s="117"/>
      <c r="U147" s="128"/>
      <c r="V147" s="128"/>
      <c r="W147" s="128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</row>
    <row r="148" spans="1:82" s="83" customFormat="1" ht="12.95" customHeight="1" x14ac:dyDescent="0.2">
      <c r="A148" s="96" t="str">
        <f t="shared" ref="A148:A154" si="16">$A$146</f>
        <v>Spieler 4-17</v>
      </c>
      <c r="B148" s="97" t="str">
        <f>b_STU!$B$4</f>
        <v>BSVNRW</v>
      </c>
      <c r="C148" s="115"/>
      <c r="D148" s="125"/>
      <c r="E148" s="126"/>
      <c r="F148" s="116"/>
      <c r="G148" s="116"/>
      <c r="H148" s="116"/>
      <c r="I148" s="98"/>
      <c r="J148" s="127"/>
      <c r="K148" s="127"/>
      <c r="L148" s="98"/>
      <c r="M148" s="117"/>
      <c r="N148" s="117"/>
      <c r="O148" s="117"/>
      <c r="P148" s="117"/>
      <c r="Q148" s="117"/>
      <c r="R148" s="117"/>
      <c r="S148" s="117"/>
      <c r="T148" s="117"/>
      <c r="U148" s="128"/>
      <c r="V148" s="128"/>
      <c r="W148" s="128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</row>
    <row r="149" spans="1:82" s="83" customFormat="1" ht="12.95" customHeight="1" x14ac:dyDescent="0.2">
      <c r="A149" s="96" t="str">
        <f t="shared" si="16"/>
        <v>Spieler 4-17</v>
      </c>
      <c r="B149" s="97" t="str">
        <f>b_STU!$B$5</f>
        <v>Kiel/Berlin</v>
      </c>
      <c r="C149" s="115"/>
      <c r="D149" s="125"/>
      <c r="E149" s="126"/>
      <c r="F149" s="116"/>
      <c r="G149" s="116"/>
      <c r="H149" s="116"/>
      <c r="I149" s="98"/>
      <c r="J149" s="127"/>
      <c r="K149" s="127"/>
      <c r="L149" s="98"/>
      <c r="M149" s="117"/>
      <c r="N149" s="117"/>
      <c r="O149" s="117"/>
      <c r="P149" s="117"/>
      <c r="Q149" s="117"/>
      <c r="R149" s="117"/>
      <c r="S149" s="117"/>
      <c r="T149" s="117"/>
      <c r="U149" s="128"/>
      <c r="V149" s="128"/>
      <c r="W149" s="128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</row>
    <row r="150" spans="1:82" s="83" customFormat="1" ht="12.95" customHeight="1" x14ac:dyDescent="0.2">
      <c r="A150" s="96" t="str">
        <f t="shared" si="16"/>
        <v>Spieler 4-17</v>
      </c>
      <c r="B150" s="97" t="str">
        <f>b_STU!$B$6</f>
        <v>Kiel</v>
      </c>
      <c r="C150" s="115"/>
      <c r="D150" s="125"/>
      <c r="E150" s="126"/>
      <c r="F150" s="116"/>
      <c r="G150" s="116"/>
      <c r="H150" s="116"/>
      <c r="I150" s="98"/>
      <c r="J150" s="127"/>
      <c r="K150" s="127"/>
      <c r="L150" s="98"/>
      <c r="M150" s="117"/>
      <c r="N150" s="117"/>
      <c r="O150" s="117"/>
      <c r="P150" s="117"/>
      <c r="Q150" s="117"/>
      <c r="R150" s="117"/>
      <c r="S150" s="117"/>
      <c r="T150" s="117"/>
      <c r="U150" s="128"/>
      <c r="V150" s="128"/>
      <c r="W150" s="128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</row>
    <row r="151" spans="1:82" s="83" customFormat="1" ht="12.95" customHeight="1" x14ac:dyDescent="0.2">
      <c r="A151" s="96" t="str">
        <f t="shared" si="16"/>
        <v>Spieler 4-17</v>
      </c>
      <c r="B151" s="97" t="str">
        <f>b_STU!$B$7</f>
        <v>Gegner 5</v>
      </c>
      <c r="C151" s="115"/>
      <c r="D151" s="125"/>
      <c r="E151" s="126"/>
      <c r="F151" s="116"/>
      <c r="G151" s="116"/>
      <c r="H151" s="116"/>
      <c r="I151" s="98"/>
      <c r="J151" s="127"/>
      <c r="K151" s="127"/>
      <c r="L151" s="98"/>
      <c r="M151" s="117"/>
      <c r="N151" s="117"/>
      <c r="O151" s="117"/>
      <c r="P151" s="117"/>
      <c r="Q151" s="117"/>
      <c r="R151" s="117"/>
      <c r="S151" s="117"/>
      <c r="T151" s="117"/>
      <c r="U151" s="128"/>
      <c r="V151" s="128"/>
      <c r="W151" s="128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</row>
    <row r="152" spans="1:82" s="83" customFormat="1" ht="12.95" customHeight="1" x14ac:dyDescent="0.2">
      <c r="A152" s="96" t="str">
        <f t="shared" si="16"/>
        <v>Spieler 4-17</v>
      </c>
      <c r="B152" s="97" t="str">
        <f>b_STU!$B$8</f>
        <v>Gegner 6</v>
      </c>
      <c r="C152" s="115"/>
      <c r="D152" s="125"/>
      <c r="E152" s="126"/>
      <c r="F152" s="116"/>
      <c r="G152" s="116"/>
      <c r="H152" s="116"/>
      <c r="I152" s="98"/>
      <c r="J152" s="127"/>
      <c r="K152" s="127"/>
      <c r="L152" s="98"/>
      <c r="M152" s="117"/>
      <c r="N152" s="117"/>
      <c r="O152" s="117"/>
      <c r="P152" s="117"/>
      <c r="Q152" s="117"/>
      <c r="R152" s="117"/>
      <c r="S152" s="117"/>
      <c r="T152" s="117"/>
      <c r="U152" s="128"/>
      <c r="V152" s="128"/>
      <c r="W152" s="128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</row>
    <row r="153" spans="1:82" s="83" customFormat="1" ht="12.95" customHeight="1" x14ac:dyDescent="0.2">
      <c r="A153" s="96" t="str">
        <f t="shared" si="16"/>
        <v>Spieler 4-17</v>
      </c>
      <c r="B153" s="97" t="str">
        <f>b_STU!$B$9</f>
        <v>Gegner 7</v>
      </c>
      <c r="C153" s="115"/>
      <c r="D153" s="125"/>
      <c r="E153" s="126"/>
      <c r="F153" s="116"/>
      <c r="G153" s="116"/>
      <c r="H153" s="116"/>
      <c r="I153" s="98"/>
      <c r="J153" s="127"/>
      <c r="K153" s="127"/>
      <c r="L153" s="98"/>
      <c r="M153" s="117"/>
      <c r="N153" s="117"/>
      <c r="O153" s="117"/>
      <c r="P153" s="117"/>
      <c r="Q153" s="117"/>
      <c r="R153" s="117"/>
      <c r="S153" s="117"/>
      <c r="T153" s="117"/>
      <c r="U153" s="128"/>
      <c r="V153" s="128"/>
      <c r="W153" s="128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</row>
    <row r="154" spans="1:82" s="83" customFormat="1" ht="12.95" customHeight="1" x14ac:dyDescent="0.2">
      <c r="A154" s="96" t="str">
        <f t="shared" si="16"/>
        <v>Spieler 4-17</v>
      </c>
      <c r="B154" s="97" t="str">
        <f>b_STU!$B$10</f>
        <v>Gegner 8</v>
      </c>
      <c r="C154" s="115"/>
      <c r="D154" s="125"/>
      <c r="E154" s="126"/>
      <c r="F154" s="116"/>
      <c r="G154" s="116"/>
      <c r="H154" s="116"/>
      <c r="I154" s="98"/>
      <c r="J154" s="127"/>
      <c r="K154" s="127"/>
      <c r="L154" s="98"/>
      <c r="M154" s="117"/>
      <c r="N154" s="117"/>
      <c r="O154" s="117"/>
      <c r="P154" s="117"/>
      <c r="Q154" s="117"/>
      <c r="R154" s="117"/>
      <c r="S154" s="117"/>
      <c r="T154" s="117"/>
      <c r="U154" s="128"/>
      <c r="V154" s="128"/>
      <c r="W154" s="128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</row>
    <row r="155" spans="1:82" ht="12.95" customHeight="1" x14ac:dyDescent="0.2">
      <c r="A155" s="74" t="str">
        <f>b_STU!$A$155</f>
        <v>Spieler 4-18</v>
      </c>
      <c r="B155" s="77"/>
      <c r="C155" s="84"/>
      <c r="D155" s="94"/>
      <c r="E155" s="9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100"/>
      <c r="Z155" s="100"/>
    </row>
    <row r="156" spans="1:82" s="83" customFormat="1" ht="12.95" customHeight="1" x14ac:dyDescent="0.2">
      <c r="A156" s="96" t="str">
        <f>$A$155</f>
        <v>Spieler 4-18</v>
      </c>
      <c r="B156" s="97" t="str">
        <f>b_STU!$B$3</f>
        <v>KIEL</v>
      </c>
      <c r="C156" s="115"/>
      <c r="D156" s="125"/>
      <c r="E156" s="126"/>
      <c r="F156" s="116"/>
      <c r="G156" s="116"/>
      <c r="H156" s="116"/>
      <c r="I156" s="98"/>
      <c r="J156" s="127"/>
      <c r="K156" s="127"/>
      <c r="L156" s="98"/>
      <c r="M156" s="117"/>
      <c r="N156" s="117"/>
      <c r="O156" s="117"/>
      <c r="P156" s="117"/>
      <c r="Q156" s="117"/>
      <c r="R156" s="117"/>
      <c r="S156" s="117"/>
      <c r="T156" s="117"/>
      <c r="U156" s="128"/>
      <c r="V156" s="128"/>
      <c r="W156" s="128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</row>
    <row r="157" spans="1:82" s="83" customFormat="1" ht="12.95" customHeight="1" x14ac:dyDescent="0.2">
      <c r="A157" s="96" t="str">
        <f t="shared" ref="A157:A163" si="17">$A$155</f>
        <v>Spieler 4-18</v>
      </c>
      <c r="B157" s="97" t="str">
        <f>b_STU!$B$4</f>
        <v>BSVNRW</v>
      </c>
      <c r="C157" s="115"/>
      <c r="D157" s="125"/>
      <c r="E157" s="126"/>
      <c r="F157" s="116"/>
      <c r="G157" s="116"/>
      <c r="H157" s="116"/>
      <c r="I157" s="98"/>
      <c r="J157" s="127"/>
      <c r="K157" s="127"/>
      <c r="L157" s="98"/>
      <c r="M157" s="117"/>
      <c r="N157" s="117"/>
      <c r="O157" s="117"/>
      <c r="P157" s="117"/>
      <c r="Q157" s="117"/>
      <c r="R157" s="117"/>
      <c r="S157" s="117"/>
      <c r="T157" s="117"/>
      <c r="U157" s="128"/>
      <c r="V157" s="128"/>
      <c r="W157" s="128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</row>
    <row r="158" spans="1:82" s="83" customFormat="1" ht="12.95" customHeight="1" x14ac:dyDescent="0.2">
      <c r="A158" s="96" t="str">
        <f t="shared" si="17"/>
        <v>Spieler 4-18</v>
      </c>
      <c r="B158" s="97" t="str">
        <f>b_STU!$B$5</f>
        <v>Kiel/Berlin</v>
      </c>
      <c r="C158" s="115"/>
      <c r="D158" s="125"/>
      <c r="E158" s="126"/>
      <c r="F158" s="116"/>
      <c r="G158" s="116"/>
      <c r="H158" s="116"/>
      <c r="I158" s="98"/>
      <c r="J158" s="127"/>
      <c r="K158" s="127"/>
      <c r="L158" s="98"/>
      <c r="M158" s="117"/>
      <c r="N158" s="117"/>
      <c r="O158" s="117"/>
      <c r="P158" s="117"/>
      <c r="Q158" s="117"/>
      <c r="R158" s="117"/>
      <c r="S158" s="117"/>
      <c r="T158" s="117"/>
      <c r="U158" s="128"/>
      <c r="V158" s="128"/>
      <c r="W158" s="128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</row>
    <row r="159" spans="1:82" s="83" customFormat="1" ht="12.95" customHeight="1" x14ac:dyDescent="0.2">
      <c r="A159" s="96" t="str">
        <f t="shared" si="17"/>
        <v>Spieler 4-18</v>
      </c>
      <c r="B159" s="97" t="str">
        <f>b_STU!$B$6</f>
        <v>Kiel</v>
      </c>
      <c r="C159" s="115"/>
      <c r="D159" s="125"/>
      <c r="E159" s="126"/>
      <c r="F159" s="116"/>
      <c r="G159" s="116"/>
      <c r="H159" s="116"/>
      <c r="I159" s="98"/>
      <c r="J159" s="127"/>
      <c r="K159" s="127"/>
      <c r="L159" s="98"/>
      <c r="M159" s="117"/>
      <c r="N159" s="117"/>
      <c r="O159" s="117"/>
      <c r="P159" s="117"/>
      <c r="Q159" s="117"/>
      <c r="R159" s="117"/>
      <c r="S159" s="117"/>
      <c r="T159" s="117"/>
      <c r="U159" s="128"/>
      <c r="V159" s="128"/>
      <c r="W159" s="128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</row>
    <row r="160" spans="1:82" s="83" customFormat="1" ht="12.95" customHeight="1" x14ac:dyDescent="0.2">
      <c r="A160" s="96" t="str">
        <f t="shared" si="17"/>
        <v>Spieler 4-18</v>
      </c>
      <c r="B160" s="97" t="str">
        <f>b_STU!$B$7</f>
        <v>Gegner 5</v>
      </c>
      <c r="C160" s="115"/>
      <c r="D160" s="125"/>
      <c r="E160" s="126"/>
      <c r="F160" s="116"/>
      <c r="G160" s="116"/>
      <c r="H160" s="116"/>
      <c r="I160" s="98"/>
      <c r="J160" s="127"/>
      <c r="K160" s="127"/>
      <c r="L160" s="98"/>
      <c r="M160" s="117"/>
      <c r="N160" s="117"/>
      <c r="O160" s="117"/>
      <c r="P160" s="117"/>
      <c r="Q160" s="117"/>
      <c r="R160" s="117"/>
      <c r="S160" s="117"/>
      <c r="T160" s="117"/>
      <c r="U160" s="128"/>
      <c r="V160" s="128"/>
      <c r="W160" s="128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</row>
    <row r="161" spans="1:82" s="83" customFormat="1" ht="12.95" customHeight="1" x14ac:dyDescent="0.2">
      <c r="A161" s="96" t="str">
        <f t="shared" si="17"/>
        <v>Spieler 4-18</v>
      </c>
      <c r="B161" s="97" t="str">
        <f>b_STU!$B$8</f>
        <v>Gegner 6</v>
      </c>
      <c r="C161" s="115"/>
      <c r="D161" s="125"/>
      <c r="E161" s="126"/>
      <c r="F161" s="116"/>
      <c r="G161" s="116"/>
      <c r="H161" s="116"/>
      <c r="I161" s="98"/>
      <c r="J161" s="127"/>
      <c r="K161" s="127"/>
      <c r="L161" s="98"/>
      <c r="M161" s="117"/>
      <c r="N161" s="117"/>
      <c r="O161" s="117"/>
      <c r="P161" s="117"/>
      <c r="Q161" s="117"/>
      <c r="R161" s="117"/>
      <c r="S161" s="117"/>
      <c r="T161" s="117"/>
      <c r="U161" s="128"/>
      <c r="V161" s="128"/>
      <c r="W161" s="128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</row>
    <row r="162" spans="1:82" s="83" customFormat="1" ht="12.95" customHeight="1" x14ac:dyDescent="0.2">
      <c r="A162" s="96" t="str">
        <f t="shared" si="17"/>
        <v>Spieler 4-18</v>
      </c>
      <c r="B162" s="97" t="str">
        <f>b_STU!$B$9</f>
        <v>Gegner 7</v>
      </c>
      <c r="C162" s="115"/>
      <c r="D162" s="125"/>
      <c r="E162" s="126"/>
      <c r="F162" s="116"/>
      <c r="G162" s="116"/>
      <c r="H162" s="116"/>
      <c r="I162" s="98"/>
      <c r="J162" s="127"/>
      <c r="K162" s="127"/>
      <c r="L162" s="98"/>
      <c r="M162" s="117"/>
      <c r="N162" s="117"/>
      <c r="O162" s="117"/>
      <c r="P162" s="117"/>
      <c r="Q162" s="117"/>
      <c r="R162" s="117"/>
      <c r="S162" s="117"/>
      <c r="T162" s="117"/>
      <c r="U162" s="128"/>
      <c r="V162" s="128"/>
      <c r="W162" s="128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</row>
    <row r="163" spans="1:82" s="83" customFormat="1" ht="12.95" customHeight="1" x14ac:dyDescent="0.2">
      <c r="A163" s="96" t="str">
        <f t="shared" si="17"/>
        <v>Spieler 4-18</v>
      </c>
      <c r="B163" s="97" t="str">
        <f>b_STU!$B$10</f>
        <v>Gegner 8</v>
      </c>
      <c r="C163" s="115"/>
      <c r="D163" s="125"/>
      <c r="E163" s="126"/>
      <c r="F163" s="116"/>
      <c r="G163" s="116"/>
      <c r="H163" s="116"/>
      <c r="I163" s="98"/>
      <c r="J163" s="127"/>
      <c r="K163" s="127"/>
      <c r="L163" s="98"/>
      <c r="M163" s="117"/>
      <c r="N163" s="117"/>
      <c r="O163" s="117"/>
      <c r="P163" s="117"/>
      <c r="Q163" s="117"/>
      <c r="R163" s="117"/>
      <c r="S163" s="117"/>
      <c r="T163" s="117"/>
      <c r="U163" s="128"/>
      <c r="V163" s="128"/>
      <c r="W163" s="128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</row>
    <row r="164" spans="1:82" ht="12.95" customHeight="1" x14ac:dyDescent="0.2">
      <c r="A164" s="74" t="str">
        <f>b_STU!$A$164</f>
        <v>Spieler 4-19</v>
      </c>
      <c r="B164" s="77"/>
      <c r="C164" s="84"/>
      <c r="D164" s="94"/>
      <c r="E164" s="9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100"/>
      <c r="Z164" s="100"/>
    </row>
    <row r="165" spans="1:82" s="83" customFormat="1" ht="12.95" customHeight="1" x14ac:dyDescent="0.2">
      <c r="A165" s="96" t="str">
        <f>$A$164</f>
        <v>Spieler 4-19</v>
      </c>
      <c r="B165" s="97" t="str">
        <f>b_STU!$B$3</f>
        <v>KIEL</v>
      </c>
      <c r="C165" s="115"/>
      <c r="D165" s="125"/>
      <c r="E165" s="126"/>
      <c r="F165" s="116"/>
      <c r="G165" s="116"/>
      <c r="H165" s="116"/>
      <c r="I165" s="98"/>
      <c r="J165" s="127"/>
      <c r="K165" s="127"/>
      <c r="L165" s="98"/>
      <c r="M165" s="117"/>
      <c r="N165" s="117"/>
      <c r="O165" s="117"/>
      <c r="P165" s="117"/>
      <c r="Q165" s="117"/>
      <c r="R165" s="117"/>
      <c r="S165" s="117"/>
      <c r="T165" s="117"/>
      <c r="U165" s="128"/>
      <c r="V165" s="128"/>
      <c r="W165" s="128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</row>
    <row r="166" spans="1:82" s="83" customFormat="1" ht="12.95" customHeight="1" x14ac:dyDescent="0.2">
      <c r="A166" s="96" t="str">
        <f t="shared" ref="A166:A172" si="18">$A$164</f>
        <v>Spieler 4-19</v>
      </c>
      <c r="B166" s="97" t="str">
        <f>b_STU!$B$4</f>
        <v>BSVNRW</v>
      </c>
      <c r="C166" s="115"/>
      <c r="D166" s="125"/>
      <c r="E166" s="126"/>
      <c r="F166" s="116"/>
      <c r="G166" s="116"/>
      <c r="H166" s="116"/>
      <c r="I166" s="98"/>
      <c r="J166" s="127"/>
      <c r="K166" s="127"/>
      <c r="L166" s="98"/>
      <c r="M166" s="117"/>
      <c r="N166" s="117"/>
      <c r="O166" s="117"/>
      <c r="P166" s="117"/>
      <c r="Q166" s="117"/>
      <c r="R166" s="117"/>
      <c r="S166" s="117"/>
      <c r="T166" s="117"/>
      <c r="U166" s="128"/>
      <c r="V166" s="128"/>
      <c r="W166" s="128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</row>
    <row r="167" spans="1:82" s="83" customFormat="1" ht="12.95" customHeight="1" x14ac:dyDescent="0.2">
      <c r="A167" s="96" t="str">
        <f t="shared" si="18"/>
        <v>Spieler 4-19</v>
      </c>
      <c r="B167" s="97" t="str">
        <f>b_STU!$B$5</f>
        <v>Kiel/Berlin</v>
      </c>
      <c r="C167" s="115"/>
      <c r="D167" s="125"/>
      <c r="E167" s="126"/>
      <c r="F167" s="116"/>
      <c r="G167" s="116"/>
      <c r="H167" s="116"/>
      <c r="I167" s="98"/>
      <c r="J167" s="127"/>
      <c r="K167" s="127"/>
      <c r="L167" s="98"/>
      <c r="M167" s="117"/>
      <c r="N167" s="117"/>
      <c r="O167" s="117"/>
      <c r="P167" s="117"/>
      <c r="Q167" s="117"/>
      <c r="R167" s="117"/>
      <c r="S167" s="117"/>
      <c r="T167" s="117"/>
      <c r="U167" s="128"/>
      <c r="V167" s="128"/>
      <c r="W167" s="128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</row>
    <row r="168" spans="1:82" s="83" customFormat="1" ht="12.95" customHeight="1" x14ac:dyDescent="0.2">
      <c r="A168" s="96" t="str">
        <f t="shared" si="18"/>
        <v>Spieler 4-19</v>
      </c>
      <c r="B168" s="97" t="str">
        <f>b_STU!$B$6</f>
        <v>Kiel</v>
      </c>
      <c r="C168" s="115"/>
      <c r="D168" s="125"/>
      <c r="E168" s="126"/>
      <c r="F168" s="116"/>
      <c r="G168" s="116"/>
      <c r="H168" s="116"/>
      <c r="I168" s="98"/>
      <c r="J168" s="127"/>
      <c r="K168" s="127"/>
      <c r="L168" s="98"/>
      <c r="M168" s="117"/>
      <c r="N168" s="117"/>
      <c r="O168" s="117"/>
      <c r="P168" s="117"/>
      <c r="Q168" s="117"/>
      <c r="R168" s="117"/>
      <c r="S168" s="117"/>
      <c r="T168" s="117"/>
      <c r="U168" s="128"/>
      <c r="V168" s="128"/>
      <c r="W168" s="128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</row>
    <row r="169" spans="1:82" s="83" customFormat="1" ht="12.95" customHeight="1" x14ac:dyDescent="0.2">
      <c r="A169" s="96" t="str">
        <f t="shared" si="18"/>
        <v>Spieler 4-19</v>
      </c>
      <c r="B169" s="97" t="str">
        <f>b_STU!$B$7</f>
        <v>Gegner 5</v>
      </c>
      <c r="C169" s="115"/>
      <c r="D169" s="125"/>
      <c r="E169" s="126"/>
      <c r="F169" s="116"/>
      <c r="G169" s="116"/>
      <c r="H169" s="116"/>
      <c r="I169" s="98"/>
      <c r="J169" s="127"/>
      <c r="K169" s="127"/>
      <c r="L169" s="98"/>
      <c r="M169" s="117"/>
      <c r="N169" s="117"/>
      <c r="O169" s="117"/>
      <c r="P169" s="117"/>
      <c r="Q169" s="117"/>
      <c r="R169" s="117"/>
      <c r="S169" s="117"/>
      <c r="T169" s="117"/>
      <c r="U169" s="128"/>
      <c r="V169" s="128"/>
      <c r="W169" s="128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</row>
    <row r="170" spans="1:82" s="83" customFormat="1" ht="12.95" customHeight="1" x14ac:dyDescent="0.2">
      <c r="A170" s="96" t="str">
        <f t="shared" si="18"/>
        <v>Spieler 4-19</v>
      </c>
      <c r="B170" s="97" t="str">
        <f>b_STU!$B$8</f>
        <v>Gegner 6</v>
      </c>
      <c r="C170" s="115"/>
      <c r="D170" s="125"/>
      <c r="E170" s="126"/>
      <c r="F170" s="116"/>
      <c r="G170" s="116"/>
      <c r="H170" s="116"/>
      <c r="I170" s="98"/>
      <c r="J170" s="127"/>
      <c r="K170" s="127"/>
      <c r="L170" s="98"/>
      <c r="M170" s="117"/>
      <c r="N170" s="117"/>
      <c r="O170" s="117"/>
      <c r="P170" s="117"/>
      <c r="Q170" s="117"/>
      <c r="R170" s="117"/>
      <c r="S170" s="117"/>
      <c r="T170" s="117"/>
      <c r="U170" s="128"/>
      <c r="V170" s="128"/>
      <c r="W170" s="128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</row>
    <row r="171" spans="1:82" s="83" customFormat="1" ht="12.95" customHeight="1" x14ac:dyDescent="0.2">
      <c r="A171" s="96" t="str">
        <f t="shared" si="18"/>
        <v>Spieler 4-19</v>
      </c>
      <c r="B171" s="97" t="str">
        <f>b_STU!$B$9</f>
        <v>Gegner 7</v>
      </c>
      <c r="C171" s="115"/>
      <c r="D171" s="125"/>
      <c r="E171" s="126"/>
      <c r="F171" s="116"/>
      <c r="G171" s="116"/>
      <c r="H171" s="116"/>
      <c r="I171" s="98"/>
      <c r="J171" s="127"/>
      <c r="K171" s="127"/>
      <c r="L171" s="98"/>
      <c r="M171" s="117"/>
      <c r="N171" s="117"/>
      <c r="O171" s="117"/>
      <c r="P171" s="117"/>
      <c r="Q171" s="117"/>
      <c r="R171" s="117"/>
      <c r="S171" s="117"/>
      <c r="T171" s="117"/>
      <c r="U171" s="128"/>
      <c r="V171" s="128"/>
      <c r="W171" s="128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</row>
    <row r="172" spans="1:82" s="83" customFormat="1" ht="12.95" customHeight="1" x14ac:dyDescent="0.2">
      <c r="A172" s="96" t="str">
        <f t="shared" si="18"/>
        <v>Spieler 4-19</v>
      </c>
      <c r="B172" s="97" t="str">
        <f>b_STU!$B$10</f>
        <v>Gegner 8</v>
      </c>
      <c r="C172" s="115"/>
      <c r="D172" s="125"/>
      <c r="E172" s="126"/>
      <c r="F172" s="116"/>
      <c r="G172" s="116"/>
      <c r="H172" s="116"/>
      <c r="I172" s="98"/>
      <c r="J172" s="127"/>
      <c r="K172" s="127"/>
      <c r="L172" s="98"/>
      <c r="M172" s="117"/>
      <c r="N172" s="117"/>
      <c r="O172" s="117"/>
      <c r="P172" s="117"/>
      <c r="Q172" s="117"/>
      <c r="R172" s="117"/>
      <c r="S172" s="117"/>
      <c r="T172" s="117"/>
      <c r="U172" s="128"/>
      <c r="V172" s="128"/>
      <c r="W172" s="128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</row>
    <row r="173" spans="1:82" ht="12.95" customHeight="1" x14ac:dyDescent="0.2">
      <c r="A173" s="74" t="str">
        <f>b_STU!$A$173</f>
        <v>Spieler 4-20</v>
      </c>
      <c r="B173" s="101"/>
      <c r="C173" s="84"/>
      <c r="D173" s="94"/>
      <c r="E173" s="9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100"/>
      <c r="Z173" s="100"/>
    </row>
    <row r="174" spans="1:82" s="83" customFormat="1" ht="12.95" customHeight="1" x14ac:dyDescent="0.2">
      <c r="A174" s="96" t="str">
        <f>$A$173</f>
        <v>Spieler 4-20</v>
      </c>
      <c r="B174" s="102" t="str">
        <f>b_STU!$B$3</f>
        <v>KIEL</v>
      </c>
      <c r="C174" s="115"/>
      <c r="D174" s="125"/>
      <c r="E174" s="126"/>
      <c r="F174" s="116"/>
      <c r="G174" s="116"/>
      <c r="H174" s="116"/>
      <c r="I174" s="98"/>
      <c r="J174" s="127"/>
      <c r="K174" s="127"/>
      <c r="L174" s="98"/>
      <c r="M174" s="117"/>
      <c r="N174" s="117"/>
      <c r="O174" s="117"/>
      <c r="P174" s="117"/>
      <c r="Q174" s="117"/>
      <c r="R174" s="117"/>
      <c r="S174" s="117"/>
      <c r="T174" s="117"/>
      <c r="U174" s="128"/>
      <c r="V174" s="128"/>
      <c r="W174" s="128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</row>
    <row r="175" spans="1:82" s="83" customFormat="1" ht="12.95" customHeight="1" x14ac:dyDescent="0.2">
      <c r="A175" s="96" t="str">
        <f t="shared" ref="A175:A181" si="19">$A$173</f>
        <v>Spieler 4-20</v>
      </c>
      <c r="B175" s="102" t="str">
        <f>b_STU!$B$4</f>
        <v>BSVNRW</v>
      </c>
      <c r="C175" s="115"/>
      <c r="D175" s="125"/>
      <c r="E175" s="126"/>
      <c r="F175" s="116"/>
      <c r="G175" s="116"/>
      <c r="H175" s="116"/>
      <c r="I175" s="98"/>
      <c r="J175" s="127"/>
      <c r="K175" s="127"/>
      <c r="L175" s="98"/>
      <c r="M175" s="117"/>
      <c r="N175" s="117"/>
      <c r="O175" s="117"/>
      <c r="P175" s="117"/>
      <c r="Q175" s="117"/>
      <c r="R175" s="117"/>
      <c r="S175" s="117"/>
      <c r="T175" s="117"/>
      <c r="U175" s="128"/>
      <c r="V175" s="128"/>
      <c r="W175" s="128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</row>
    <row r="176" spans="1:82" s="83" customFormat="1" ht="12.95" customHeight="1" x14ac:dyDescent="0.2">
      <c r="A176" s="96" t="str">
        <f t="shared" si="19"/>
        <v>Spieler 4-20</v>
      </c>
      <c r="B176" s="102" t="str">
        <f>b_STU!$B$5</f>
        <v>Kiel/Berlin</v>
      </c>
      <c r="C176" s="115"/>
      <c r="D176" s="125"/>
      <c r="E176" s="126"/>
      <c r="F176" s="116"/>
      <c r="G176" s="116"/>
      <c r="H176" s="116"/>
      <c r="I176" s="98"/>
      <c r="J176" s="127"/>
      <c r="K176" s="127"/>
      <c r="L176" s="98"/>
      <c r="M176" s="117"/>
      <c r="N176" s="117"/>
      <c r="O176" s="117"/>
      <c r="P176" s="117"/>
      <c r="Q176" s="117"/>
      <c r="R176" s="117"/>
      <c r="S176" s="117"/>
      <c r="T176" s="117"/>
      <c r="U176" s="128"/>
      <c r="V176" s="128"/>
      <c r="W176" s="128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</row>
    <row r="177" spans="1:82" s="83" customFormat="1" ht="12.95" customHeight="1" x14ac:dyDescent="0.2">
      <c r="A177" s="96" t="str">
        <f t="shared" si="19"/>
        <v>Spieler 4-20</v>
      </c>
      <c r="B177" s="102" t="str">
        <f>b_STU!$B$6</f>
        <v>Kiel</v>
      </c>
      <c r="C177" s="115"/>
      <c r="D177" s="125"/>
      <c r="E177" s="126"/>
      <c r="F177" s="116"/>
      <c r="G177" s="116"/>
      <c r="H177" s="116"/>
      <c r="I177" s="98"/>
      <c r="J177" s="127"/>
      <c r="K177" s="127"/>
      <c r="L177" s="98"/>
      <c r="M177" s="117"/>
      <c r="N177" s="117"/>
      <c r="O177" s="117"/>
      <c r="P177" s="117"/>
      <c r="Q177" s="117"/>
      <c r="R177" s="117"/>
      <c r="S177" s="117"/>
      <c r="T177" s="117"/>
      <c r="U177" s="128"/>
      <c r="V177" s="128"/>
      <c r="W177" s="128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</row>
    <row r="178" spans="1:82" s="83" customFormat="1" ht="12.95" customHeight="1" x14ac:dyDescent="0.2">
      <c r="A178" s="96" t="str">
        <f t="shared" si="19"/>
        <v>Spieler 4-20</v>
      </c>
      <c r="B178" s="102" t="str">
        <f>b_STU!$B$7</f>
        <v>Gegner 5</v>
      </c>
      <c r="C178" s="115"/>
      <c r="D178" s="125"/>
      <c r="E178" s="126"/>
      <c r="F178" s="116"/>
      <c r="G178" s="116"/>
      <c r="H178" s="116"/>
      <c r="I178" s="98"/>
      <c r="J178" s="127"/>
      <c r="K178" s="127"/>
      <c r="L178" s="98"/>
      <c r="M178" s="117"/>
      <c r="N178" s="117"/>
      <c r="O178" s="117"/>
      <c r="P178" s="117"/>
      <c r="Q178" s="117"/>
      <c r="R178" s="117"/>
      <c r="S178" s="117"/>
      <c r="T178" s="117"/>
      <c r="U178" s="128"/>
      <c r="V178" s="128"/>
      <c r="W178" s="128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</row>
    <row r="179" spans="1:82" s="83" customFormat="1" ht="12.95" customHeight="1" x14ac:dyDescent="0.2">
      <c r="A179" s="96" t="str">
        <f t="shared" si="19"/>
        <v>Spieler 4-20</v>
      </c>
      <c r="B179" s="102" t="str">
        <f>b_STU!$B$8</f>
        <v>Gegner 6</v>
      </c>
      <c r="C179" s="115"/>
      <c r="D179" s="125"/>
      <c r="E179" s="126"/>
      <c r="F179" s="116"/>
      <c r="G179" s="116"/>
      <c r="H179" s="116"/>
      <c r="I179" s="98"/>
      <c r="J179" s="127"/>
      <c r="K179" s="127"/>
      <c r="L179" s="98"/>
      <c r="M179" s="117"/>
      <c r="N179" s="117"/>
      <c r="O179" s="117"/>
      <c r="P179" s="117"/>
      <c r="Q179" s="117"/>
      <c r="R179" s="117"/>
      <c r="S179" s="117"/>
      <c r="T179" s="117"/>
      <c r="U179" s="128"/>
      <c r="V179" s="128"/>
      <c r="W179" s="128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</row>
    <row r="180" spans="1:82" s="83" customFormat="1" ht="12.95" customHeight="1" x14ac:dyDescent="0.2">
      <c r="A180" s="96" t="str">
        <f t="shared" si="19"/>
        <v>Spieler 4-20</v>
      </c>
      <c r="B180" s="102" t="str">
        <f>b_STU!$B$9</f>
        <v>Gegner 7</v>
      </c>
      <c r="C180" s="115"/>
      <c r="D180" s="125"/>
      <c r="E180" s="126"/>
      <c r="F180" s="116"/>
      <c r="G180" s="116"/>
      <c r="H180" s="116"/>
      <c r="I180" s="98"/>
      <c r="J180" s="127"/>
      <c r="K180" s="127"/>
      <c r="L180" s="98"/>
      <c r="M180" s="117"/>
      <c r="N180" s="117"/>
      <c r="O180" s="117"/>
      <c r="P180" s="117"/>
      <c r="Q180" s="117"/>
      <c r="R180" s="117"/>
      <c r="S180" s="117"/>
      <c r="T180" s="117"/>
      <c r="U180" s="128"/>
      <c r="V180" s="128"/>
      <c r="W180" s="128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</row>
    <row r="181" spans="1:82" s="83" customFormat="1" ht="12.95" customHeight="1" x14ac:dyDescent="0.2">
      <c r="A181" s="96" t="str">
        <f t="shared" si="19"/>
        <v>Spieler 4-20</v>
      </c>
      <c r="B181" s="102" t="str">
        <f>b_STU!$B$10</f>
        <v>Gegner 8</v>
      </c>
      <c r="C181" s="115"/>
      <c r="D181" s="125"/>
      <c r="E181" s="126"/>
      <c r="F181" s="116"/>
      <c r="G181" s="116"/>
      <c r="H181" s="116"/>
      <c r="I181" s="98"/>
      <c r="J181" s="127"/>
      <c r="K181" s="127"/>
      <c r="L181" s="98"/>
      <c r="M181" s="117"/>
      <c r="N181" s="117"/>
      <c r="O181" s="117"/>
      <c r="P181" s="117"/>
      <c r="Q181" s="117"/>
      <c r="R181" s="117"/>
      <c r="S181" s="117"/>
      <c r="T181" s="117"/>
      <c r="U181" s="128"/>
      <c r="V181" s="128"/>
      <c r="W181" s="128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</row>
    <row r="182" spans="1:82" ht="12.95" customHeight="1" x14ac:dyDescent="0.2">
      <c r="A182" s="74" t="str">
        <f>b_STU!$A$182</f>
        <v>Spieler 4-21</v>
      </c>
      <c r="B182" s="101"/>
      <c r="C182" s="84"/>
      <c r="D182" s="94"/>
      <c r="E182" s="9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100"/>
      <c r="Z182" s="100"/>
    </row>
    <row r="183" spans="1:82" s="83" customFormat="1" ht="12.95" customHeight="1" x14ac:dyDescent="0.2">
      <c r="A183" s="96" t="str">
        <f>$A$182</f>
        <v>Spieler 4-21</v>
      </c>
      <c r="B183" s="102" t="str">
        <f>b_STU!$B$3</f>
        <v>KIEL</v>
      </c>
      <c r="C183" s="115"/>
      <c r="D183" s="125"/>
      <c r="E183" s="126"/>
      <c r="F183" s="116"/>
      <c r="G183" s="116"/>
      <c r="H183" s="116"/>
      <c r="I183" s="98"/>
      <c r="J183" s="127"/>
      <c r="K183" s="127"/>
      <c r="L183" s="98"/>
      <c r="M183" s="117"/>
      <c r="N183" s="117"/>
      <c r="O183" s="117"/>
      <c r="P183" s="117"/>
      <c r="Q183" s="117"/>
      <c r="R183" s="117"/>
      <c r="S183" s="117"/>
      <c r="T183" s="117"/>
      <c r="U183" s="128"/>
      <c r="V183" s="128"/>
      <c r="W183" s="128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</row>
    <row r="184" spans="1:82" s="83" customFormat="1" ht="12.95" customHeight="1" x14ac:dyDescent="0.2">
      <c r="A184" s="96" t="str">
        <f t="shared" ref="A184:A190" si="20">$A$182</f>
        <v>Spieler 4-21</v>
      </c>
      <c r="B184" s="102" t="str">
        <f>b_STU!$B$4</f>
        <v>BSVNRW</v>
      </c>
      <c r="C184" s="115"/>
      <c r="D184" s="125"/>
      <c r="E184" s="126"/>
      <c r="F184" s="116"/>
      <c r="G184" s="116"/>
      <c r="H184" s="116"/>
      <c r="I184" s="98"/>
      <c r="J184" s="127"/>
      <c r="K184" s="127"/>
      <c r="L184" s="98"/>
      <c r="M184" s="117"/>
      <c r="N184" s="117"/>
      <c r="O184" s="117"/>
      <c r="P184" s="117"/>
      <c r="Q184" s="117"/>
      <c r="R184" s="117"/>
      <c r="S184" s="117"/>
      <c r="T184" s="117"/>
      <c r="U184" s="128"/>
      <c r="V184" s="128"/>
      <c r="W184" s="128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</row>
    <row r="185" spans="1:82" s="83" customFormat="1" ht="12.95" customHeight="1" x14ac:dyDescent="0.2">
      <c r="A185" s="96" t="str">
        <f t="shared" si="20"/>
        <v>Spieler 4-21</v>
      </c>
      <c r="B185" s="102" t="str">
        <f>b_STU!$B$5</f>
        <v>Kiel/Berlin</v>
      </c>
      <c r="C185" s="115"/>
      <c r="D185" s="125"/>
      <c r="E185" s="126"/>
      <c r="F185" s="116"/>
      <c r="G185" s="116"/>
      <c r="H185" s="116"/>
      <c r="I185" s="98"/>
      <c r="J185" s="127"/>
      <c r="K185" s="127"/>
      <c r="L185" s="98"/>
      <c r="M185" s="117"/>
      <c r="N185" s="117"/>
      <c r="O185" s="117"/>
      <c r="P185" s="117"/>
      <c r="Q185" s="117"/>
      <c r="R185" s="117"/>
      <c r="S185" s="117"/>
      <c r="T185" s="117"/>
      <c r="U185" s="128"/>
      <c r="V185" s="128"/>
      <c r="W185" s="128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</row>
    <row r="186" spans="1:82" s="83" customFormat="1" ht="12.95" customHeight="1" x14ac:dyDescent="0.2">
      <c r="A186" s="96" t="str">
        <f t="shared" si="20"/>
        <v>Spieler 4-21</v>
      </c>
      <c r="B186" s="102" t="str">
        <f>b_STU!$B$6</f>
        <v>Kiel</v>
      </c>
      <c r="C186" s="115"/>
      <c r="D186" s="125"/>
      <c r="E186" s="126"/>
      <c r="F186" s="116"/>
      <c r="G186" s="116"/>
      <c r="H186" s="116"/>
      <c r="I186" s="98"/>
      <c r="J186" s="127"/>
      <c r="K186" s="127"/>
      <c r="L186" s="98"/>
      <c r="M186" s="117"/>
      <c r="N186" s="117"/>
      <c r="O186" s="117"/>
      <c r="P186" s="117"/>
      <c r="Q186" s="117"/>
      <c r="R186" s="117"/>
      <c r="S186" s="117"/>
      <c r="T186" s="117"/>
      <c r="U186" s="128"/>
      <c r="V186" s="128"/>
      <c r="W186" s="128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</row>
    <row r="187" spans="1:82" s="83" customFormat="1" ht="12.95" customHeight="1" x14ac:dyDescent="0.2">
      <c r="A187" s="96" t="str">
        <f t="shared" si="20"/>
        <v>Spieler 4-21</v>
      </c>
      <c r="B187" s="102" t="str">
        <f>b_STU!$B$7</f>
        <v>Gegner 5</v>
      </c>
      <c r="C187" s="115"/>
      <c r="D187" s="125"/>
      <c r="E187" s="126"/>
      <c r="F187" s="116"/>
      <c r="G187" s="116"/>
      <c r="H187" s="116"/>
      <c r="I187" s="98"/>
      <c r="J187" s="127"/>
      <c r="K187" s="127"/>
      <c r="L187" s="98"/>
      <c r="M187" s="117"/>
      <c r="N187" s="117"/>
      <c r="O187" s="117"/>
      <c r="P187" s="117"/>
      <c r="Q187" s="117"/>
      <c r="R187" s="117"/>
      <c r="S187" s="117"/>
      <c r="T187" s="117"/>
      <c r="U187" s="128"/>
      <c r="V187" s="128"/>
      <c r="W187" s="128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</row>
    <row r="188" spans="1:82" s="83" customFormat="1" ht="12.95" customHeight="1" x14ac:dyDescent="0.2">
      <c r="A188" s="96" t="str">
        <f t="shared" si="20"/>
        <v>Spieler 4-21</v>
      </c>
      <c r="B188" s="102" t="str">
        <f>b_STU!$B$8</f>
        <v>Gegner 6</v>
      </c>
      <c r="C188" s="115"/>
      <c r="D188" s="125"/>
      <c r="E188" s="126"/>
      <c r="F188" s="116"/>
      <c r="G188" s="116"/>
      <c r="H188" s="116"/>
      <c r="I188" s="98"/>
      <c r="J188" s="127"/>
      <c r="K188" s="127"/>
      <c r="L188" s="98"/>
      <c r="M188" s="117"/>
      <c r="N188" s="117"/>
      <c r="O188" s="117"/>
      <c r="P188" s="117"/>
      <c r="Q188" s="117"/>
      <c r="R188" s="117"/>
      <c r="S188" s="117"/>
      <c r="T188" s="117"/>
      <c r="U188" s="128"/>
      <c r="V188" s="128"/>
      <c r="W188" s="128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</row>
    <row r="189" spans="1:82" s="83" customFormat="1" ht="12.95" customHeight="1" x14ac:dyDescent="0.2">
      <c r="A189" s="96" t="str">
        <f t="shared" si="20"/>
        <v>Spieler 4-21</v>
      </c>
      <c r="B189" s="102" t="str">
        <f>b_STU!$B$9</f>
        <v>Gegner 7</v>
      </c>
      <c r="C189" s="115"/>
      <c r="D189" s="125"/>
      <c r="E189" s="126"/>
      <c r="F189" s="116"/>
      <c r="G189" s="116"/>
      <c r="H189" s="116"/>
      <c r="I189" s="98"/>
      <c r="J189" s="127"/>
      <c r="K189" s="127"/>
      <c r="L189" s="98"/>
      <c r="M189" s="117"/>
      <c r="N189" s="117"/>
      <c r="O189" s="117"/>
      <c r="P189" s="117"/>
      <c r="Q189" s="117"/>
      <c r="R189" s="117"/>
      <c r="S189" s="117"/>
      <c r="T189" s="117"/>
      <c r="U189" s="128"/>
      <c r="V189" s="128"/>
      <c r="W189" s="128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</row>
    <row r="190" spans="1:82" s="83" customFormat="1" ht="12.95" customHeight="1" x14ac:dyDescent="0.2">
      <c r="A190" s="96" t="str">
        <f t="shared" si="20"/>
        <v>Spieler 4-21</v>
      </c>
      <c r="B190" s="102" t="str">
        <f>b_STU!$B$10</f>
        <v>Gegner 8</v>
      </c>
      <c r="C190" s="115"/>
      <c r="D190" s="125"/>
      <c r="E190" s="126"/>
      <c r="F190" s="116"/>
      <c r="G190" s="116"/>
      <c r="H190" s="116"/>
      <c r="I190" s="98"/>
      <c r="J190" s="127"/>
      <c r="K190" s="127"/>
      <c r="L190" s="98"/>
      <c r="M190" s="117"/>
      <c r="N190" s="117"/>
      <c r="O190" s="117"/>
      <c r="P190" s="117"/>
      <c r="Q190" s="117"/>
      <c r="R190" s="117"/>
      <c r="S190" s="117"/>
      <c r="T190" s="117"/>
      <c r="U190" s="128"/>
      <c r="V190" s="128"/>
      <c r="W190" s="128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</row>
    <row r="191" spans="1:82" ht="12.95" customHeight="1" x14ac:dyDescent="0.2">
      <c r="A191" s="74" t="str">
        <f>b_STU!$A$191</f>
        <v>Spieler 4-22</v>
      </c>
      <c r="B191" s="101"/>
      <c r="C191" s="84"/>
      <c r="D191" s="94"/>
      <c r="E191" s="9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100"/>
      <c r="Z191" s="100"/>
    </row>
    <row r="192" spans="1:82" s="83" customFormat="1" ht="12.95" customHeight="1" x14ac:dyDescent="0.2">
      <c r="A192" s="96" t="str">
        <f>$A$191</f>
        <v>Spieler 4-22</v>
      </c>
      <c r="B192" s="102" t="str">
        <f>b_STU!$B$3</f>
        <v>KIEL</v>
      </c>
      <c r="C192" s="115"/>
      <c r="D192" s="125"/>
      <c r="E192" s="126"/>
      <c r="F192" s="116"/>
      <c r="G192" s="116"/>
      <c r="H192" s="116"/>
      <c r="I192" s="98"/>
      <c r="J192" s="127"/>
      <c r="K192" s="127"/>
      <c r="L192" s="98"/>
      <c r="M192" s="117"/>
      <c r="N192" s="117"/>
      <c r="O192" s="117"/>
      <c r="P192" s="117"/>
      <c r="Q192" s="117"/>
      <c r="R192" s="117"/>
      <c r="S192" s="117"/>
      <c r="T192" s="117"/>
      <c r="U192" s="128"/>
      <c r="V192" s="128"/>
      <c r="W192" s="128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</row>
    <row r="193" spans="1:82" s="83" customFormat="1" ht="12.95" customHeight="1" x14ac:dyDescent="0.2">
      <c r="A193" s="96" t="str">
        <f t="shared" ref="A193:A199" si="21">$A$191</f>
        <v>Spieler 4-22</v>
      </c>
      <c r="B193" s="102" t="str">
        <f>b_STU!$B$4</f>
        <v>BSVNRW</v>
      </c>
      <c r="C193" s="115"/>
      <c r="D193" s="125"/>
      <c r="E193" s="126"/>
      <c r="F193" s="116"/>
      <c r="G193" s="116"/>
      <c r="H193" s="116"/>
      <c r="I193" s="98"/>
      <c r="J193" s="127"/>
      <c r="K193" s="127"/>
      <c r="L193" s="98"/>
      <c r="M193" s="117"/>
      <c r="N193" s="117"/>
      <c r="O193" s="117"/>
      <c r="P193" s="117"/>
      <c r="Q193" s="117"/>
      <c r="R193" s="117"/>
      <c r="S193" s="117"/>
      <c r="T193" s="117"/>
      <c r="U193" s="128"/>
      <c r="V193" s="128"/>
      <c r="W193" s="128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</row>
    <row r="194" spans="1:82" s="83" customFormat="1" ht="12.95" customHeight="1" x14ac:dyDescent="0.2">
      <c r="A194" s="96" t="str">
        <f t="shared" si="21"/>
        <v>Spieler 4-22</v>
      </c>
      <c r="B194" s="102" t="str">
        <f>b_STU!$B$5</f>
        <v>Kiel/Berlin</v>
      </c>
      <c r="C194" s="115"/>
      <c r="D194" s="125"/>
      <c r="E194" s="126"/>
      <c r="F194" s="116"/>
      <c r="G194" s="116"/>
      <c r="H194" s="116"/>
      <c r="I194" s="98"/>
      <c r="J194" s="127"/>
      <c r="K194" s="127"/>
      <c r="L194" s="98"/>
      <c r="M194" s="117"/>
      <c r="N194" s="117"/>
      <c r="O194" s="117"/>
      <c r="P194" s="117"/>
      <c r="Q194" s="117"/>
      <c r="R194" s="117"/>
      <c r="S194" s="117"/>
      <c r="T194" s="117"/>
      <c r="U194" s="128"/>
      <c r="V194" s="128"/>
      <c r="W194" s="128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</row>
    <row r="195" spans="1:82" s="83" customFormat="1" ht="12.95" customHeight="1" x14ac:dyDescent="0.2">
      <c r="A195" s="96" t="str">
        <f t="shared" si="21"/>
        <v>Spieler 4-22</v>
      </c>
      <c r="B195" s="102" t="str">
        <f>b_STU!$B$6</f>
        <v>Kiel</v>
      </c>
      <c r="C195" s="115"/>
      <c r="D195" s="125"/>
      <c r="E195" s="126"/>
      <c r="F195" s="116"/>
      <c r="G195" s="116"/>
      <c r="H195" s="116"/>
      <c r="I195" s="98"/>
      <c r="J195" s="127"/>
      <c r="K195" s="127"/>
      <c r="L195" s="98"/>
      <c r="M195" s="117"/>
      <c r="N195" s="117"/>
      <c r="O195" s="117"/>
      <c r="P195" s="117"/>
      <c r="Q195" s="117"/>
      <c r="R195" s="117"/>
      <c r="S195" s="117"/>
      <c r="T195" s="117"/>
      <c r="U195" s="128"/>
      <c r="V195" s="128"/>
      <c r="W195" s="128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</row>
    <row r="196" spans="1:82" s="83" customFormat="1" ht="12.95" customHeight="1" x14ac:dyDescent="0.2">
      <c r="A196" s="96" t="str">
        <f t="shared" si="21"/>
        <v>Spieler 4-22</v>
      </c>
      <c r="B196" s="102" t="str">
        <f>b_STU!$B$7</f>
        <v>Gegner 5</v>
      </c>
      <c r="C196" s="115"/>
      <c r="D196" s="125"/>
      <c r="E196" s="126"/>
      <c r="F196" s="116"/>
      <c r="G196" s="116"/>
      <c r="H196" s="116"/>
      <c r="I196" s="98"/>
      <c r="J196" s="127"/>
      <c r="K196" s="127"/>
      <c r="L196" s="98"/>
      <c r="M196" s="117"/>
      <c r="N196" s="117"/>
      <c r="O196" s="117"/>
      <c r="P196" s="117"/>
      <c r="Q196" s="117"/>
      <c r="R196" s="117"/>
      <c r="S196" s="117"/>
      <c r="T196" s="117"/>
      <c r="U196" s="128"/>
      <c r="V196" s="128"/>
      <c r="W196" s="128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</row>
    <row r="197" spans="1:82" s="83" customFormat="1" ht="12.95" customHeight="1" x14ac:dyDescent="0.2">
      <c r="A197" s="96" t="str">
        <f t="shared" si="21"/>
        <v>Spieler 4-22</v>
      </c>
      <c r="B197" s="102" t="str">
        <f>b_STU!$B$8</f>
        <v>Gegner 6</v>
      </c>
      <c r="C197" s="115"/>
      <c r="D197" s="125"/>
      <c r="E197" s="126"/>
      <c r="F197" s="116"/>
      <c r="G197" s="116"/>
      <c r="H197" s="116"/>
      <c r="I197" s="98"/>
      <c r="J197" s="127"/>
      <c r="K197" s="127"/>
      <c r="L197" s="98"/>
      <c r="M197" s="117"/>
      <c r="N197" s="117"/>
      <c r="O197" s="117"/>
      <c r="P197" s="117"/>
      <c r="Q197" s="117"/>
      <c r="R197" s="117"/>
      <c r="S197" s="117"/>
      <c r="T197" s="117"/>
      <c r="U197" s="128"/>
      <c r="V197" s="128"/>
      <c r="W197" s="128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</row>
    <row r="198" spans="1:82" s="83" customFormat="1" ht="12.95" customHeight="1" x14ac:dyDescent="0.2">
      <c r="A198" s="96" t="str">
        <f t="shared" si="21"/>
        <v>Spieler 4-22</v>
      </c>
      <c r="B198" s="102" t="str">
        <f>b_STU!$B$9</f>
        <v>Gegner 7</v>
      </c>
      <c r="C198" s="115"/>
      <c r="D198" s="125"/>
      <c r="E198" s="126"/>
      <c r="F198" s="116"/>
      <c r="G198" s="116"/>
      <c r="H198" s="116"/>
      <c r="I198" s="98"/>
      <c r="J198" s="127"/>
      <c r="K198" s="127"/>
      <c r="L198" s="98"/>
      <c r="M198" s="117"/>
      <c r="N198" s="117"/>
      <c r="O198" s="117"/>
      <c r="P198" s="117"/>
      <c r="Q198" s="117"/>
      <c r="R198" s="117"/>
      <c r="S198" s="117"/>
      <c r="T198" s="117"/>
      <c r="U198" s="128"/>
      <c r="V198" s="128"/>
      <c r="W198" s="128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</row>
    <row r="199" spans="1:82" s="83" customFormat="1" ht="12.95" customHeight="1" x14ac:dyDescent="0.2">
      <c r="A199" s="96" t="str">
        <f t="shared" si="21"/>
        <v>Spieler 4-22</v>
      </c>
      <c r="B199" s="102" t="str">
        <f>b_STU!$B$10</f>
        <v>Gegner 8</v>
      </c>
      <c r="C199" s="115"/>
      <c r="D199" s="125"/>
      <c r="E199" s="126"/>
      <c r="F199" s="116"/>
      <c r="G199" s="116"/>
      <c r="H199" s="116"/>
      <c r="I199" s="98"/>
      <c r="J199" s="127"/>
      <c r="K199" s="127"/>
      <c r="L199" s="98"/>
      <c r="M199" s="117"/>
      <c r="N199" s="117"/>
      <c r="O199" s="117"/>
      <c r="P199" s="117"/>
      <c r="Q199" s="117"/>
      <c r="R199" s="117"/>
      <c r="S199" s="117"/>
      <c r="T199" s="117"/>
      <c r="U199" s="128"/>
      <c r="V199" s="128"/>
      <c r="W199" s="128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</row>
    <row r="200" spans="1:82" ht="12.95" customHeight="1" x14ac:dyDescent="0.2">
      <c r="A200" s="74" t="str">
        <f>b_STU!$A$200</f>
        <v>Spieler 4-23</v>
      </c>
      <c r="B200" s="101"/>
      <c r="C200" s="84"/>
      <c r="D200" s="94"/>
      <c r="E200" s="9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100"/>
      <c r="Z200" s="100"/>
    </row>
    <row r="201" spans="1:82" s="83" customFormat="1" ht="12.95" customHeight="1" x14ac:dyDescent="0.2">
      <c r="A201" s="96" t="str">
        <f>$A$200</f>
        <v>Spieler 4-23</v>
      </c>
      <c r="B201" s="102" t="str">
        <f>b_STU!$B$3</f>
        <v>KIEL</v>
      </c>
      <c r="C201" s="115"/>
      <c r="D201" s="125"/>
      <c r="E201" s="126"/>
      <c r="F201" s="116"/>
      <c r="G201" s="116"/>
      <c r="H201" s="116"/>
      <c r="I201" s="98"/>
      <c r="J201" s="127"/>
      <c r="K201" s="127"/>
      <c r="L201" s="98"/>
      <c r="M201" s="117"/>
      <c r="N201" s="117"/>
      <c r="O201" s="117"/>
      <c r="P201" s="117"/>
      <c r="Q201" s="117"/>
      <c r="R201" s="117"/>
      <c r="S201" s="117"/>
      <c r="T201" s="117"/>
      <c r="U201" s="128"/>
      <c r="V201" s="128"/>
      <c r="W201" s="128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</row>
    <row r="202" spans="1:82" s="83" customFormat="1" ht="12.95" customHeight="1" x14ac:dyDescent="0.2">
      <c r="A202" s="96" t="str">
        <f t="shared" ref="A202:A208" si="22">$A$200</f>
        <v>Spieler 4-23</v>
      </c>
      <c r="B202" s="102" t="str">
        <f>b_STU!$B$4</f>
        <v>BSVNRW</v>
      </c>
      <c r="C202" s="115"/>
      <c r="D202" s="125"/>
      <c r="E202" s="126"/>
      <c r="F202" s="116"/>
      <c r="G202" s="116"/>
      <c r="H202" s="116"/>
      <c r="I202" s="98"/>
      <c r="J202" s="127"/>
      <c r="K202" s="127"/>
      <c r="L202" s="98"/>
      <c r="M202" s="117"/>
      <c r="N202" s="117"/>
      <c r="O202" s="117"/>
      <c r="P202" s="117"/>
      <c r="Q202" s="117"/>
      <c r="R202" s="117"/>
      <c r="S202" s="117"/>
      <c r="T202" s="117"/>
      <c r="U202" s="128"/>
      <c r="V202" s="128"/>
      <c r="W202" s="128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</row>
    <row r="203" spans="1:82" s="83" customFormat="1" ht="12.95" customHeight="1" x14ac:dyDescent="0.2">
      <c r="A203" s="96" t="str">
        <f t="shared" si="22"/>
        <v>Spieler 4-23</v>
      </c>
      <c r="B203" s="102" t="str">
        <f>b_STU!$B$5</f>
        <v>Kiel/Berlin</v>
      </c>
      <c r="C203" s="115"/>
      <c r="D203" s="125"/>
      <c r="E203" s="126"/>
      <c r="F203" s="116"/>
      <c r="G203" s="116"/>
      <c r="H203" s="116"/>
      <c r="I203" s="98"/>
      <c r="J203" s="127"/>
      <c r="K203" s="127"/>
      <c r="L203" s="98"/>
      <c r="M203" s="117"/>
      <c r="N203" s="117"/>
      <c r="O203" s="117"/>
      <c r="P203" s="117"/>
      <c r="Q203" s="117"/>
      <c r="R203" s="117"/>
      <c r="S203" s="117"/>
      <c r="T203" s="117"/>
      <c r="U203" s="128"/>
      <c r="V203" s="128"/>
      <c r="W203" s="128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</row>
    <row r="204" spans="1:82" s="83" customFormat="1" ht="12.95" customHeight="1" x14ac:dyDescent="0.2">
      <c r="A204" s="96" t="str">
        <f t="shared" si="22"/>
        <v>Spieler 4-23</v>
      </c>
      <c r="B204" s="102" t="str">
        <f>b_STU!$B$6</f>
        <v>Kiel</v>
      </c>
      <c r="C204" s="115"/>
      <c r="D204" s="125"/>
      <c r="E204" s="126"/>
      <c r="F204" s="116"/>
      <c r="G204" s="116"/>
      <c r="H204" s="116"/>
      <c r="I204" s="98"/>
      <c r="J204" s="127"/>
      <c r="K204" s="127"/>
      <c r="L204" s="98"/>
      <c r="M204" s="117"/>
      <c r="N204" s="117"/>
      <c r="O204" s="117"/>
      <c r="P204" s="117"/>
      <c r="Q204" s="117"/>
      <c r="R204" s="117"/>
      <c r="S204" s="117"/>
      <c r="T204" s="117"/>
      <c r="U204" s="128"/>
      <c r="V204" s="128"/>
      <c r="W204" s="128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</row>
    <row r="205" spans="1:82" s="83" customFormat="1" ht="12.95" customHeight="1" x14ac:dyDescent="0.2">
      <c r="A205" s="96" t="str">
        <f t="shared" si="22"/>
        <v>Spieler 4-23</v>
      </c>
      <c r="B205" s="102" t="str">
        <f>b_STU!$B$7</f>
        <v>Gegner 5</v>
      </c>
      <c r="C205" s="115"/>
      <c r="D205" s="125"/>
      <c r="E205" s="126"/>
      <c r="F205" s="116"/>
      <c r="G205" s="116"/>
      <c r="H205" s="116"/>
      <c r="I205" s="98"/>
      <c r="J205" s="127"/>
      <c r="K205" s="127"/>
      <c r="L205" s="98"/>
      <c r="M205" s="117"/>
      <c r="N205" s="117"/>
      <c r="O205" s="117"/>
      <c r="P205" s="117"/>
      <c r="Q205" s="117"/>
      <c r="R205" s="117"/>
      <c r="S205" s="117"/>
      <c r="T205" s="117"/>
      <c r="U205" s="128"/>
      <c r="V205" s="128"/>
      <c r="W205" s="128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</row>
    <row r="206" spans="1:82" s="83" customFormat="1" ht="12.95" customHeight="1" x14ac:dyDescent="0.2">
      <c r="A206" s="96" t="str">
        <f t="shared" si="22"/>
        <v>Spieler 4-23</v>
      </c>
      <c r="B206" s="102" t="str">
        <f>b_STU!$B$8</f>
        <v>Gegner 6</v>
      </c>
      <c r="C206" s="115"/>
      <c r="D206" s="125"/>
      <c r="E206" s="126"/>
      <c r="F206" s="116"/>
      <c r="G206" s="116"/>
      <c r="H206" s="116"/>
      <c r="I206" s="98"/>
      <c r="J206" s="127"/>
      <c r="K206" s="127"/>
      <c r="L206" s="98"/>
      <c r="M206" s="117"/>
      <c r="N206" s="117"/>
      <c r="O206" s="117"/>
      <c r="P206" s="117"/>
      <c r="Q206" s="117"/>
      <c r="R206" s="117"/>
      <c r="S206" s="117"/>
      <c r="T206" s="117"/>
      <c r="U206" s="128"/>
      <c r="V206" s="128"/>
      <c r="W206" s="128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</row>
    <row r="207" spans="1:82" s="83" customFormat="1" ht="12.95" customHeight="1" x14ac:dyDescent="0.2">
      <c r="A207" s="96" t="str">
        <f t="shared" si="22"/>
        <v>Spieler 4-23</v>
      </c>
      <c r="B207" s="102" t="str">
        <f>b_STU!$B$9</f>
        <v>Gegner 7</v>
      </c>
      <c r="C207" s="115"/>
      <c r="D207" s="125"/>
      <c r="E207" s="126"/>
      <c r="F207" s="116"/>
      <c r="G207" s="116"/>
      <c r="H207" s="116"/>
      <c r="I207" s="98"/>
      <c r="J207" s="127"/>
      <c r="K207" s="127"/>
      <c r="L207" s="98"/>
      <c r="M207" s="117"/>
      <c r="N207" s="117"/>
      <c r="O207" s="117"/>
      <c r="P207" s="117"/>
      <c r="Q207" s="117"/>
      <c r="R207" s="117"/>
      <c r="S207" s="117"/>
      <c r="T207" s="117"/>
      <c r="U207" s="128"/>
      <c r="V207" s="128"/>
      <c r="W207" s="128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</row>
    <row r="208" spans="1:82" s="83" customFormat="1" ht="12.95" customHeight="1" x14ac:dyDescent="0.2">
      <c r="A208" s="96" t="str">
        <f t="shared" si="22"/>
        <v>Spieler 4-23</v>
      </c>
      <c r="B208" s="102" t="str">
        <f>b_STU!$B$10</f>
        <v>Gegner 8</v>
      </c>
      <c r="C208" s="115"/>
      <c r="D208" s="125"/>
      <c r="E208" s="126"/>
      <c r="F208" s="116"/>
      <c r="G208" s="116"/>
      <c r="H208" s="116"/>
      <c r="I208" s="98"/>
      <c r="J208" s="127"/>
      <c r="K208" s="127"/>
      <c r="L208" s="98"/>
      <c r="M208" s="117"/>
      <c r="N208" s="117"/>
      <c r="O208" s="117"/>
      <c r="P208" s="117"/>
      <c r="Q208" s="117"/>
      <c r="R208" s="117"/>
      <c r="S208" s="117"/>
      <c r="T208" s="117"/>
      <c r="U208" s="128"/>
      <c r="V208" s="128"/>
      <c r="W208" s="128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</row>
    <row r="209" spans="1:82" ht="12.95" customHeight="1" x14ac:dyDescent="0.2">
      <c r="A209" s="74" t="str">
        <f>b_STU!$A$209</f>
        <v>Spieler 4-24</v>
      </c>
      <c r="B209" s="101"/>
      <c r="C209" s="84"/>
      <c r="D209" s="94"/>
      <c r="E209" s="9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100"/>
      <c r="Z209" s="100"/>
    </row>
    <row r="210" spans="1:82" s="83" customFormat="1" ht="12.95" customHeight="1" x14ac:dyDescent="0.2">
      <c r="A210" s="96" t="str">
        <f>$A$209</f>
        <v>Spieler 4-24</v>
      </c>
      <c r="B210" s="102" t="str">
        <f>b_STU!$B$3</f>
        <v>KIEL</v>
      </c>
      <c r="C210" s="115"/>
      <c r="D210" s="125"/>
      <c r="E210" s="126"/>
      <c r="F210" s="116"/>
      <c r="G210" s="116"/>
      <c r="H210" s="116"/>
      <c r="I210" s="98"/>
      <c r="J210" s="127"/>
      <c r="K210" s="127"/>
      <c r="L210" s="98"/>
      <c r="M210" s="117"/>
      <c r="N210" s="117"/>
      <c r="O210" s="117"/>
      <c r="P210" s="117"/>
      <c r="Q210" s="117"/>
      <c r="R210" s="117"/>
      <c r="S210" s="117"/>
      <c r="T210" s="117"/>
      <c r="U210" s="128"/>
      <c r="V210" s="128"/>
      <c r="W210" s="128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</row>
    <row r="211" spans="1:82" s="83" customFormat="1" ht="12.95" customHeight="1" x14ac:dyDescent="0.2">
      <c r="A211" s="96" t="str">
        <f t="shared" ref="A211:A217" si="23">$A$209</f>
        <v>Spieler 4-24</v>
      </c>
      <c r="B211" s="102" t="str">
        <f>b_STU!$B$4</f>
        <v>BSVNRW</v>
      </c>
      <c r="C211" s="115"/>
      <c r="D211" s="125"/>
      <c r="E211" s="126"/>
      <c r="F211" s="116"/>
      <c r="G211" s="116"/>
      <c r="H211" s="116"/>
      <c r="I211" s="98"/>
      <c r="J211" s="127"/>
      <c r="K211" s="127"/>
      <c r="L211" s="98"/>
      <c r="M211" s="117"/>
      <c r="N211" s="117"/>
      <c r="O211" s="117"/>
      <c r="P211" s="117"/>
      <c r="Q211" s="117"/>
      <c r="R211" s="117"/>
      <c r="S211" s="117"/>
      <c r="T211" s="117"/>
      <c r="U211" s="128"/>
      <c r="V211" s="128"/>
      <c r="W211" s="128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</row>
    <row r="212" spans="1:82" s="83" customFormat="1" ht="12.95" customHeight="1" x14ac:dyDescent="0.2">
      <c r="A212" s="96" t="str">
        <f t="shared" si="23"/>
        <v>Spieler 4-24</v>
      </c>
      <c r="B212" s="102" t="str">
        <f>b_STU!$B$5</f>
        <v>Kiel/Berlin</v>
      </c>
      <c r="C212" s="115"/>
      <c r="D212" s="125"/>
      <c r="E212" s="126"/>
      <c r="F212" s="116"/>
      <c r="G212" s="116"/>
      <c r="H212" s="116"/>
      <c r="I212" s="98"/>
      <c r="J212" s="127"/>
      <c r="K212" s="127"/>
      <c r="L212" s="98"/>
      <c r="M212" s="117"/>
      <c r="N212" s="117"/>
      <c r="O212" s="117"/>
      <c r="P212" s="117"/>
      <c r="Q212" s="117"/>
      <c r="R212" s="117"/>
      <c r="S212" s="117"/>
      <c r="T212" s="117"/>
      <c r="U212" s="128"/>
      <c r="V212" s="128"/>
      <c r="W212" s="128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</row>
    <row r="213" spans="1:82" s="83" customFormat="1" ht="12.95" customHeight="1" x14ac:dyDescent="0.2">
      <c r="A213" s="96" t="str">
        <f t="shared" si="23"/>
        <v>Spieler 4-24</v>
      </c>
      <c r="B213" s="102" t="str">
        <f>b_STU!$B$6</f>
        <v>Kiel</v>
      </c>
      <c r="C213" s="115"/>
      <c r="D213" s="125"/>
      <c r="E213" s="126"/>
      <c r="F213" s="116"/>
      <c r="G213" s="116"/>
      <c r="H213" s="116"/>
      <c r="I213" s="98"/>
      <c r="J213" s="127"/>
      <c r="K213" s="127"/>
      <c r="L213" s="98"/>
      <c r="M213" s="117"/>
      <c r="N213" s="117"/>
      <c r="O213" s="117"/>
      <c r="P213" s="117"/>
      <c r="Q213" s="117"/>
      <c r="R213" s="117"/>
      <c r="S213" s="117"/>
      <c r="T213" s="117"/>
      <c r="U213" s="128"/>
      <c r="V213" s="128"/>
      <c r="W213" s="128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</row>
    <row r="214" spans="1:82" s="83" customFormat="1" ht="12.95" customHeight="1" x14ac:dyDescent="0.2">
      <c r="A214" s="96" t="str">
        <f t="shared" si="23"/>
        <v>Spieler 4-24</v>
      </c>
      <c r="B214" s="102" t="str">
        <f>b_STU!$B$7</f>
        <v>Gegner 5</v>
      </c>
      <c r="C214" s="115"/>
      <c r="D214" s="125"/>
      <c r="E214" s="126"/>
      <c r="F214" s="116"/>
      <c r="G214" s="116"/>
      <c r="H214" s="116"/>
      <c r="I214" s="98"/>
      <c r="J214" s="127"/>
      <c r="K214" s="127"/>
      <c r="L214" s="98"/>
      <c r="M214" s="117"/>
      <c r="N214" s="117"/>
      <c r="O214" s="117"/>
      <c r="P214" s="117"/>
      <c r="Q214" s="117"/>
      <c r="R214" s="117"/>
      <c r="S214" s="117"/>
      <c r="T214" s="117"/>
      <c r="U214" s="128"/>
      <c r="V214" s="128"/>
      <c r="W214" s="128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</row>
    <row r="215" spans="1:82" s="83" customFormat="1" ht="12.95" customHeight="1" x14ac:dyDescent="0.2">
      <c r="A215" s="96" t="str">
        <f t="shared" si="23"/>
        <v>Spieler 4-24</v>
      </c>
      <c r="B215" s="102" t="str">
        <f>b_STU!$B$8</f>
        <v>Gegner 6</v>
      </c>
      <c r="C215" s="115"/>
      <c r="D215" s="125"/>
      <c r="E215" s="126"/>
      <c r="F215" s="116"/>
      <c r="G215" s="116"/>
      <c r="H215" s="116"/>
      <c r="I215" s="98"/>
      <c r="J215" s="127"/>
      <c r="K215" s="127"/>
      <c r="L215" s="98"/>
      <c r="M215" s="117"/>
      <c r="N215" s="117"/>
      <c r="O215" s="117"/>
      <c r="P215" s="117"/>
      <c r="Q215" s="117"/>
      <c r="R215" s="117"/>
      <c r="S215" s="117"/>
      <c r="T215" s="117"/>
      <c r="U215" s="128"/>
      <c r="V215" s="128"/>
      <c r="W215" s="128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</row>
    <row r="216" spans="1:82" s="83" customFormat="1" ht="12.95" customHeight="1" x14ac:dyDescent="0.2">
      <c r="A216" s="96" t="str">
        <f t="shared" si="23"/>
        <v>Spieler 4-24</v>
      </c>
      <c r="B216" s="102" t="str">
        <f>b_STU!$B$9</f>
        <v>Gegner 7</v>
      </c>
      <c r="C216" s="115"/>
      <c r="D216" s="125"/>
      <c r="E216" s="126"/>
      <c r="F216" s="116"/>
      <c r="G216" s="116"/>
      <c r="H216" s="116"/>
      <c r="I216" s="98"/>
      <c r="J216" s="127"/>
      <c r="K216" s="127"/>
      <c r="L216" s="98"/>
      <c r="M216" s="117"/>
      <c r="N216" s="117"/>
      <c r="O216" s="117"/>
      <c r="P216" s="117"/>
      <c r="Q216" s="117"/>
      <c r="R216" s="117"/>
      <c r="S216" s="117"/>
      <c r="T216" s="117"/>
      <c r="U216" s="128"/>
      <c r="V216" s="128"/>
      <c r="W216" s="128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</row>
    <row r="217" spans="1:82" s="83" customFormat="1" ht="12.95" customHeight="1" x14ac:dyDescent="0.2">
      <c r="A217" s="96" t="str">
        <f t="shared" si="23"/>
        <v>Spieler 4-24</v>
      </c>
      <c r="B217" s="102" t="str">
        <f>b_STU!$B$10</f>
        <v>Gegner 8</v>
      </c>
      <c r="C217" s="115"/>
      <c r="D217" s="125"/>
      <c r="E217" s="126"/>
      <c r="F217" s="116"/>
      <c r="G217" s="116"/>
      <c r="H217" s="116"/>
      <c r="I217" s="98"/>
      <c r="J217" s="127"/>
      <c r="K217" s="127"/>
      <c r="L217" s="98"/>
      <c r="M217" s="117"/>
      <c r="N217" s="117"/>
      <c r="O217" s="117"/>
      <c r="P217" s="117"/>
      <c r="Q217" s="117"/>
      <c r="R217" s="117"/>
      <c r="S217" s="117"/>
      <c r="T217" s="117"/>
      <c r="U217" s="128"/>
      <c r="V217" s="128"/>
      <c r="W217" s="128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</row>
    <row r="218" spans="1:82" ht="12.95" customHeight="1" x14ac:dyDescent="0.2">
      <c r="A218" s="74" t="str">
        <f>b_STU!$A$218</f>
        <v>Spieler 4-25</v>
      </c>
      <c r="B218" s="101"/>
      <c r="C218" s="84"/>
      <c r="D218" s="94"/>
      <c r="E218" s="9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100"/>
      <c r="Z218" s="100"/>
    </row>
    <row r="219" spans="1:82" s="83" customFormat="1" ht="12.95" customHeight="1" x14ac:dyDescent="0.2">
      <c r="A219" s="96" t="str">
        <f>$A$218</f>
        <v>Spieler 4-25</v>
      </c>
      <c r="B219" s="102" t="str">
        <f>b_STU!$B$3</f>
        <v>KIEL</v>
      </c>
      <c r="C219" s="115"/>
      <c r="D219" s="125"/>
      <c r="E219" s="126"/>
      <c r="F219" s="116"/>
      <c r="G219" s="116"/>
      <c r="H219" s="116"/>
      <c r="I219" s="98"/>
      <c r="J219" s="127"/>
      <c r="K219" s="127"/>
      <c r="L219" s="98"/>
      <c r="M219" s="117"/>
      <c r="N219" s="117"/>
      <c r="O219" s="117"/>
      <c r="P219" s="117"/>
      <c r="Q219" s="117"/>
      <c r="R219" s="117"/>
      <c r="S219" s="117"/>
      <c r="T219" s="117"/>
      <c r="U219" s="128"/>
      <c r="V219" s="128"/>
      <c r="W219" s="128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</row>
    <row r="220" spans="1:82" s="83" customFormat="1" ht="12.95" customHeight="1" x14ac:dyDescent="0.2">
      <c r="A220" s="96" t="str">
        <f t="shared" ref="A220:A226" si="24">$A$218</f>
        <v>Spieler 4-25</v>
      </c>
      <c r="B220" s="102" t="str">
        <f>b_STU!$B$4</f>
        <v>BSVNRW</v>
      </c>
      <c r="C220" s="115"/>
      <c r="D220" s="125"/>
      <c r="E220" s="126"/>
      <c r="F220" s="116"/>
      <c r="G220" s="116"/>
      <c r="H220" s="116"/>
      <c r="I220" s="98"/>
      <c r="J220" s="127"/>
      <c r="K220" s="127"/>
      <c r="L220" s="98"/>
      <c r="M220" s="117"/>
      <c r="N220" s="117"/>
      <c r="O220" s="117"/>
      <c r="P220" s="117"/>
      <c r="Q220" s="117"/>
      <c r="R220" s="117"/>
      <c r="S220" s="117"/>
      <c r="T220" s="117"/>
      <c r="U220" s="128"/>
      <c r="V220" s="128"/>
      <c r="W220" s="128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</row>
    <row r="221" spans="1:82" s="83" customFormat="1" ht="12.95" customHeight="1" x14ac:dyDescent="0.2">
      <c r="A221" s="96" t="str">
        <f t="shared" si="24"/>
        <v>Spieler 4-25</v>
      </c>
      <c r="B221" s="102" t="str">
        <f>b_STU!$B$5</f>
        <v>Kiel/Berlin</v>
      </c>
      <c r="C221" s="115"/>
      <c r="D221" s="125"/>
      <c r="E221" s="126"/>
      <c r="F221" s="116"/>
      <c r="G221" s="116"/>
      <c r="H221" s="116"/>
      <c r="I221" s="98"/>
      <c r="J221" s="127"/>
      <c r="K221" s="127"/>
      <c r="L221" s="98"/>
      <c r="M221" s="117"/>
      <c r="N221" s="117"/>
      <c r="O221" s="117"/>
      <c r="P221" s="117"/>
      <c r="Q221" s="117"/>
      <c r="R221" s="117"/>
      <c r="S221" s="117"/>
      <c r="T221" s="117"/>
      <c r="U221" s="128"/>
      <c r="V221" s="128"/>
      <c r="W221" s="128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</row>
    <row r="222" spans="1:82" s="83" customFormat="1" ht="12.95" customHeight="1" x14ac:dyDescent="0.2">
      <c r="A222" s="96" t="str">
        <f t="shared" si="24"/>
        <v>Spieler 4-25</v>
      </c>
      <c r="B222" s="102" t="str">
        <f>b_STU!$B$6</f>
        <v>Kiel</v>
      </c>
      <c r="C222" s="115"/>
      <c r="D222" s="125"/>
      <c r="E222" s="126"/>
      <c r="F222" s="116"/>
      <c r="G222" s="116"/>
      <c r="H222" s="116"/>
      <c r="I222" s="98"/>
      <c r="J222" s="127"/>
      <c r="K222" s="127"/>
      <c r="L222" s="98"/>
      <c r="M222" s="117"/>
      <c r="N222" s="117"/>
      <c r="O222" s="117"/>
      <c r="P222" s="117"/>
      <c r="Q222" s="117"/>
      <c r="R222" s="117"/>
      <c r="S222" s="117"/>
      <c r="T222" s="117"/>
      <c r="U222" s="128"/>
      <c r="V222" s="128"/>
      <c r="W222" s="128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</row>
    <row r="223" spans="1:82" s="83" customFormat="1" ht="12.95" customHeight="1" x14ac:dyDescent="0.2">
      <c r="A223" s="96" t="str">
        <f t="shared" si="24"/>
        <v>Spieler 4-25</v>
      </c>
      <c r="B223" s="102" t="str">
        <f>b_STU!$B$7</f>
        <v>Gegner 5</v>
      </c>
      <c r="C223" s="115"/>
      <c r="D223" s="125"/>
      <c r="E223" s="126"/>
      <c r="F223" s="116"/>
      <c r="G223" s="116"/>
      <c r="H223" s="116"/>
      <c r="I223" s="98"/>
      <c r="J223" s="127"/>
      <c r="K223" s="127"/>
      <c r="L223" s="98"/>
      <c r="M223" s="117"/>
      <c r="N223" s="117"/>
      <c r="O223" s="117"/>
      <c r="P223" s="117"/>
      <c r="Q223" s="117"/>
      <c r="R223" s="117"/>
      <c r="S223" s="117"/>
      <c r="T223" s="117"/>
      <c r="U223" s="128"/>
      <c r="V223" s="128"/>
      <c r="W223" s="128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</row>
    <row r="224" spans="1:82" s="83" customFormat="1" ht="12.95" customHeight="1" x14ac:dyDescent="0.2">
      <c r="A224" s="96" t="str">
        <f t="shared" si="24"/>
        <v>Spieler 4-25</v>
      </c>
      <c r="B224" s="102" t="str">
        <f>b_STU!$B$8</f>
        <v>Gegner 6</v>
      </c>
      <c r="C224" s="115"/>
      <c r="D224" s="125"/>
      <c r="E224" s="126"/>
      <c r="F224" s="116"/>
      <c r="G224" s="116"/>
      <c r="H224" s="116"/>
      <c r="I224" s="98"/>
      <c r="J224" s="127"/>
      <c r="K224" s="127"/>
      <c r="L224" s="98"/>
      <c r="M224" s="117"/>
      <c r="N224" s="117"/>
      <c r="O224" s="117"/>
      <c r="P224" s="117"/>
      <c r="Q224" s="117"/>
      <c r="R224" s="117"/>
      <c r="S224" s="117"/>
      <c r="T224" s="117"/>
      <c r="U224" s="128"/>
      <c r="V224" s="128"/>
      <c r="W224" s="128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</row>
    <row r="225" spans="1:82" s="83" customFormat="1" ht="12.95" customHeight="1" x14ac:dyDescent="0.2">
      <c r="A225" s="96" t="str">
        <f t="shared" si="24"/>
        <v>Spieler 4-25</v>
      </c>
      <c r="B225" s="102" t="str">
        <f>b_STU!$B$9</f>
        <v>Gegner 7</v>
      </c>
      <c r="C225" s="115"/>
      <c r="D225" s="125"/>
      <c r="E225" s="126"/>
      <c r="F225" s="116"/>
      <c r="G225" s="116"/>
      <c r="H225" s="116"/>
      <c r="I225" s="98"/>
      <c r="J225" s="127"/>
      <c r="K225" s="127"/>
      <c r="L225" s="98"/>
      <c r="M225" s="117"/>
      <c r="N225" s="117"/>
      <c r="O225" s="117"/>
      <c r="P225" s="117"/>
      <c r="Q225" s="117"/>
      <c r="R225" s="117"/>
      <c r="S225" s="117"/>
      <c r="T225" s="117"/>
      <c r="U225" s="128"/>
      <c r="V225" s="128"/>
      <c r="W225" s="128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</row>
    <row r="226" spans="1:82" s="83" customFormat="1" ht="12.95" customHeight="1" x14ac:dyDescent="0.2">
      <c r="A226" s="96" t="str">
        <f t="shared" si="24"/>
        <v>Spieler 4-25</v>
      </c>
      <c r="B226" s="102" t="str">
        <f>b_STU!$B$10</f>
        <v>Gegner 8</v>
      </c>
      <c r="C226" s="115"/>
      <c r="D226" s="125"/>
      <c r="E226" s="126"/>
      <c r="F226" s="116"/>
      <c r="G226" s="116"/>
      <c r="H226" s="116"/>
      <c r="I226" s="98"/>
      <c r="J226" s="127"/>
      <c r="K226" s="127"/>
      <c r="L226" s="98"/>
      <c r="M226" s="117"/>
      <c r="N226" s="117"/>
      <c r="O226" s="117"/>
      <c r="P226" s="117"/>
      <c r="Q226" s="117"/>
      <c r="R226" s="117"/>
      <c r="S226" s="117"/>
      <c r="T226" s="117"/>
      <c r="U226" s="128"/>
      <c r="V226" s="128"/>
      <c r="W226" s="128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</row>
    <row r="227" spans="1:82" ht="12.95" customHeight="1" x14ac:dyDescent="0.2">
      <c r="A227" s="74" t="str">
        <f>b_STU!$A$227</f>
        <v>Spieler 4-26</v>
      </c>
      <c r="B227" s="101"/>
      <c r="C227" s="84"/>
      <c r="D227" s="94"/>
      <c r="E227" s="9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100"/>
      <c r="Z227" s="100"/>
    </row>
    <row r="228" spans="1:82" s="83" customFormat="1" ht="12.95" customHeight="1" x14ac:dyDescent="0.2">
      <c r="A228" s="96" t="str">
        <f>$A$227</f>
        <v>Spieler 4-26</v>
      </c>
      <c r="B228" s="102" t="str">
        <f>b_STU!$B$3</f>
        <v>KIEL</v>
      </c>
      <c r="C228" s="115"/>
      <c r="D228" s="125"/>
      <c r="E228" s="126"/>
      <c r="F228" s="116"/>
      <c r="G228" s="116"/>
      <c r="H228" s="116"/>
      <c r="I228" s="98"/>
      <c r="J228" s="127"/>
      <c r="K228" s="127"/>
      <c r="L228" s="98"/>
      <c r="M228" s="117"/>
      <c r="N228" s="117"/>
      <c r="O228" s="117"/>
      <c r="P228" s="117"/>
      <c r="Q228" s="117"/>
      <c r="R228" s="117"/>
      <c r="S228" s="117"/>
      <c r="T228" s="117"/>
      <c r="U228" s="128"/>
      <c r="V228" s="128"/>
      <c r="W228" s="128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</row>
    <row r="229" spans="1:82" s="83" customFormat="1" ht="12.95" customHeight="1" x14ac:dyDescent="0.2">
      <c r="A229" s="96" t="str">
        <f t="shared" ref="A229:A235" si="25">$A$227</f>
        <v>Spieler 4-26</v>
      </c>
      <c r="B229" s="102" t="str">
        <f>b_STU!$B$4</f>
        <v>BSVNRW</v>
      </c>
      <c r="C229" s="115"/>
      <c r="D229" s="125"/>
      <c r="E229" s="126"/>
      <c r="F229" s="116"/>
      <c r="G229" s="116"/>
      <c r="H229" s="116"/>
      <c r="I229" s="98"/>
      <c r="J229" s="127"/>
      <c r="K229" s="127"/>
      <c r="L229" s="98"/>
      <c r="M229" s="117"/>
      <c r="N229" s="117"/>
      <c r="O229" s="117"/>
      <c r="P229" s="117"/>
      <c r="Q229" s="117"/>
      <c r="R229" s="117"/>
      <c r="S229" s="117"/>
      <c r="T229" s="117"/>
      <c r="U229" s="128"/>
      <c r="V229" s="128"/>
      <c r="W229" s="128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</row>
    <row r="230" spans="1:82" s="83" customFormat="1" ht="12.95" customHeight="1" x14ac:dyDescent="0.2">
      <c r="A230" s="96" t="str">
        <f t="shared" si="25"/>
        <v>Spieler 4-26</v>
      </c>
      <c r="B230" s="102" t="str">
        <f>b_STU!$B$5</f>
        <v>Kiel/Berlin</v>
      </c>
      <c r="C230" s="115"/>
      <c r="D230" s="125"/>
      <c r="E230" s="126"/>
      <c r="F230" s="116"/>
      <c r="G230" s="116"/>
      <c r="H230" s="116"/>
      <c r="I230" s="98"/>
      <c r="J230" s="127"/>
      <c r="K230" s="127"/>
      <c r="L230" s="98"/>
      <c r="M230" s="117"/>
      <c r="N230" s="117"/>
      <c r="O230" s="117"/>
      <c r="P230" s="117"/>
      <c r="Q230" s="117"/>
      <c r="R230" s="117"/>
      <c r="S230" s="117"/>
      <c r="T230" s="117"/>
      <c r="U230" s="128"/>
      <c r="V230" s="128"/>
      <c r="W230" s="128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</row>
    <row r="231" spans="1:82" s="83" customFormat="1" ht="12.95" customHeight="1" x14ac:dyDescent="0.2">
      <c r="A231" s="96" t="str">
        <f t="shared" si="25"/>
        <v>Spieler 4-26</v>
      </c>
      <c r="B231" s="102" t="str">
        <f>b_STU!$B$6</f>
        <v>Kiel</v>
      </c>
      <c r="C231" s="115"/>
      <c r="D231" s="125"/>
      <c r="E231" s="126"/>
      <c r="F231" s="116"/>
      <c r="G231" s="116"/>
      <c r="H231" s="116"/>
      <c r="I231" s="98"/>
      <c r="J231" s="127"/>
      <c r="K231" s="127"/>
      <c r="L231" s="98"/>
      <c r="M231" s="117"/>
      <c r="N231" s="117"/>
      <c r="O231" s="117"/>
      <c r="P231" s="117"/>
      <c r="Q231" s="117"/>
      <c r="R231" s="117"/>
      <c r="S231" s="117"/>
      <c r="T231" s="117"/>
      <c r="U231" s="128"/>
      <c r="V231" s="128"/>
      <c r="W231" s="128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</row>
    <row r="232" spans="1:82" s="83" customFormat="1" ht="12.95" customHeight="1" x14ac:dyDescent="0.2">
      <c r="A232" s="96" t="str">
        <f t="shared" si="25"/>
        <v>Spieler 4-26</v>
      </c>
      <c r="B232" s="102" t="str">
        <f>b_STU!$B$7</f>
        <v>Gegner 5</v>
      </c>
      <c r="C232" s="115"/>
      <c r="D232" s="125"/>
      <c r="E232" s="126"/>
      <c r="F232" s="116"/>
      <c r="G232" s="116"/>
      <c r="H232" s="116"/>
      <c r="I232" s="98"/>
      <c r="J232" s="127"/>
      <c r="K232" s="127"/>
      <c r="L232" s="98"/>
      <c r="M232" s="117"/>
      <c r="N232" s="117"/>
      <c r="O232" s="117"/>
      <c r="P232" s="117"/>
      <c r="Q232" s="117"/>
      <c r="R232" s="117"/>
      <c r="S232" s="117"/>
      <c r="T232" s="117"/>
      <c r="U232" s="128"/>
      <c r="V232" s="128"/>
      <c r="W232" s="128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</row>
    <row r="233" spans="1:82" s="83" customFormat="1" ht="12.95" customHeight="1" x14ac:dyDescent="0.2">
      <c r="A233" s="96" t="str">
        <f t="shared" si="25"/>
        <v>Spieler 4-26</v>
      </c>
      <c r="B233" s="102" t="str">
        <f>b_STU!$B$8</f>
        <v>Gegner 6</v>
      </c>
      <c r="C233" s="115"/>
      <c r="D233" s="125"/>
      <c r="E233" s="126"/>
      <c r="F233" s="116"/>
      <c r="G233" s="116"/>
      <c r="H233" s="116"/>
      <c r="I233" s="98"/>
      <c r="J233" s="127"/>
      <c r="K233" s="127"/>
      <c r="L233" s="98"/>
      <c r="M233" s="117"/>
      <c r="N233" s="117"/>
      <c r="O233" s="117"/>
      <c r="P233" s="117"/>
      <c r="Q233" s="117"/>
      <c r="R233" s="117"/>
      <c r="S233" s="117"/>
      <c r="T233" s="117"/>
      <c r="U233" s="128"/>
      <c r="V233" s="128"/>
      <c r="W233" s="128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</row>
    <row r="234" spans="1:82" s="83" customFormat="1" ht="12.95" customHeight="1" x14ac:dyDescent="0.2">
      <c r="A234" s="96" t="str">
        <f t="shared" si="25"/>
        <v>Spieler 4-26</v>
      </c>
      <c r="B234" s="102" t="str">
        <f>b_STU!$B$9</f>
        <v>Gegner 7</v>
      </c>
      <c r="C234" s="115"/>
      <c r="D234" s="125"/>
      <c r="E234" s="126"/>
      <c r="F234" s="116"/>
      <c r="G234" s="116"/>
      <c r="H234" s="116"/>
      <c r="I234" s="98"/>
      <c r="J234" s="127"/>
      <c r="K234" s="127"/>
      <c r="L234" s="98"/>
      <c r="M234" s="117"/>
      <c r="N234" s="117"/>
      <c r="O234" s="117"/>
      <c r="P234" s="117"/>
      <c r="Q234" s="117"/>
      <c r="R234" s="117"/>
      <c r="S234" s="117"/>
      <c r="T234" s="117"/>
      <c r="U234" s="128"/>
      <c r="V234" s="128"/>
      <c r="W234" s="128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</row>
    <row r="235" spans="1:82" s="83" customFormat="1" ht="12.95" customHeight="1" x14ac:dyDescent="0.2">
      <c r="A235" s="96" t="str">
        <f t="shared" si="25"/>
        <v>Spieler 4-26</v>
      </c>
      <c r="B235" s="102" t="str">
        <f>b_STU!$B$10</f>
        <v>Gegner 8</v>
      </c>
      <c r="C235" s="115"/>
      <c r="D235" s="125"/>
      <c r="E235" s="126"/>
      <c r="F235" s="116"/>
      <c r="G235" s="116"/>
      <c r="H235" s="116"/>
      <c r="I235" s="98"/>
      <c r="J235" s="127"/>
      <c r="K235" s="127"/>
      <c r="L235" s="98"/>
      <c r="M235" s="117"/>
      <c r="N235" s="117"/>
      <c r="O235" s="117"/>
      <c r="P235" s="117"/>
      <c r="Q235" s="117"/>
      <c r="R235" s="117"/>
      <c r="S235" s="117"/>
      <c r="T235" s="117"/>
      <c r="U235" s="128"/>
      <c r="V235" s="128"/>
      <c r="W235" s="128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</row>
    <row r="236" spans="1:82" ht="12.95" customHeight="1" x14ac:dyDescent="0.2">
      <c r="A236" s="74" t="str">
        <f>b_STU!$A$236</f>
        <v>Spieler 4-27</v>
      </c>
      <c r="B236" s="101"/>
      <c r="C236" s="84"/>
      <c r="D236" s="94"/>
      <c r="E236" s="9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100"/>
      <c r="Z236" s="100"/>
    </row>
    <row r="237" spans="1:82" s="83" customFormat="1" ht="12.95" customHeight="1" x14ac:dyDescent="0.2">
      <c r="A237" s="96" t="str">
        <f>$A$236</f>
        <v>Spieler 4-27</v>
      </c>
      <c r="B237" s="102" t="str">
        <f>b_STU!$B$3</f>
        <v>KIEL</v>
      </c>
      <c r="C237" s="115"/>
      <c r="D237" s="125"/>
      <c r="E237" s="126"/>
      <c r="F237" s="116"/>
      <c r="G237" s="116"/>
      <c r="H237" s="116"/>
      <c r="I237" s="98"/>
      <c r="J237" s="127"/>
      <c r="K237" s="127"/>
      <c r="L237" s="98"/>
      <c r="M237" s="117"/>
      <c r="N237" s="117"/>
      <c r="O237" s="117"/>
      <c r="P237" s="117"/>
      <c r="Q237" s="117"/>
      <c r="R237" s="117"/>
      <c r="S237" s="117"/>
      <c r="T237" s="117"/>
      <c r="U237" s="128"/>
      <c r="V237" s="128"/>
      <c r="W237" s="128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</row>
    <row r="238" spans="1:82" s="83" customFormat="1" ht="12.95" customHeight="1" x14ac:dyDescent="0.2">
      <c r="A238" s="96" t="str">
        <f t="shared" ref="A238:A244" si="26">$A$236</f>
        <v>Spieler 4-27</v>
      </c>
      <c r="B238" s="102" t="str">
        <f>b_STU!$B$4</f>
        <v>BSVNRW</v>
      </c>
      <c r="C238" s="115"/>
      <c r="D238" s="125"/>
      <c r="E238" s="126"/>
      <c r="F238" s="116"/>
      <c r="G238" s="116"/>
      <c r="H238" s="116"/>
      <c r="I238" s="98"/>
      <c r="J238" s="127"/>
      <c r="K238" s="127"/>
      <c r="L238" s="98"/>
      <c r="M238" s="117"/>
      <c r="N238" s="117"/>
      <c r="O238" s="117"/>
      <c r="P238" s="117"/>
      <c r="Q238" s="117"/>
      <c r="R238" s="117"/>
      <c r="S238" s="117"/>
      <c r="T238" s="117"/>
      <c r="U238" s="128"/>
      <c r="V238" s="128"/>
      <c r="W238" s="128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</row>
    <row r="239" spans="1:82" s="83" customFormat="1" ht="12.95" customHeight="1" x14ac:dyDescent="0.2">
      <c r="A239" s="96" t="str">
        <f t="shared" si="26"/>
        <v>Spieler 4-27</v>
      </c>
      <c r="B239" s="102" t="str">
        <f>b_STU!$B$5</f>
        <v>Kiel/Berlin</v>
      </c>
      <c r="C239" s="115"/>
      <c r="D239" s="125"/>
      <c r="E239" s="126"/>
      <c r="F239" s="116"/>
      <c r="G239" s="116"/>
      <c r="H239" s="116"/>
      <c r="I239" s="98"/>
      <c r="J239" s="127"/>
      <c r="K239" s="127"/>
      <c r="L239" s="98"/>
      <c r="M239" s="117"/>
      <c r="N239" s="117"/>
      <c r="O239" s="117"/>
      <c r="P239" s="117"/>
      <c r="Q239" s="117"/>
      <c r="R239" s="117"/>
      <c r="S239" s="117"/>
      <c r="T239" s="117"/>
      <c r="U239" s="128"/>
      <c r="V239" s="128"/>
      <c r="W239" s="128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</row>
    <row r="240" spans="1:82" s="83" customFormat="1" ht="12.95" customHeight="1" x14ac:dyDescent="0.2">
      <c r="A240" s="96" t="str">
        <f t="shared" si="26"/>
        <v>Spieler 4-27</v>
      </c>
      <c r="B240" s="102" t="str">
        <f>b_STU!$B$6</f>
        <v>Kiel</v>
      </c>
      <c r="C240" s="115"/>
      <c r="D240" s="125"/>
      <c r="E240" s="126"/>
      <c r="F240" s="116"/>
      <c r="G240" s="116"/>
      <c r="H240" s="116"/>
      <c r="I240" s="98"/>
      <c r="J240" s="127"/>
      <c r="K240" s="127"/>
      <c r="L240" s="98"/>
      <c r="M240" s="117"/>
      <c r="N240" s="117"/>
      <c r="O240" s="117"/>
      <c r="P240" s="117"/>
      <c r="Q240" s="117"/>
      <c r="R240" s="117"/>
      <c r="S240" s="117"/>
      <c r="T240" s="117"/>
      <c r="U240" s="128"/>
      <c r="V240" s="128"/>
      <c r="W240" s="128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</row>
    <row r="241" spans="1:82" s="83" customFormat="1" ht="12.95" customHeight="1" x14ac:dyDescent="0.2">
      <c r="A241" s="96" t="str">
        <f t="shared" si="26"/>
        <v>Spieler 4-27</v>
      </c>
      <c r="B241" s="102" t="str">
        <f>b_STU!$B$7</f>
        <v>Gegner 5</v>
      </c>
      <c r="C241" s="115"/>
      <c r="D241" s="125"/>
      <c r="E241" s="126"/>
      <c r="F241" s="116"/>
      <c r="G241" s="116"/>
      <c r="H241" s="116"/>
      <c r="I241" s="98"/>
      <c r="J241" s="127"/>
      <c r="K241" s="127"/>
      <c r="L241" s="98"/>
      <c r="M241" s="117"/>
      <c r="N241" s="117"/>
      <c r="O241" s="117"/>
      <c r="P241" s="117"/>
      <c r="Q241" s="117"/>
      <c r="R241" s="117"/>
      <c r="S241" s="117"/>
      <c r="T241" s="117"/>
      <c r="U241" s="128"/>
      <c r="V241" s="128"/>
      <c r="W241" s="128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</row>
    <row r="242" spans="1:82" s="83" customFormat="1" ht="12.95" customHeight="1" x14ac:dyDescent="0.2">
      <c r="A242" s="96" t="str">
        <f t="shared" si="26"/>
        <v>Spieler 4-27</v>
      </c>
      <c r="B242" s="102" t="str">
        <f>b_STU!$B$8</f>
        <v>Gegner 6</v>
      </c>
      <c r="C242" s="115"/>
      <c r="D242" s="125"/>
      <c r="E242" s="126"/>
      <c r="F242" s="116"/>
      <c r="G242" s="116"/>
      <c r="H242" s="116"/>
      <c r="I242" s="98"/>
      <c r="J242" s="127"/>
      <c r="K242" s="127"/>
      <c r="L242" s="98"/>
      <c r="M242" s="117"/>
      <c r="N242" s="117"/>
      <c r="O242" s="117"/>
      <c r="P242" s="117"/>
      <c r="Q242" s="117"/>
      <c r="R242" s="117"/>
      <c r="S242" s="117"/>
      <c r="T242" s="117"/>
      <c r="U242" s="128"/>
      <c r="V242" s="128"/>
      <c r="W242" s="128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</row>
    <row r="243" spans="1:82" s="83" customFormat="1" ht="12.95" customHeight="1" x14ac:dyDescent="0.2">
      <c r="A243" s="96" t="str">
        <f t="shared" si="26"/>
        <v>Spieler 4-27</v>
      </c>
      <c r="B243" s="102" t="str">
        <f>b_STU!$B$9</f>
        <v>Gegner 7</v>
      </c>
      <c r="C243" s="115"/>
      <c r="D243" s="125"/>
      <c r="E243" s="126"/>
      <c r="F243" s="116"/>
      <c r="G243" s="116"/>
      <c r="H243" s="116"/>
      <c r="I243" s="98"/>
      <c r="J243" s="127"/>
      <c r="K243" s="127"/>
      <c r="L243" s="98"/>
      <c r="M243" s="117"/>
      <c r="N243" s="117"/>
      <c r="O243" s="117"/>
      <c r="P243" s="117"/>
      <c r="Q243" s="117"/>
      <c r="R243" s="117"/>
      <c r="S243" s="117"/>
      <c r="T243" s="117"/>
      <c r="U243" s="128"/>
      <c r="V243" s="128"/>
      <c r="W243" s="128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</row>
    <row r="244" spans="1:82" s="83" customFormat="1" ht="12.95" customHeight="1" x14ac:dyDescent="0.2">
      <c r="A244" s="96" t="str">
        <f t="shared" si="26"/>
        <v>Spieler 4-27</v>
      </c>
      <c r="B244" s="102" t="str">
        <f>b_STU!$B$10</f>
        <v>Gegner 8</v>
      </c>
      <c r="C244" s="115"/>
      <c r="D244" s="125"/>
      <c r="E244" s="126"/>
      <c r="F244" s="116"/>
      <c r="G244" s="116"/>
      <c r="H244" s="116"/>
      <c r="I244" s="98"/>
      <c r="J244" s="127"/>
      <c r="K244" s="127"/>
      <c r="L244" s="98"/>
      <c r="M244" s="117"/>
      <c r="N244" s="117"/>
      <c r="O244" s="117"/>
      <c r="P244" s="117"/>
      <c r="Q244" s="117"/>
      <c r="R244" s="117"/>
      <c r="S244" s="117"/>
      <c r="T244" s="117"/>
      <c r="U244" s="128"/>
      <c r="V244" s="128"/>
      <c r="W244" s="128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</row>
    <row r="245" spans="1:82" ht="12.95" customHeight="1" x14ac:dyDescent="0.2">
      <c r="A245" s="74" t="str">
        <f>b_STU!$A$245</f>
        <v>Spieler 4-28</v>
      </c>
      <c r="B245" s="101"/>
      <c r="C245" s="84"/>
      <c r="D245" s="94"/>
      <c r="E245" s="9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100"/>
      <c r="Z245" s="100"/>
    </row>
    <row r="246" spans="1:82" s="83" customFormat="1" ht="12.95" customHeight="1" x14ac:dyDescent="0.2">
      <c r="A246" s="96" t="str">
        <f>$A$245</f>
        <v>Spieler 4-28</v>
      </c>
      <c r="B246" s="102" t="str">
        <f>b_STU!$B$3</f>
        <v>KIEL</v>
      </c>
      <c r="C246" s="115"/>
      <c r="D246" s="125"/>
      <c r="E246" s="126"/>
      <c r="F246" s="116"/>
      <c r="G246" s="116"/>
      <c r="H246" s="116"/>
      <c r="I246" s="98"/>
      <c r="J246" s="127"/>
      <c r="K246" s="127"/>
      <c r="L246" s="98"/>
      <c r="M246" s="117"/>
      <c r="N246" s="117"/>
      <c r="O246" s="117"/>
      <c r="P246" s="117"/>
      <c r="Q246" s="117"/>
      <c r="R246" s="117"/>
      <c r="S246" s="117"/>
      <c r="T246" s="117"/>
      <c r="U246" s="128"/>
      <c r="V246" s="128"/>
      <c r="W246" s="128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</row>
    <row r="247" spans="1:82" s="83" customFormat="1" ht="12.95" customHeight="1" x14ac:dyDescent="0.2">
      <c r="A247" s="96" t="str">
        <f t="shared" ref="A247:A253" si="27">$A$245</f>
        <v>Spieler 4-28</v>
      </c>
      <c r="B247" s="102" t="str">
        <f>b_STU!$B$4</f>
        <v>BSVNRW</v>
      </c>
      <c r="C247" s="115"/>
      <c r="D247" s="125"/>
      <c r="E247" s="126"/>
      <c r="F247" s="116"/>
      <c r="G247" s="116"/>
      <c r="H247" s="116"/>
      <c r="I247" s="98"/>
      <c r="J247" s="127"/>
      <c r="K247" s="127"/>
      <c r="L247" s="98"/>
      <c r="M247" s="117"/>
      <c r="N247" s="117"/>
      <c r="O247" s="117"/>
      <c r="P247" s="117"/>
      <c r="Q247" s="117"/>
      <c r="R247" s="117"/>
      <c r="S247" s="117"/>
      <c r="T247" s="117"/>
      <c r="U247" s="128"/>
      <c r="V247" s="128"/>
      <c r="W247" s="128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</row>
    <row r="248" spans="1:82" s="83" customFormat="1" ht="12.95" customHeight="1" x14ac:dyDescent="0.2">
      <c r="A248" s="96" t="str">
        <f t="shared" si="27"/>
        <v>Spieler 4-28</v>
      </c>
      <c r="B248" s="102" t="str">
        <f>b_STU!$B$5</f>
        <v>Kiel/Berlin</v>
      </c>
      <c r="C248" s="115"/>
      <c r="D248" s="125"/>
      <c r="E248" s="126"/>
      <c r="F248" s="116"/>
      <c r="G248" s="116"/>
      <c r="H248" s="116"/>
      <c r="I248" s="98"/>
      <c r="J248" s="127"/>
      <c r="K248" s="127"/>
      <c r="L248" s="98"/>
      <c r="M248" s="117"/>
      <c r="N248" s="117"/>
      <c r="O248" s="117"/>
      <c r="P248" s="117"/>
      <c r="Q248" s="117"/>
      <c r="R248" s="117"/>
      <c r="S248" s="117"/>
      <c r="T248" s="117"/>
      <c r="U248" s="128"/>
      <c r="V248" s="128"/>
      <c r="W248" s="128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</row>
    <row r="249" spans="1:82" s="83" customFormat="1" ht="12.95" customHeight="1" x14ac:dyDescent="0.2">
      <c r="A249" s="96" t="str">
        <f t="shared" si="27"/>
        <v>Spieler 4-28</v>
      </c>
      <c r="B249" s="102" t="str">
        <f>b_STU!$B$6</f>
        <v>Kiel</v>
      </c>
      <c r="C249" s="115"/>
      <c r="D249" s="125"/>
      <c r="E249" s="126"/>
      <c r="F249" s="116"/>
      <c r="G249" s="116"/>
      <c r="H249" s="116"/>
      <c r="I249" s="98"/>
      <c r="J249" s="127"/>
      <c r="K249" s="127"/>
      <c r="L249" s="98"/>
      <c r="M249" s="117"/>
      <c r="N249" s="117"/>
      <c r="O249" s="117"/>
      <c r="P249" s="117"/>
      <c r="Q249" s="117"/>
      <c r="R249" s="117"/>
      <c r="S249" s="117"/>
      <c r="T249" s="117"/>
      <c r="U249" s="128"/>
      <c r="V249" s="128"/>
      <c r="W249" s="128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</row>
    <row r="250" spans="1:82" s="83" customFormat="1" ht="12.95" customHeight="1" x14ac:dyDescent="0.2">
      <c r="A250" s="96" t="str">
        <f t="shared" si="27"/>
        <v>Spieler 4-28</v>
      </c>
      <c r="B250" s="102" t="str">
        <f>b_STU!$B$7</f>
        <v>Gegner 5</v>
      </c>
      <c r="C250" s="115"/>
      <c r="D250" s="125"/>
      <c r="E250" s="126"/>
      <c r="F250" s="116"/>
      <c r="G250" s="116"/>
      <c r="H250" s="116"/>
      <c r="I250" s="98"/>
      <c r="J250" s="127"/>
      <c r="K250" s="127"/>
      <c r="L250" s="98"/>
      <c r="M250" s="117"/>
      <c r="N250" s="117"/>
      <c r="O250" s="117"/>
      <c r="P250" s="117"/>
      <c r="Q250" s="117"/>
      <c r="R250" s="117"/>
      <c r="S250" s="117"/>
      <c r="T250" s="117"/>
      <c r="U250" s="128"/>
      <c r="V250" s="128"/>
      <c r="W250" s="128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</row>
    <row r="251" spans="1:82" s="83" customFormat="1" ht="12.95" customHeight="1" x14ac:dyDescent="0.2">
      <c r="A251" s="96" t="str">
        <f t="shared" si="27"/>
        <v>Spieler 4-28</v>
      </c>
      <c r="B251" s="102" t="str">
        <f>b_STU!$B$8</f>
        <v>Gegner 6</v>
      </c>
      <c r="C251" s="115"/>
      <c r="D251" s="125"/>
      <c r="E251" s="126"/>
      <c r="F251" s="116"/>
      <c r="G251" s="116"/>
      <c r="H251" s="116"/>
      <c r="I251" s="98"/>
      <c r="J251" s="127"/>
      <c r="K251" s="127"/>
      <c r="L251" s="98"/>
      <c r="M251" s="117"/>
      <c r="N251" s="117"/>
      <c r="O251" s="117"/>
      <c r="P251" s="117"/>
      <c r="Q251" s="117"/>
      <c r="R251" s="117"/>
      <c r="S251" s="117"/>
      <c r="T251" s="117"/>
      <c r="U251" s="128"/>
      <c r="V251" s="128"/>
      <c r="W251" s="128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</row>
    <row r="252" spans="1:82" s="83" customFormat="1" ht="12.95" customHeight="1" x14ac:dyDescent="0.2">
      <c r="A252" s="96" t="str">
        <f t="shared" si="27"/>
        <v>Spieler 4-28</v>
      </c>
      <c r="B252" s="102" t="str">
        <f>b_STU!$B$9</f>
        <v>Gegner 7</v>
      </c>
      <c r="C252" s="115"/>
      <c r="D252" s="125"/>
      <c r="E252" s="126"/>
      <c r="F252" s="116"/>
      <c r="G252" s="116"/>
      <c r="H252" s="116"/>
      <c r="I252" s="98"/>
      <c r="J252" s="127"/>
      <c r="K252" s="127"/>
      <c r="L252" s="98"/>
      <c r="M252" s="117"/>
      <c r="N252" s="117"/>
      <c r="O252" s="117"/>
      <c r="P252" s="117"/>
      <c r="Q252" s="117"/>
      <c r="R252" s="117"/>
      <c r="S252" s="117"/>
      <c r="T252" s="117"/>
      <c r="U252" s="128"/>
      <c r="V252" s="128"/>
      <c r="W252" s="128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</row>
    <row r="253" spans="1:82" s="83" customFormat="1" ht="12.95" customHeight="1" x14ac:dyDescent="0.2">
      <c r="A253" s="96" t="str">
        <f t="shared" si="27"/>
        <v>Spieler 4-28</v>
      </c>
      <c r="B253" s="102" t="str">
        <f>b_STU!$B$10</f>
        <v>Gegner 8</v>
      </c>
      <c r="C253" s="115"/>
      <c r="D253" s="125"/>
      <c r="E253" s="126"/>
      <c r="F253" s="116"/>
      <c r="G253" s="116"/>
      <c r="H253" s="116"/>
      <c r="I253" s="98"/>
      <c r="J253" s="127"/>
      <c r="K253" s="127"/>
      <c r="L253" s="98"/>
      <c r="M253" s="117"/>
      <c r="N253" s="117"/>
      <c r="O253" s="117"/>
      <c r="P253" s="117"/>
      <c r="Q253" s="117"/>
      <c r="R253" s="117"/>
      <c r="S253" s="117"/>
      <c r="T253" s="117"/>
      <c r="U253" s="128"/>
      <c r="V253" s="128"/>
      <c r="W253" s="128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</row>
    <row r="254" spans="1:82" ht="12.95" customHeight="1" x14ac:dyDescent="0.2">
      <c r="A254" s="74" t="str">
        <f>b_STU!$A$254</f>
        <v>Spieler 4-29</v>
      </c>
      <c r="B254" s="101"/>
      <c r="C254" s="84"/>
      <c r="D254" s="94"/>
      <c r="E254" s="9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100"/>
      <c r="Z254" s="100"/>
    </row>
    <row r="255" spans="1:82" s="83" customFormat="1" ht="12.95" customHeight="1" x14ac:dyDescent="0.2">
      <c r="A255" s="96" t="str">
        <f>$A$254</f>
        <v>Spieler 4-29</v>
      </c>
      <c r="B255" s="102" t="str">
        <f>b_STU!$B$3</f>
        <v>KIEL</v>
      </c>
      <c r="C255" s="115"/>
      <c r="D255" s="125"/>
      <c r="E255" s="126"/>
      <c r="F255" s="116"/>
      <c r="G255" s="116"/>
      <c r="H255" s="116"/>
      <c r="I255" s="98"/>
      <c r="J255" s="127"/>
      <c r="K255" s="127"/>
      <c r="L255" s="98"/>
      <c r="M255" s="117"/>
      <c r="N255" s="117"/>
      <c r="O255" s="117"/>
      <c r="P255" s="117"/>
      <c r="Q255" s="117"/>
      <c r="R255" s="117"/>
      <c r="S255" s="117"/>
      <c r="T255" s="117"/>
      <c r="U255" s="128"/>
      <c r="V255" s="128"/>
      <c r="W255" s="128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</row>
    <row r="256" spans="1:82" s="83" customFormat="1" ht="12.95" customHeight="1" x14ac:dyDescent="0.2">
      <c r="A256" s="96" t="str">
        <f t="shared" ref="A256:A262" si="28">$A$254</f>
        <v>Spieler 4-29</v>
      </c>
      <c r="B256" s="102" t="str">
        <f>b_STU!$B$4</f>
        <v>BSVNRW</v>
      </c>
      <c r="C256" s="115"/>
      <c r="D256" s="125"/>
      <c r="E256" s="126"/>
      <c r="F256" s="116"/>
      <c r="G256" s="116"/>
      <c r="H256" s="116"/>
      <c r="I256" s="98"/>
      <c r="J256" s="127"/>
      <c r="K256" s="127"/>
      <c r="L256" s="98"/>
      <c r="M256" s="117"/>
      <c r="N256" s="117"/>
      <c r="O256" s="117"/>
      <c r="P256" s="117"/>
      <c r="Q256" s="117"/>
      <c r="R256" s="117"/>
      <c r="S256" s="117"/>
      <c r="T256" s="117"/>
      <c r="U256" s="128"/>
      <c r="V256" s="128"/>
      <c r="W256" s="128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</row>
    <row r="257" spans="1:82" s="83" customFormat="1" ht="12.95" customHeight="1" x14ac:dyDescent="0.2">
      <c r="A257" s="96" t="str">
        <f t="shared" si="28"/>
        <v>Spieler 4-29</v>
      </c>
      <c r="B257" s="102" t="str">
        <f>b_STU!$B$5</f>
        <v>Kiel/Berlin</v>
      </c>
      <c r="C257" s="115"/>
      <c r="D257" s="125"/>
      <c r="E257" s="126"/>
      <c r="F257" s="116"/>
      <c r="G257" s="116"/>
      <c r="H257" s="116"/>
      <c r="I257" s="98"/>
      <c r="J257" s="127"/>
      <c r="K257" s="127"/>
      <c r="L257" s="98"/>
      <c r="M257" s="117"/>
      <c r="N257" s="117"/>
      <c r="O257" s="117"/>
      <c r="P257" s="117"/>
      <c r="Q257" s="117"/>
      <c r="R257" s="117"/>
      <c r="S257" s="117"/>
      <c r="T257" s="117"/>
      <c r="U257" s="128"/>
      <c r="V257" s="128"/>
      <c r="W257" s="128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</row>
    <row r="258" spans="1:82" s="83" customFormat="1" ht="12.95" customHeight="1" x14ac:dyDescent="0.2">
      <c r="A258" s="96" t="str">
        <f t="shared" si="28"/>
        <v>Spieler 4-29</v>
      </c>
      <c r="B258" s="102" t="str">
        <f>b_STU!$B$6</f>
        <v>Kiel</v>
      </c>
      <c r="C258" s="115"/>
      <c r="D258" s="125"/>
      <c r="E258" s="126"/>
      <c r="F258" s="116"/>
      <c r="G258" s="116"/>
      <c r="H258" s="116"/>
      <c r="I258" s="98"/>
      <c r="J258" s="127"/>
      <c r="K258" s="127"/>
      <c r="L258" s="98"/>
      <c r="M258" s="117"/>
      <c r="N258" s="117"/>
      <c r="O258" s="117"/>
      <c r="P258" s="117"/>
      <c r="Q258" s="117"/>
      <c r="R258" s="117"/>
      <c r="S258" s="117"/>
      <c r="T258" s="117"/>
      <c r="U258" s="128"/>
      <c r="V258" s="128"/>
      <c r="W258" s="128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</row>
    <row r="259" spans="1:82" s="83" customFormat="1" ht="12.95" customHeight="1" x14ac:dyDescent="0.2">
      <c r="A259" s="96" t="str">
        <f t="shared" si="28"/>
        <v>Spieler 4-29</v>
      </c>
      <c r="B259" s="102" t="str">
        <f>b_STU!$B$7</f>
        <v>Gegner 5</v>
      </c>
      <c r="C259" s="115"/>
      <c r="D259" s="125"/>
      <c r="E259" s="126"/>
      <c r="F259" s="116"/>
      <c r="G259" s="116"/>
      <c r="H259" s="116"/>
      <c r="I259" s="98"/>
      <c r="J259" s="127"/>
      <c r="K259" s="127"/>
      <c r="L259" s="98"/>
      <c r="M259" s="117"/>
      <c r="N259" s="117"/>
      <c r="O259" s="117"/>
      <c r="P259" s="117"/>
      <c r="Q259" s="117"/>
      <c r="R259" s="117"/>
      <c r="S259" s="117"/>
      <c r="T259" s="117"/>
      <c r="U259" s="128"/>
      <c r="V259" s="128"/>
      <c r="W259" s="128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</row>
    <row r="260" spans="1:82" s="83" customFormat="1" ht="12.95" customHeight="1" x14ac:dyDescent="0.2">
      <c r="A260" s="96" t="str">
        <f t="shared" si="28"/>
        <v>Spieler 4-29</v>
      </c>
      <c r="B260" s="102" t="str">
        <f>b_STU!$B$8</f>
        <v>Gegner 6</v>
      </c>
      <c r="C260" s="115"/>
      <c r="D260" s="125"/>
      <c r="E260" s="126"/>
      <c r="F260" s="116"/>
      <c r="G260" s="116"/>
      <c r="H260" s="116"/>
      <c r="I260" s="98"/>
      <c r="J260" s="127"/>
      <c r="K260" s="127"/>
      <c r="L260" s="98"/>
      <c r="M260" s="117"/>
      <c r="N260" s="117"/>
      <c r="O260" s="117"/>
      <c r="P260" s="117"/>
      <c r="Q260" s="117"/>
      <c r="R260" s="117"/>
      <c r="S260" s="117"/>
      <c r="T260" s="117"/>
      <c r="U260" s="128"/>
      <c r="V260" s="128"/>
      <c r="W260" s="128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</row>
    <row r="261" spans="1:82" s="83" customFormat="1" ht="12.95" customHeight="1" x14ac:dyDescent="0.2">
      <c r="A261" s="96" t="str">
        <f t="shared" si="28"/>
        <v>Spieler 4-29</v>
      </c>
      <c r="B261" s="102" t="str">
        <f>b_STU!$B$9</f>
        <v>Gegner 7</v>
      </c>
      <c r="C261" s="115"/>
      <c r="D261" s="125"/>
      <c r="E261" s="126"/>
      <c r="F261" s="116"/>
      <c r="G261" s="116"/>
      <c r="H261" s="116"/>
      <c r="I261" s="98"/>
      <c r="J261" s="127"/>
      <c r="K261" s="127"/>
      <c r="L261" s="98"/>
      <c r="M261" s="117"/>
      <c r="N261" s="117"/>
      <c r="O261" s="117"/>
      <c r="P261" s="117"/>
      <c r="Q261" s="117"/>
      <c r="R261" s="117"/>
      <c r="S261" s="117"/>
      <c r="T261" s="117"/>
      <c r="U261" s="128"/>
      <c r="V261" s="128"/>
      <c r="W261" s="128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</row>
    <row r="262" spans="1:82" s="83" customFormat="1" ht="12.95" customHeight="1" x14ac:dyDescent="0.2">
      <c r="A262" s="96" t="str">
        <f t="shared" si="28"/>
        <v>Spieler 4-29</v>
      </c>
      <c r="B262" s="102" t="str">
        <f>b_STU!$B$10</f>
        <v>Gegner 8</v>
      </c>
      <c r="C262" s="115"/>
      <c r="D262" s="125"/>
      <c r="E262" s="126"/>
      <c r="F262" s="116"/>
      <c r="G262" s="116"/>
      <c r="H262" s="116"/>
      <c r="I262" s="98"/>
      <c r="J262" s="127"/>
      <c r="K262" s="127"/>
      <c r="L262" s="98"/>
      <c r="M262" s="117"/>
      <c r="N262" s="117"/>
      <c r="O262" s="117"/>
      <c r="P262" s="117"/>
      <c r="Q262" s="117"/>
      <c r="R262" s="117"/>
      <c r="S262" s="117"/>
      <c r="T262" s="117"/>
      <c r="U262" s="128"/>
      <c r="V262" s="128"/>
      <c r="W262" s="128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</row>
    <row r="263" spans="1:82" ht="12.95" customHeight="1" x14ac:dyDescent="0.2">
      <c r="A263" s="74" t="str">
        <f>b_STU!$A$263</f>
        <v>Spieler 4-30</v>
      </c>
      <c r="B263" s="101"/>
      <c r="C263" s="84"/>
      <c r="D263" s="94"/>
      <c r="E263" s="9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100"/>
      <c r="Z263" s="100"/>
    </row>
    <row r="264" spans="1:82" s="83" customFormat="1" ht="12.95" customHeight="1" x14ac:dyDescent="0.2">
      <c r="A264" s="96" t="str">
        <f>$A$263</f>
        <v>Spieler 4-30</v>
      </c>
      <c r="B264" s="102" t="str">
        <f>b_STU!$B$3</f>
        <v>KIEL</v>
      </c>
      <c r="C264" s="115"/>
      <c r="D264" s="125"/>
      <c r="E264" s="126"/>
      <c r="F264" s="116"/>
      <c r="G264" s="116"/>
      <c r="H264" s="116"/>
      <c r="I264" s="98"/>
      <c r="J264" s="127"/>
      <c r="K264" s="127"/>
      <c r="L264" s="98"/>
      <c r="M264" s="117"/>
      <c r="N264" s="117"/>
      <c r="O264" s="117"/>
      <c r="P264" s="117"/>
      <c r="Q264" s="117"/>
      <c r="R264" s="117"/>
      <c r="S264" s="117"/>
      <c r="T264" s="117"/>
      <c r="U264" s="128"/>
      <c r="V264" s="128"/>
      <c r="W264" s="128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</row>
    <row r="265" spans="1:82" s="83" customFormat="1" ht="12.95" customHeight="1" x14ac:dyDescent="0.2">
      <c r="A265" s="96" t="str">
        <f t="shared" ref="A265:A271" si="29">$A$263</f>
        <v>Spieler 4-30</v>
      </c>
      <c r="B265" s="102" t="str">
        <f>b_STU!$B$4</f>
        <v>BSVNRW</v>
      </c>
      <c r="C265" s="115"/>
      <c r="D265" s="125"/>
      <c r="E265" s="126"/>
      <c r="F265" s="116"/>
      <c r="G265" s="116"/>
      <c r="H265" s="116"/>
      <c r="I265" s="98"/>
      <c r="J265" s="127"/>
      <c r="K265" s="127"/>
      <c r="L265" s="98"/>
      <c r="M265" s="117"/>
      <c r="N265" s="117"/>
      <c r="O265" s="117"/>
      <c r="P265" s="117"/>
      <c r="Q265" s="117"/>
      <c r="R265" s="117"/>
      <c r="S265" s="117"/>
      <c r="T265" s="117"/>
      <c r="U265" s="128"/>
      <c r="V265" s="128"/>
      <c r="W265" s="128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</row>
    <row r="266" spans="1:82" s="83" customFormat="1" ht="12.95" customHeight="1" x14ac:dyDescent="0.2">
      <c r="A266" s="96" t="str">
        <f t="shared" si="29"/>
        <v>Spieler 4-30</v>
      </c>
      <c r="B266" s="102" t="str">
        <f>b_STU!$B$5</f>
        <v>Kiel/Berlin</v>
      </c>
      <c r="C266" s="115"/>
      <c r="D266" s="125"/>
      <c r="E266" s="126"/>
      <c r="F266" s="116"/>
      <c r="G266" s="116"/>
      <c r="H266" s="116"/>
      <c r="I266" s="98"/>
      <c r="J266" s="127"/>
      <c r="K266" s="127"/>
      <c r="L266" s="98"/>
      <c r="M266" s="117"/>
      <c r="N266" s="117"/>
      <c r="O266" s="117"/>
      <c r="P266" s="117"/>
      <c r="Q266" s="117"/>
      <c r="R266" s="117"/>
      <c r="S266" s="117"/>
      <c r="T266" s="117"/>
      <c r="U266" s="128"/>
      <c r="V266" s="128"/>
      <c r="W266" s="128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</row>
    <row r="267" spans="1:82" s="83" customFormat="1" ht="12.95" customHeight="1" x14ac:dyDescent="0.2">
      <c r="A267" s="96" t="str">
        <f t="shared" si="29"/>
        <v>Spieler 4-30</v>
      </c>
      <c r="B267" s="102" t="str">
        <f>b_STU!$B$6</f>
        <v>Kiel</v>
      </c>
      <c r="C267" s="115"/>
      <c r="D267" s="125"/>
      <c r="E267" s="126"/>
      <c r="F267" s="116"/>
      <c r="G267" s="116"/>
      <c r="H267" s="116"/>
      <c r="I267" s="98"/>
      <c r="J267" s="127"/>
      <c r="K267" s="127"/>
      <c r="L267" s="98"/>
      <c r="M267" s="117"/>
      <c r="N267" s="117"/>
      <c r="O267" s="117"/>
      <c r="P267" s="117"/>
      <c r="Q267" s="117"/>
      <c r="R267" s="117"/>
      <c r="S267" s="117"/>
      <c r="T267" s="117"/>
      <c r="U267" s="128"/>
      <c r="V267" s="128"/>
      <c r="W267" s="128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</row>
    <row r="268" spans="1:82" s="83" customFormat="1" ht="12.95" customHeight="1" x14ac:dyDescent="0.2">
      <c r="A268" s="96" t="str">
        <f t="shared" si="29"/>
        <v>Spieler 4-30</v>
      </c>
      <c r="B268" s="102" t="str">
        <f>b_STU!$B$7</f>
        <v>Gegner 5</v>
      </c>
      <c r="C268" s="115"/>
      <c r="D268" s="125"/>
      <c r="E268" s="126"/>
      <c r="F268" s="116"/>
      <c r="G268" s="116"/>
      <c r="H268" s="116"/>
      <c r="I268" s="98"/>
      <c r="J268" s="127"/>
      <c r="K268" s="127"/>
      <c r="L268" s="98"/>
      <c r="M268" s="117"/>
      <c r="N268" s="117"/>
      <c r="O268" s="117"/>
      <c r="P268" s="117"/>
      <c r="Q268" s="117"/>
      <c r="R268" s="117"/>
      <c r="S268" s="117"/>
      <c r="T268" s="117"/>
      <c r="U268" s="128"/>
      <c r="V268" s="128"/>
      <c r="W268" s="128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</row>
    <row r="269" spans="1:82" s="83" customFormat="1" ht="12.95" customHeight="1" x14ac:dyDescent="0.2">
      <c r="A269" s="96" t="str">
        <f t="shared" si="29"/>
        <v>Spieler 4-30</v>
      </c>
      <c r="B269" s="102" t="str">
        <f>b_STU!$B$8</f>
        <v>Gegner 6</v>
      </c>
      <c r="C269" s="115"/>
      <c r="D269" s="125"/>
      <c r="E269" s="126"/>
      <c r="F269" s="116"/>
      <c r="G269" s="116"/>
      <c r="H269" s="116"/>
      <c r="I269" s="98"/>
      <c r="J269" s="127"/>
      <c r="K269" s="127"/>
      <c r="L269" s="98"/>
      <c r="M269" s="117"/>
      <c r="N269" s="117"/>
      <c r="O269" s="117"/>
      <c r="P269" s="117"/>
      <c r="Q269" s="117"/>
      <c r="R269" s="117"/>
      <c r="S269" s="117"/>
      <c r="T269" s="117"/>
      <c r="U269" s="128"/>
      <c r="V269" s="128"/>
      <c r="W269" s="128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</row>
    <row r="270" spans="1:82" s="83" customFormat="1" ht="12.95" customHeight="1" x14ac:dyDescent="0.2">
      <c r="A270" s="96" t="str">
        <f t="shared" si="29"/>
        <v>Spieler 4-30</v>
      </c>
      <c r="B270" s="102" t="str">
        <f>b_STU!$B$9</f>
        <v>Gegner 7</v>
      </c>
      <c r="C270" s="115"/>
      <c r="D270" s="125"/>
      <c r="E270" s="126"/>
      <c r="F270" s="116"/>
      <c r="G270" s="116"/>
      <c r="H270" s="116"/>
      <c r="I270" s="98"/>
      <c r="J270" s="127"/>
      <c r="K270" s="127"/>
      <c r="L270" s="98"/>
      <c r="M270" s="117"/>
      <c r="N270" s="117"/>
      <c r="O270" s="117"/>
      <c r="P270" s="117"/>
      <c r="Q270" s="117"/>
      <c r="R270" s="117"/>
      <c r="S270" s="117"/>
      <c r="T270" s="117"/>
      <c r="U270" s="128"/>
      <c r="V270" s="128"/>
      <c r="W270" s="128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</row>
    <row r="271" spans="1:82" s="83" customFormat="1" ht="12.95" customHeight="1" x14ac:dyDescent="0.2">
      <c r="A271" s="96" t="str">
        <f t="shared" si="29"/>
        <v>Spieler 4-30</v>
      </c>
      <c r="B271" s="102" t="str">
        <f>b_STU!$B$10</f>
        <v>Gegner 8</v>
      </c>
      <c r="C271" s="115"/>
      <c r="D271" s="125"/>
      <c r="E271" s="126"/>
      <c r="F271" s="116"/>
      <c r="G271" s="116"/>
      <c r="H271" s="116"/>
      <c r="I271" s="98"/>
      <c r="J271" s="127"/>
      <c r="K271" s="127"/>
      <c r="L271" s="98"/>
      <c r="M271" s="117"/>
      <c r="N271" s="117"/>
      <c r="O271" s="117"/>
      <c r="P271" s="117"/>
      <c r="Q271" s="117"/>
      <c r="R271" s="117"/>
      <c r="S271" s="117"/>
      <c r="T271" s="117"/>
      <c r="U271" s="128"/>
      <c r="V271" s="128"/>
      <c r="W271" s="128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</row>
    <row r="272" spans="1:82" ht="12.95" customHeight="1" x14ac:dyDescent="0.2">
      <c r="C272" s="85"/>
      <c r="D272" s="94"/>
      <c r="E272" s="95"/>
      <c r="F272" s="85"/>
      <c r="G272" s="85"/>
      <c r="H272" s="85"/>
      <c r="I272" s="85"/>
      <c r="J272" s="95"/>
      <c r="K272" s="95"/>
      <c r="L272" s="85"/>
      <c r="M272" s="85"/>
      <c r="N272" s="85"/>
      <c r="O272" s="85"/>
      <c r="P272" s="85"/>
      <c r="Q272" s="85"/>
      <c r="R272" s="85"/>
      <c r="S272" s="85"/>
      <c r="T272" s="85"/>
      <c r="U272" s="95"/>
      <c r="V272" s="95"/>
      <c r="W272" s="95"/>
    </row>
    <row r="273" spans="2:23" s="92" customFormat="1" ht="12.95" customHeight="1" x14ac:dyDescent="0.2">
      <c r="B273" s="92" t="s">
        <v>33</v>
      </c>
      <c r="C273" s="90" t="s">
        <v>34</v>
      </c>
      <c r="D273" s="130">
        <f t="shared" ref="D273:W273" si="30">SUBTOTAL(9,D3:D271)</f>
        <v>13.65</v>
      </c>
      <c r="E273" s="122">
        <f t="shared" si="30"/>
        <v>90</v>
      </c>
      <c r="F273" s="122">
        <f t="shared" si="30"/>
        <v>84</v>
      </c>
      <c r="G273" s="122">
        <f t="shared" si="30"/>
        <v>49</v>
      </c>
      <c r="H273" s="122">
        <f t="shared" si="30"/>
        <v>33</v>
      </c>
      <c r="I273" s="123">
        <f t="shared" si="30"/>
        <v>51</v>
      </c>
      <c r="J273" s="123">
        <f t="shared" si="30"/>
        <v>1</v>
      </c>
      <c r="K273" s="123">
        <f t="shared" si="30"/>
        <v>2</v>
      </c>
      <c r="L273" s="123">
        <f t="shared" si="30"/>
        <v>2</v>
      </c>
      <c r="M273" s="124">
        <f t="shared" si="30"/>
        <v>11</v>
      </c>
      <c r="N273" s="124">
        <f t="shared" si="30"/>
        <v>0</v>
      </c>
      <c r="O273" s="124">
        <f t="shared" si="30"/>
        <v>6</v>
      </c>
      <c r="P273" s="124">
        <f t="shared" si="30"/>
        <v>0</v>
      </c>
      <c r="Q273" s="124">
        <f t="shared" si="30"/>
        <v>0</v>
      </c>
      <c r="R273" s="124">
        <f t="shared" si="30"/>
        <v>0</v>
      </c>
      <c r="S273" s="124">
        <f t="shared" si="30"/>
        <v>45</v>
      </c>
      <c r="T273" s="124">
        <f t="shared" si="30"/>
        <v>0</v>
      </c>
      <c r="U273" s="131">
        <f t="shared" si="30"/>
        <v>2</v>
      </c>
      <c r="V273" s="131">
        <f t="shared" si="30"/>
        <v>2</v>
      </c>
      <c r="W273" s="131">
        <f t="shared" si="30"/>
        <v>0</v>
      </c>
    </row>
  </sheetData>
  <autoFilter ref="B1:B271"/>
  <phoneticPr fontId="0" type="noConversion"/>
  <pageMargins left="0.78740157480314965" right="0.78740157480314965" top="0.78740157480314965" bottom="0.78740157480314965" header="0.51181102362204722" footer="0.51181102362204722"/>
  <pageSetup paperSize="9" fitToHeight="0" orientation="landscape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6">
    <pageSetUpPr fitToPage="1"/>
  </sheetPr>
  <dimension ref="A1:CD273"/>
  <sheetViews>
    <sheetView showGridLines="0" zoomScaleNormal="100" workbookViewId="0">
      <pane ySplit="1" topLeftCell="A87" activePane="bottomLeft" state="frozen"/>
      <selection sqref="A1:IV65536"/>
      <selection pane="bottomLeft" activeCell="B113" sqref="B113"/>
    </sheetView>
  </sheetViews>
  <sheetFormatPr baseColWidth="10" defaultRowHeight="12.95" customHeight="1" x14ac:dyDescent="0.2"/>
  <cols>
    <col min="1" max="1" width="35.7109375" style="103" customWidth="1"/>
    <col min="2" max="2" width="25.7109375" style="89" customWidth="1"/>
    <col min="3" max="3" width="3.7109375" style="80" customWidth="1"/>
    <col min="4" max="4" width="7.28515625" style="104" customWidth="1"/>
    <col min="5" max="5" width="3.7109375" style="105" customWidth="1"/>
    <col min="6" max="9" width="3.7109375" style="80" customWidth="1"/>
    <col min="10" max="11" width="3.7109375" style="105" customWidth="1"/>
    <col min="12" max="20" width="3.7109375" style="80" customWidth="1"/>
    <col min="21" max="23" width="3.7109375" style="105" customWidth="1"/>
    <col min="24" max="24" width="11.42578125" style="80"/>
    <col min="25" max="82" width="11.42578125" style="35"/>
    <col min="83" max="16384" width="11.42578125" style="80"/>
  </cols>
  <sheetData>
    <row r="1" spans="1:82" s="112" customFormat="1" ht="12.95" customHeight="1" x14ac:dyDescent="0.2">
      <c r="A1" s="107" t="str">
        <f>b_NRW!A1</f>
        <v>BSVNRW</v>
      </c>
      <c r="B1" s="114" t="s">
        <v>25</v>
      </c>
      <c r="C1" s="109" t="s">
        <v>24</v>
      </c>
      <c r="D1" s="110" t="s">
        <v>19</v>
      </c>
      <c r="E1" s="111" t="s">
        <v>18</v>
      </c>
      <c r="F1" s="109" t="s">
        <v>0</v>
      </c>
      <c r="G1" s="109" t="s">
        <v>2</v>
      </c>
      <c r="H1" s="109" t="s">
        <v>20</v>
      </c>
      <c r="I1" s="109" t="s">
        <v>4</v>
      </c>
      <c r="J1" s="111" t="s">
        <v>5</v>
      </c>
      <c r="K1" s="111" t="s">
        <v>6</v>
      </c>
      <c r="L1" s="109" t="s">
        <v>7</v>
      </c>
      <c r="M1" s="109" t="s">
        <v>8</v>
      </c>
      <c r="N1" s="109" t="s">
        <v>9</v>
      </c>
      <c r="O1" s="109" t="s">
        <v>10</v>
      </c>
      <c r="P1" s="109" t="s">
        <v>13</v>
      </c>
      <c r="Q1" s="109" t="s">
        <v>14</v>
      </c>
      <c r="R1" s="109" t="s">
        <v>152</v>
      </c>
      <c r="S1" s="109" t="s">
        <v>21</v>
      </c>
      <c r="T1" s="109" t="s">
        <v>22</v>
      </c>
      <c r="U1" s="111" t="s">
        <v>28</v>
      </c>
      <c r="V1" s="111" t="s">
        <v>29</v>
      </c>
      <c r="W1" s="111" t="s">
        <v>30</v>
      </c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</row>
    <row r="2" spans="1:82" ht="12.95" customHeight="1" x14ac:dyDescent="0.2">
      <c r="A2" s="74" t="str">
        <f>b_NRW!$A$2</f>
        <v>Candan, Ayla</v>
      </c>
      <c r="B2" s="87"/>
      <c r="C2" s="84"/>
      <c r="D2" s="94"/>
      <c r="E2" s="9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</row>
    <row r="3" spans="1:82" s="83" customFormat="1" ht="12.95" customHeight="1" x14ac:dyDescent="0.2">
      <c r="A3" s="96" t="str">
        <f t="shared" ref="A3:A10" si="0">$A$2</f>
        <v>Candan, Ayla</v>
      </c>
      <c r="B3" s="102" t="str">
        <f>b_NRW!$B$3</f>
        <v>KIEL</v>
      </c>
      <c r="C3" s="115"/>
      <c r="D3" s="125"/>
      <c r="E3" s="126"/>
      <c r="F3" s="116"/>
      <c r="G3" s="116"/>
      <c r="H3" s="116"/>
      <c r="I3" s="98"/>
      <c r="J3" s="127"/>
      <c r="K3" s="127"/>
      <c r="L3" s="98"/>
      <c r="M3" s="117"/>
      <c r="N3" s="117"/>
      <c r="O3" s="117"/>
      <c r="P3" s="117"/>
      <c r="Q3" s="117"/>
      <c r="R3" s="117"/>
      <c r="S3" s="117"/>
      <c r="T3" s="117"/>
      <c r="U3" s="128"/>
      <c r="V3" s="128"/>
      <c r="W3" s="128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</row>
    <row r="4" spans="1:82" s="83" customFormat="1" ht="12.95" customHeight="1" x14ac:dyDescent="0.2">
      <c r="A4" s="96" t="str">
        <f t="shared" si="0"/>
        <v>Candan, Ayla</v>
      </c>
      <c r="B4" s="102" t="str">
        <f>b_NRW!$B$4</f>
        <v>STU</v>
      </c>
      <c r="C4" s="115"/>
      <c r="D4" s="125"/>
      <c r="E4" s="126"/>
      <c r="F4" s="116"/>
      <c r="G4" s="116"/>
      <c r="H4" s="116"/>
      <c r="I4" s="98"/>
      <c r="J4" s="127"/>
      <c r="K4" s="127"/>
      <c r="L4" s="98"/>
      <c r="M4" s="117"/>
      <c r="N4" s="117"/>
      <c r="O4" s="117"/>
      <c r="P4" s="117"/>
      <c r="Q4" s="117"/>
      <c r="R4" s="117"/>
      <c r="S4" s="117"/>
      <c r="T4" s="117"/>
      <c r="U4" s="128"/>
      <c r="V4" s="128"/>
      <c r="W4" s="128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</row>
    <row r="5" spans="1:82" s="83" customFormat="1" ht="12.95" customHeight="1" x14ac:dyDescent="0.2">
      <c r="A5" s="96" t="str">
        <f t="shared" si="0"/>
        <v>Candan, Ayla</v>
      </c>
      <c r="B5" s="102" t="str">
        <f>b_NRW!$B$5</f>
        <v>BAWÜ</v>
      </c>
      <c r="C5" s="115"/>
      <c r="D5" s="125"/>
      <c r="E5" s="126"/>
      <c r="F5" s="116"/>
      <c r="G5" s="116"/>
      <c r="H5" s="116"/>
      <c r="I5" s="98"/>
      <c r="J5" s="127"/>
      <c r="K5" s="127"/>
      <c r="L5" s="98"/>
      <c r="M5" s="117"/>
      <c r="N5" s="117"/>
      <c r="O5" s="117"/>
      <c r="P5" s="117"/>
      <c r="Q5" s="117"/>
      <c r="R5" s="117"/>
      <c r="S5" s="117"/>
      <c r="T5" s="117"/>
      <c r="U5" s="128"/>
      <c r="V5" s="128"/>
      <c r="W5" s="128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</row>
    <row r="6" spans="1:82" s="83" customFormat="1" ht="12.95" customHeight="1" x14ac:dyDescent="0.2">
      <c r="A6" s="99" t="str">
        <f t="shared" si="0"/>
        <v>Candan, Ayla</v>
      </c>
      <c r="B6" s="102" t="str">
        <f>b_NRW!$B$6</f>
        <v>Kiel/Berlin</v>
      </c>
      <c r="C6" s="115"/>
      <c r="D6" s="125"/>
      <c r="E6" s="126"/>
      <c r="F6" s="116"/>
      <c r="G6" s="116"/>
      <c r="H6" s="116"/>
      <c r="I6" s="98"/>
      <c r="J6" s="127"/>
      <c r="K6" s="127"/>
      <c r="L6" s="98"/>
      <c r="M6" s="117"/>
      <c r="N6" s="117"/>
      <c r="O6" s="117"/>
      <c r="P6" s="117"/>
      <c r="Q6" s="117"/>
      <c r="R6" s="117"/>
      <c r="S6" s="117"/>
      <c r="T6" s="117"/>
      <c r="U6" s="128"/>
      <c r="V6" s="128"/>
      <c r="W6" s="128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</row>
    <row r="7" spans="1:82" s="83" customFormat="1" ht="12.95" customHeight="1" x14ac:dyDescent="0.2">
      <c r="A7" s="96" t="str">
        <f t="shared" si="0"/>
        <v>Candan, Ayla</v>
      </c>
      <c r="B7" s="102" t="str">
        <f>b_NRW!$B$7</f>
        <v>Gegner 5</v>
      </c>
      <c r="C7" s="115"/>
      <c r="D7" s="125"/>
      <c r="E7" s="126"/>
      <c r="F7" s="116"/>
      <c r="G7" s="116"/>
      <c r="H7" s="116"/>
      <c r="I7" s="98"/>
      <c r="J7" s="127"/>
      <c r="K7" s="127"/>
      <c r="L7" s="98"/>
      <c r="M7" s="117"/>
      <c r="N7" s="117"/>
      <c r="O7" s="117"/>
      <c r="P7" s="117"/>
      <c r="Q7" s="117"/>
      <c r="R7" s="117"/>
      <c r="S7" s="117"/>
      <c r="T7" s="117"/>
      <c r="U7" s="128"/>
      <c r="V7" s="128"/>
      <c r="W7" s="128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</row>
    <row r="8" spans="1:82" s="83" customFormat="1" ht="12.95" customHeight="1" x14ac:dyDescent="0.2">
      <c r="A8" s="99" t="str">
        <f t="shared" si="0"/>
        <v>Candan, Ayla</v>
      </c>
      <c r="B8" s="102" t="str">
        <f>b_NRW!$B$8</f>
        <v>Gegner 6</v>
      </c>
      <c r="C8" s="115"/>
      <c r="D8" s="125"/>
      <c r="E8" s="126"/>
      <c r="F8" s="116"/>
      <c r="G8" s="116"/>
      <c r="H8" s="116"/>
      <c r="I8" s="98"/>
      <c r="J8" s="127"/>
      <c r="K8" s="127"/>
      <c r="L8" s="98"/>
      <c r="M8" s="117"/>
      <c r="N8" s="117"/>
      <c r="O8" s="117"/>
      <c r="P8" s="117"/>
      <c r="Q8" s="117"/>
      <c r="R8" s="117"/>
      <c r="S8" s="117"/>
      <c r="T8" s="117"/>
      <c r="U8" s="128"/>
      <c r="V8" s="128"/>
      <c r="W8" s="128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</row>
    <row r="9" spans="1:82" s="83" customFormat="1" ht="12.95" customHeight="1" x14ac:dyDescent="0.2">
      <c r="A9" s="96" t="str">
        <f t="shared" si="0"/>
        <v>Candan, Ayla</v>
      </c>
      <c r="B9" s="102" t="str">
        <f>b_NRW!$B$9</f>
        <v>Gegner 7</v>
      </c>
      <c r="C9" s="115"/>
      <c r="D9" s="125"/>
      <c r="E9" s="126"/>
      <c r="F9" s="116"/>
      <c r="G9" s="116"/>
      <c r="H9" s="116"/>
      <c r="I9" s="98"/>
      <c r="J9" s="127"/>
      <c r="K9" s="127"/>
      <c r="L9" s="98"/>
      <c r="M9" s="117"/>
      <c r="N9" s="117"/>
      <c r="O9" s="117"/>
      <c r="P9" s="117"/>
      <c r="Q9" s="117"/>
      <c r="R9" s="117"/>
      <c r="S9" s="117"/>
      <c r="T9" s="117"/>
      <c r="U9" s="128"/>
      <c r="V9" s="128"/>
      <c r="W9" s="128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</row>
    <row r="10" spans="1:82" s="83" customFormat="1" ht="12.95" customHeight="1" x14ac:dyDescent="0.2">
      <c r="A10" s="99" t="str">
        <f t="shared" si="0"/>
        <v>Candan, Ayla</v>
      </c>
      <c r="B10" s="102" t="str">
        <f>b_NRW!$B$10</f>
        <v>Gegner 8</v>
      </c>
      <c r="C10" s="115"/>
      <c r="D10" s="125"/>
      <c r="E10" s="126"/>
      <c r="F10" s="116"/>
      <c r="G10" s="116"/>
      <c r="H10" s="116"/>
      <c r="I10" s="98"/>
      <c r="J10" s="127"/>
      <c r="K10" s="127"/>
      <c r="L10" s="98"/>
      <c r="M10" s="117"/>
      <c r="N10" s="117"/>
      <c r="O10" s="117"/>
      <c r="P10" s="117"/>
      <c r="Q10" s="117"/>
      <c r="R10" s="117"/>
      <c r="S10" s="117"/>
      <c r="T10" s="117"/>
      <c r="U10" s="128"/>
      <c r="V10" s="128"/>
      <c r="W10" s="128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</row>
    <row r="11" spans="1:82" ht="12.95" customHeight="1" x14ac:dyDescent="0.2">
      <c r="A11" s="74" t="str">
        <f>b_NRW!$A$11</f>
        <v>Carrasquilla Romero, Paola</v>
      </c>
      <c r="B11" s="87"/>
      <c r="C11" s="84"/>
      <c r="D11" s="94"/>
      <c r="E11" s="9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</row>
    <row r="12" spans="1:82" s="83" customFormat="1" ht="12.95" customHeight="1" x14ac:dyDescent="0.2">
      <c r="A12" s="96" t="str">
        <f t="shared" ref="A12:A19" si="1">$A$11</f>
        <v>Carrasquilla Romero, Paola</v>
      </c>
      <c r="B12" s="102" t="str">
        <f>b_NRW!$B$3</f>
        <v>KIEL</v>
      </c>
      <c r="C12" s="115"/>
      <c r="D12" s="125"/>
      <c r="E12" s="126"/>
      <c r="F12" s="116"/>
      <c r="G12" s="116"/>
      <c r="H12" s="116"/>
      <c r="I12" s="98"/>
      <c r="J12" s="127"/>
      <c r="K12" s="127"/>
      <c r="L12" s="98"/>
      <c r="M12" s="117"/>
      <c r="N12" s="117"/>
      <c r="O12" s="117"/>
      <c r="P12" s="117"/>
      <c r="Q12" s="117"/>
      <c r="R12" s="117"/>
      <c r="S12" s="117"/>
      <c r="T12" s="117"/>
      <c r="U12" s="128"/>
      <c r="V12" s="128"/>
      <c r="W12" s="128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</row>
    <row r="13" spans="1:82" s="83" customFormat="1" ht="12.95" customHeight="1" x14ac:dyDescent="0.2">
      <c r="A13" s="96" t="str">
        <f t="shared" si="1"/>
        <v>Carrasquilla Romero, Paola</v>
      </c>
      <c r="B13" s="102" t="str">
        <f>b_NRW!$B$4</f>
        <v>STU</v>
      </c>
      <c r="C13" s="115"/>
      <c r="D13" s="125"/>
      <c r="E13" s="126"/>
      <c r="F13" s="116"/>
      <c r="G13" s="116"/>
      <c r="H13" s="116"/>
      <c r="I13" s="98"/>
      <c r="J13" s="127"/>
      <c r="K13" s="127"/>
      <c r="L13" s="98"/>
      <c r="M13" s="117"/>
      <c r="N13" s="117"/>
      <c r="O13" s="117"/>
      <c r="P13" s="117"/>
      <c r="Q13" s="117"/>
      <c r="R13" s="117"/>
      <c r="S13" s="117"/>
      <c r="T13" s="117"/>
      <c r="U13" s="128"/>
      <c r="V13" s="128"/>
      <c r="W13" s="128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</row>
    <row r="14" spans="1:82" s="83" customFormat="1" ht="12.95" customHeight="1" x14ac:dyDescent="0.2">
      <c r="A14" s="96" t="str">
        <f t="shared" si="1"/>
        <v>Carrasquilla Romero, Paola</v>
      </c>
      <c r="B14" s="102" t="str">
        <f>b_NRW!$B$5</f>
        <v>BAWÜ</v>
      </c>
      <c r="C14" s="115"/>
      <c r="D14" s="125"/>
      <c r="E14" s="126"/>
      <c r="F14" s="116"/>
      <c r="G14" s="116"/>
      <c r="H14" s="116"/>
      <c r="I14" s="98"/>
      <c r="J14" s="127"/>
      <c r="K14" s="127"/>
      <c r="L14" s="98"/>
      <c r="M14" s="117"/>
      <c r="N14" s="117"/>
      <c r="O14" s="117"/>
      <c r="P14" s="117"/>
      <c r="Q14" s="117"/>
      <c r="R14" s="117"/>
      <c r="S14" s="117"/>
      <c r="T14" s="117"/>
      <c r="U14" s="128"/>
      <c r="V14" s="128"/>
      <c r="W14" s="128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</row>
    <row r="15" spans="1:82" s="83" customFormat="1" ht="12.95" customHeight="1" x14ac:dyDescent="0.2">
      <c r="A15" s="96" t="str">
        <f t="shared" si="1"/>
        <v>Carrasquilla Romero, Paola</v>
      </c>
      <c r="B15" s="102" t="str">
        <f>b_NRW!$B$6</f>
        <v>Kiel/Berlin</v>
      </c>
      <c r="C15" s="115"/>
      <c r="D15" s="125"/>
      <c r="E15" s="126"/>
      <c r="F15" s="116"/>
      <c r="G15" s="116"/>
      <c r="H15" s="116"/>
      <c r="I15" s="98"/>
      <c r="J15" s="127"/>
      <c r="K15" s="127"/>
      <c r="L15" s="98"/>
      <c r="M15" s="117"/>
      <c r="N15" s="117"/>
      <c r="O15" s="117"/>
      <c r="P15" s="117"/>
      <c r="Q15" s="117"/>
      <c r="R15" s="117"/>
      <c r="S15" s="117"/>
      <c r="T15" s="117"/>
      <c r="U15" s="128"/>
      <c r="V15" s="128"/>
      <c r="W15" s="128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</row>
    <row r="16" spans="1:82" s="83" customFormat="1" ht="12.95" customHeight="1" x14ac:dyDescent="0.2">
      <c r="A16" s="96" t="str">
        <f t="shared" si="1"/>
        <v>Carrasquilla Romero, Paola</v>
      </c>
      <c r="B16" s="102" t="str">
        <f>b_NRW!$B$7</f>
        <v>Gegner 5</v>
      </c>
      <c r="C16" s="115"/>
      <c r="D16" s="125"/>
      <c r="E16" s="126"/>
      <c r="F16" s="116"/>
      <c r="G16" s="116"/>
      <c r="H16" s="116"/>
      <c r="I16" s="98"/>
      <c r="J16" s="127"/>
      <c r="K16" s="127"/>
      <c r="L16" s="98"/>
      <c r="M16" s="117"/>
      <c r="N16" s="117"/>
      <c r="O16" s="117"/>
      <c r="P16" s="117"/>
      <c r="Q16" s="117"/>
      <c r="R16" s="117"/>
      <c r="S16" s="117"/>
      <c r="T16" s="117"/>
      <c r="U16" s="128"/>
      <c r="V16" s="128"/>
      <c r="W16" s="128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</row>
    <row r="17" spans="1:82" s="83" customFormat="1" ht="12.95" customHeight="1" x14ac:dyDescent="0.2">
      <c r="A17" s="96" t="str">
        <f t="shared" si="1"/>
        <v>Carrasquilla Romero, Paola</v>
      </c>
      <c r="B17" s="102" t="str">
        <f>b_NRW!$B$8</f>
        <v>Gegner 6</v>
      </c>
      <c r="C17" s="115"/>
      <c r="D17" s="125"/>
      <c r="E17" s="126"/>
      <c r="F17" s="116"/>
      <c r="G17" s="116"/>
      <c r="H17" s="116"/>
      <c r="I17" s="98"/>
      <c r="J17" s="127"/>
      <c r="K17" s="127"/>
      <c r="L17" s="98"/>
      <c r="M17" s="117"/>
      <c r="N17" s="117"/>
      <c r="O17" s="117"/>
      <c r="P17" s="117"/>
      <c r="Q17" s="117"/>
      <c r="R17" s="117"/>
      <c r="S17" s="117"/>
      <c r="T17" s="117"/>
      <c r="U17" s="128"/>
      <c r="V17" s="128"/>
      <c r="W17" s="128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</row>
    <row r="18" spans="1:82" s="83" customFormat="1" ht="12.95" customHeight="1" x14ac:dyDescent="0.2">
      <c r="A18" s="96" t="str">
        <f t="shared" si="1"/>
        <v>Carrasquilla Romero, Paola</v>
      </c>
      <c r="B18" s="102" t="str">
        <f>b_NRW!$B$9</f>
        <v>Gegner 7</v>
      </c>
      <c r="C18" s="115"/>
      <c r="D18" s="125"/>
      <c r="E18" s="126"/>
      <c r="F18" s="116"/>
      <c r="G18" s="116"/>
      <c r="H18" s="116"/>
      <c r="I18" s="98"/>
      <c r="J18" s="127"/>
      <c r="K18" s="127"/>
      <c r="L18" s="98"/>
      <c r="M18" s="117"/>
      <c r="N18" s="117"/>
      <c r="O18" s="117"/>
      <c r="P18" s="117"/>
      <c r="Q18" s="117"/>
      <c r="R18" s="117"/>
      <c r="S18" s="117"/>
      <c r="T18" s="117"/>
      <c r="U18" s="128"/>
      <c r="V18" s="128"/>
      <c r="W18" s="128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</row>
    <row r="19" spans="1:82" s="83" customFormat="1" ht="12.95" customHeight="1" x14ac:dyDescent="0.2">
      <c r="A19" s="96" t="str">
        <f t="shared" si="1"/>
        <v>Carrasquilla Romero, Paola</v>
      </c>
      <c r="B19" s="102" t="str">
        <f>b_NRW!$B$10</f>
        <v>Gegner 8</v>
      </c>
      <c r="C19" s="115"/>
      <c r="D19" s="125"/>
      <c r="E19" s="126"/>
      <c r="F19" s="116"/>
      <c r="G19" s="116"/>
      <c r="H19" s="116"/>
      <c r="I19" s="98"/>
      <c r="J19" s="127"/>
      <c r="K19" s="127"/>
      <c r="L19" s="98"/>
      <c r="M19" s="117"/>
      <c r="N19" s="117"/>
      <c r="O19" s="117"/>
      <c r="P19" s="117"/>
      <c r="Q19" s="117"/>
      <c r="R19" s="117"/>
      <c r="S19" s="117"/>
      <c r="T19" s="117"/>
      <c r="U19" s="128"/>
      <c r="V19" s="128"/>
      <c r="W19" s="128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</row>
    <row r="20" spans="1:82" ht="12.95" customHeight="1" x14ac:dyDescent="0.2">
      <c r="A20" s="74" t="str">
        <f>b_NRW!$A$20</f>
        <v>Chen, Xining</v>
      </c>
      <c r="B20" s="87"/>
      <c r="C20" s="84"/>
      <c r="D20" s="94"/>
      <c r="E20" s="9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</row>
    <row r="21" spans="1:82" s="83" customFormat="1" ht="12.95" customHeight="1" x14ac:dyDescent="0.2">
      <c r="A21" s="96" t="str">
        <f t="shared" ref="A21:A28" si="2">$A$20</f>
        <v>Chen, Xining</v>
      </c>
      <c r="B21" s="102" t="str">
        <f>b_NRW!$B$3</f>
        <v>KIEL</v>
      </c>
      <c r="C21" s="115"/>
      <c r="D21" s="125"/>
      <c r="E21" s="126"/>
      <c r="F21" s="116"/>
      <c r="G21" s="116"/>
      <c r="H21" s="116"/>
      <c r="I21" s="98"/>
      <c r="J21" s="127"/>
      <c r="K21" s="127"/>
      <c r="L21" s="98"/>
      <c r="M21" s="117"/>
      <c r="N21" s="117"/>
      <c r="O21" s="117"/>
      <c r="P21" s="117"/>
      <c r="Q21" s="117"/>
      <c r="R21" s="117"/>
      <c r="S21" s="117"/>
      <c r="T21" s="117"/>
      <c r="U21" s="128"/>
      <c r="V21" s="128"/>
      <c r="W21" s="128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</row>
    <row r="22" spans="1:82" s="83" customFormat="1" ht="12.95" customHeight="1" x14ac:dyDescent="0.2">
      <c r="A22" s="96" t="str">
        <f t="shared" si="2"/>
        <v>Chen, Xining</v>
      </c>
      <c r="B22" s="102" t="str">
        <f>b_NRW!$B$4</f>
        <v>STU</v>
      </c>
      <c r="C22" s="115"/>
      <c r="D22" s="125"/>
      <c r="E22" s="126"/>
      <c r="F22" s="116"/>
      <c r="G22" s="116"/>
      <c r="H22" s="116"/>
      <c r="I22" s="98"/>
      <c r="J22" s="127"/>
      <c r="K22" s="127"/>
      <c r="L22" s="98"/>
      <c r="M22" s="117"/>
      <c r="N22" s="117"/>
      <c r="O22" s="117"/>
      <c r="P22" s="117"/>
      <c r="Q22" s="117"/>
      <c r="R22" s="117"/>
      <c r="S22" s="117"/>
      <c r="T22" s="117"/>
      <c r="U22" s="128"/>
      <c r="V22" s="128"/>
      <c r="W22" s="128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</row>
    <row r="23" spans="1:82" s="83" customFormat="1" ht="12.95" customHeight="1" x14ac:dyDescent="0.2">
      <c r="A23" s="96" t="str">
        <f t="shared" si="2"/>
        <v>Chen, Xining</v>
      </c>
      <c r="B23" s="102" t="str">
        <f>b_NRW!$B$5</f>
        <v>BAWÜ</v>
      </c>
      <c r="C23" s="115"/>
      <c r="D23" s="125"/>
      <c r="E23" s="126"/>
      <c r="F23" s="116"/>
      <c r="G23" s="116"/>
      <c r="H23" s="116"/>
      <c r="I23" s="98"/>
      <c r="J23" s="127"/>
      <c r="K23" s="127"/>
      <c r="L23" s="98"/>
      <c r="M23" s="117"/>
      <c r="N23" s="117"/>
      <c r="O23" s="117"/>
      <c r="P23" s="117"/>
      <c r="Q23" s="117"/>
      <c r="R23" s="117"/>
      <c r="S23" s="117"/>
      <c r="T23" s="117"/>
      <c r="U23" s="128"/>
      <c r="V23" s="128"/>
      <c r="W23" s="128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</row>
    <row r="24" spans="1:82" s="83" customFormat="1" ht="12.95" customHeight="1" x14ac:dyDescent="0.2">
      <c r="A24" s="96" t="str">
        <f t="shared" si="2"/>
        <v>Chen, Xining</v>
      </c>
      <c r="B24" s="102" t="str">
        <f>b_NRW!$B$6</f>
        <v>Kiel/Berlin</v>
      </c>
      <c r="C24" s="115"/>
      <c r="D24" s="125"/>
      <c r="E24" s="126"/>
      <c r="F24" s="116"/>
      <c r="G24" s="116"/>
      <c r="H24" s="116"/>
      <c r="I24" s="98"/>
      <c r="J24" s="127"/>
      <c r="K24" s="127"/>
      <c r="L24" s="98"/>
      <c r="M24" s="117"/>
      <c r="N24" s="117"/>
      <c r="O24" s="117"/>
      <c r="P24" s="117"/>
      <c r="Q24" s="117"/>
      <c r="R24" s="117"/>
      <c r="S24" s="117"/>
      <c r="T24" s="117"/>
      <c r="U24" s="128"/>
      <c r="V24" s="128"/>
      <c r="W24" s="128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</row>
    <row r="25" spans="1:82" s="83" customFormat="1" ht="12.95" customHeight="1" x14ac:dyDescent="0.2">
      <c r="A25" s="96" t="str">
        <f t="shared" si="2"/>
        <v>Chen, Xining</v>
      </c>
      <c r="B25" s="102" t="str">
        <f>b_NRW!$B$7</f>
        <v>Gegner 5</v>
      </c>
      <c r="C25" s="115"/>
      <c r="D25" s="125"/>
      <c r="E25" s="126"/>
      <c r="F25" s="116"/>
      <c r="G25" s="116"/>
      <c r="H25" s="116"/>
      <c r="I25" s="98"/>
      <c r="J25" s="127"/>
      <c r="K25" s="127"/>
      <c r="L25" s="98"/>
      <c r="M25" s="117"/>
      <c r="N25" s="117"/>
      <c r="O25" s="117"/>
      <c r="P25" s="117"/>
      <c r="Q25" s="117"/>
      <c r="R25" s="117"/>
      <c r="S25" s="117"/>
      <c r="T25" s="117"/>
      <c r="U25" s="128"/>
      <c r="V25" s="128"/>
      <c r="W25" s="128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</row>
    <row r="26" spans="1:82" s="83" customFormat="1" ht="12.95" customHeight="1" x14ac:dyDescent="0.2">
      <c r="A26" s="96" t="str">
        <f t="shared" si="2"/>
        <v>Chen, Xining</v>
      </c>
      <c r="B26" s="102" t="str">
        <f>b_NRW!$B$8</f>
        <v>Gegner 6</v>
      </c>
      <c r="C26" s="115"/>
      <c r="D26" s="125"/>
      <c r="E26" s="126"/>
      <c r="F26" s="116"/>
      <c r="G26" s="116"/>
      <c r="H26" s="116"/>
      <c r="I26" s="98"/>
      <c r="J26" s="127"/>
      <c r="K26" s="127"/>
      <c r="L26" s="98"/>
      <c r="M26" s="117"/>
      <c r="N26" s="117"/>
      <c r="O26" s="117"/>
      <c r="P26" s="117"/>
      <c r="Q26" s="117"/>
      <c r="R26" s="117"/>
      <c r="S26" s="117"/>
      <c r="T26" s="117"/>
      <c r="U26" s="128"/>
      <c r="V26" s="128"/>
      <c r="W26" s="128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</row>
    <row r="27" spans="1:82" s="83" customFormat="1" ht="12.95" customHeight="1" x14ac:dyDescent="0.2">
      <c r="A27" s="96" t="str">
        <f t="shared" si="2"/>
        <v>Chen, Xining</v>
      </c>
      <c r="B27" s="102" t="str">
        <f>b_NRW!$B$9</f>
        <v>Gegner 7</v>
      </c>
      <c r="C27" s="115"/>
      <c r="D27" s="125"/>
      <c r="E27" s="126"/>
      <c r="F27" s="116"/>
      <c r="G27" s="116"/>
      <c r="H27" s="116"/>
      <c r="I27" s="98"/>
      <c r="J27" s="127"/>
      <c r="K27" s="127"/>
      <c r="L27" s="98"/>
      <c r="M27" s="117"/>
      <c r="N27" s="117"/>
      <c r="O27" s="117"/>
      <c r="P27" s="117"/>
      <c r="Q27" s="117"/>
      <c r="R27" s="117"/>
      <c r="S27" s="117"/>
      <c r="T27" s="117"/>
      <c r="U27" s="128"/>
      <c r="V27" s="128"/>
      <c r="W27" s="128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</row>
    <row r="28" spans="1:82" s="83" customFormat="1" ht="12.95" customHeight="1" x14ac:dyDescent="0.2">
      <c r="A28" s="96" t="str">
        <f t="shared" si="2"/>
        <v>Chen, Xining</v>
      </c>
      <c r="B28" s="102" t="str">
        <f>b_NRW!$B$10</f>
        <v>Gegner 8</v>
      </c>
      <c r="C28" s="115"/>
      <c r="D28" s="125"/>
      <c r="E28" s="126"/>
      <c r="F28" s="116"/>
      <c r="G28" s="116"/>
      <c r="H28" s="116"/>
      <c r="I28" s="98"/>
      <c r="J28" s="127"/>
      <c r="K28" s="127"/>
      <c r="L28" s="98"/>
      <c r="M28" s="117"/>
      <c r="N28" s="117"/>
      <c r="O28" s="117"/>
      <c r="P28" s="117"/>
      <c r="Q28" s="117"/>
      <c r="R28" s="117"/>
      <c r="S28" s="117"/>
      <c r="T28" s="117"/>
      <c r="U28" s="128"/>
      <c r="V28" s="128"/>
      <c r="W28" s="128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</row>
    <row r="29" spans="1:82" ht="12.95" customHeight="1" x14ac:dyDescent="0.2">
      <c r="A29" s="74" t="str">
        <f>b_NRW!$A$29</f>
        <v>Dorst, Mareike</v>
      </c>
      <c r="B29" s="101"/>
      <c r="C29" s="84"/>
      <c r="D29" s="94"/>
      <c r="E29" s="9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</row>
    <row r="30" spans="1:82" s="83" customFormat="1" ht="12.95" customHeight="1" x14ac:dyDescent="0.2">
      <c r="A30" s="96" t="str">
        <f t="shared" ref="A30:A37" si="3">$A$29</f>
        <v>Dorst, Mareike</v>
      </c>
      <c r="B30" s="102" t="str">
        <f>b_NRW!$B$3</f>
        <v>KIEL</v>
      </c>
      <c r="C30" s="115"/>
      <c r="D30" s="125"/>
      <c r="E30" s="126"/>
      <c r="F30" s="116"/>
      <c r="G30" s="116"/>
      <c r="H30" s="116"/>
      <c r="I30" s="98"/>
      <c r="J30" s="127"/>
      <c r="K30" s="127"/>
      <c r="L30" s="98"/>
      <c r="M30" s="117"/>
      <c r="N30" s="117"/>
      <c r="O30" s="117"/>
      <c r="P30" s="117"/>
      <c r="Q30" s="117"/>
      <c r="R30" s="117"/>
      <c r="S30" s="117"/>
      <c r="T30" s="117"/>
      <c r="U30" s="128"/>
      <c r="V30" s="128"/>
      <c r="W30" s="128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</row>
    <row r="31" spans="1:82" s="83" customFormat="1" ht="12.95" customHeight="1" x14ac:dyDescent="0.2">
      <c r="A31" s="96" t="str">
        <f t="shared" si="3"/>
        <v>Dorst, Mareike</v>
      </c>
      <c r="B31" s="102" t="str">
        <f>b_NRW!$B$4</f>
        <v>STU</v>
      </c>
      <c r="C31" s="115"/>
      <c r="D31" s="125"/>
      <c r="E31" s="126"/>
      <c r="F31" s="116"/>
      <c r="G31" s="116"/>
      <c r="H31" s="116"/>
      <c r="I31" s="98"/>
      <c r="J31" s="127"/>
      <c r="K31" s="127"/>
      <c r="L31" s="98"/>
      <c r="M31" s="117"/>
      <c r="N31" s="117"/>
      <c r="O31" s="117"/>
      <c r="P31" s="117"/>
      <c r="Q31" s="117"/>
      <c r="R31" s="117"/>
      <c r="S31" s="117"/>
      <c r="T31" s="117"/>
      <c r="U31" s="128"/>
      <c r="V31" s="128"/>
      <c r="W31" s="128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</row>
    <row r="32" spans="1:82" s="83" customFormat="1" ht="12.95" customHeight="1" x14ac:dyDescent="0.2">
      <c r="A32" s="96" t="str">
        <f t="shared" si="3"/>
        <v>Dorst, Mareike</v>
      </c>
      <c r="B32" s="102" t="str">
        <f>b_NRW!$B$5</f>
        <v>BAWÜ</v>
      </c>
      <c r="C32" s="115"/>
      <c r="D32" s="125"/>
      <c r="E32" s="126"/>
      <c r="F32" s="116"/>
      <c r="G32" s="116"/>
      <c r="H32" s="116"/>
      <c r="I32" s="98"/>
      <c r="J32" s="127"/>
      <c r="K32" s="127"/>
      <c r="L32" s="98"/>
      <c r="M32" s="117"/>
      <c r="N32" s="117"/>
      <c r="O32" s="117"/>
      <c r="P32" s="117"/>
      <c r="Q32" s="117"/>
      <c r="R32" s="117"/>
      <c r="S32" s="117"/>
      <c r="T32" s="117"/>
      <c r="U32" s="128"/>
      <c r="V32" s="128"/>
      <c r="W32" s="128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</row>
    <row r="33" spans="1:82" s="83" customFormat="1" ht="12.95" customHeight="1" x14ac:dyDescent="0.2">
      <c r="A33" s="96" t="str">
        <f t="shared" si="3"/>
        <v>Dorst, Mareike</v>
      </c>
      <c r="B33" s="102" t="str">
        <f>b_NRW!$B$6</f>
        <v>Kiel/Berlin</v>
      </c>
      <c r="C33" s="115"/>
      <c r="D33" s="125"/>
      <c r="E33" s="126"/>
      <c r="F33" s="116"/>
      <c r="G33" s="116"/>
      <c r="H33" s="116"/>
      <c r="I33" s="98"/>
      <c r="J33" s="127"/>
      <c r="K33" s="127"/>
      <c r="L33" s="98"/>
      <c r="M33" s="117"/>
      <c r="N33" s="117"/>
      <c r="O33" s="117"/>
      <c r="P33" s="117"/>
      <c r="Q33" s="117"/>
      <c r="R33" s="117"/>
      <c r="S33" s="117"/>
      <c r="T33" s="117"/>
      <c r="U33" s="128"/>
      <c r="V33" s="128"/>
      <c r="W33" s="128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</row>
    <row r="34" spans="1:82" s="83" customFormat="1" ht="12.95" customHeight="1" x14ac:dyDescent="0.2">
      <c r="A34" s="96" t="str">
        <f t="shared" si="3"/>
        <v>Dorst, Mareike</v>
      </c>
      <c r="B34" s="102" t="str">
        <f>b_NRW!$B$7</f>
        <v>Gegner 5</v>
      </c>
      <c r="C34" s="115"/>
      <c r="D34" s="125"/>
      <c r="E34" s="126"/>
      <c r="F34" s="116"/>
      <c r="G34" s="116"/>
      <c r="H34" s="116"/>
      <c r="I34" s="98"/>
      <c r="J34" s="127"/>
      <c r="K34" s="127"/>
      <c r="L34" s="98"/>
      <c r="M34" s="117"/>
      <c r="N34" s="117"/>
      <c r="O34" s="117"/>
      <c r="P34" s="117"/>
      <c r="Q34" s="117"/>
      <c r="R34" s="117"/>
      <c r="S34" s="117"/>
      <c r="T34" s="117"/>
      <c r="U34" s="128"/>
      <c r="V34" s="128"/>
      <c r="W34" s="128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</row>
    <row r="35" spans="1:82" s="83" customFormat="1" ht="12.95" customHeight="1" x14ac:dyDescent="0.2">
      <c r="A35" s="96" t="str">
        <f t="shared" si="3"/>
        <v>Dorst, Mareike</v>
      </c>
      <c r="B35" s="102" t="str">
        <f>b_NRW!$B$8</f>
        <v>Gegner 6</v>
      </c>
      <c r="C35" s="115"/>
      <c r="D35" s="125"/>
      <c r="E35" s="126"/>
      <c r="F35" s="116"/>
      <c r="G35" s="116"/>
      <c r="H35" s="116"/>
      <c r="I35" s="98"/>
      <c r="J35" s="127"/>
      <c r="K35" s="127"/>
      <c r="L35" s="98"/>
      <c r="M35" s="117"/>
      <c r="N35" s="117"/>
      <c r="O35" s="117"/>
      <c r="P35" s="117"/>
      <c r="Q35" s="117"/>
      <c r="R35" s="117"/>
      <c r="S35" s="117"/>
      <c r="T35" s="117"/>
      <c r="U35" s="128"/>
      <c r="V35" s="128"/>
      <c r="W35" s="128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</row>
    <row r="36" spans="1:82" s="83" customFormat="1" ht="12.95" customHeight="1" x14ac:dyDescent="0.2">
      <c r="A36" s="96" t="str">
        <f t="shared" si="3"/>
        <v>Dorst, Mareike</v>
      </c>
      <c r="B36" s="102" t="str">
        <f>b_NRW!$B$9</f>
        <v>Gegner 7</v>
      </c>
      <c r="C36" s="115"/>
      <c r="D36" s="125"/>
      <c r="E36" s="126"/>
      <c r="F36" s="116"/>
      <c r="G36" s="116"/>
      <c r="H36" s="116"/>
      <c r="I36" s="98"/>
      <c r="J36" s="127"/>
      <c r="K36" s="127"/>
      <c r="L36" s="98"/>
      <c r="M36" s="117"/>
      <c r="N36" s="117"/>
      <c r="O36" s="117"/>
      <c r="P36" s="117"/>
      <c r="Q36" s="117"/>
      <c r="R36" s="117"/>
      <c r="S36" s="117"/>
      <c r="T36" s="117"/>
      <c r="U36" s="128"/>
      <c r="V36" s="128"/>
      <c r="W36" s="128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</row>
    <row r="37" spans="1:82" s="83" customFormat="1" ht="12.95" customHeight="1" x14ac:dyDescent="0.2">
      <c r="A37" s="96" t="str">
        <f t="shared" si="3"/>
        <v>Dorst, Mareike</v>
      </c>
      <c r="B37" s="102" t="str">
        <f>b_NRW!$B$10</f>
        <v>Gegner 8</v>
      </c>
      <c r="C37" s="115"/>
      <c r="D37" s="125"/>
      <c r="E37" s="126"/>
      <c r="F37" s="116"/>
      <c r="G37" s="116"/>
      <c r="H37" s="116"/>
      <c r="I37" s="98"/>
      <c r="J37" s="127"/>
      <c r="K37" s="127"/>
      <c r="L37" s="98"/>
      <c r="M37" s="117"/>
      <c r="N37" s="117"/>
      <c r="O37" s="117"/>
      <c r="P37" s="117"/>
      <c r="Q37" s="117"/>
      <c r="R37" s="117"/>
      <c r="S37" s="117"/>
      <c r="T37" s="117"/>
      <c r="U37" s="128"/>
      <c r="V37" s="128"/>
      <c r="W37" s="128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</row>
    <row r="38" spans="1:82" ht="12.95" customHeight="1" x14ac:dyDescent="0.2">
      <c r="A38" s="74" t="str">
        <f>b_NRW!$A$38</f>
        <v>Fetahovic, Maida</v>
      </c>
      <c r="B38" s="101"/>
      <c r="C38" s="84"/>
      <c r="D38" s="94"/>
      <c r="E38" s="9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</row>
    <row r="39" spans="1:82" s="83" customFormat="1" ht="12.95" customHeight="1" x14ac:dyDescent="0.2">
      <c r="A39" s="96" t="str">
        <f t="shared" ref="A39:A46" si="4">$A$38</f>
        <v>Fetahovic, Maida</v>
      </c>
      <c r="B39" s="102" t="str">
        <f>b_NRW!$B$3</f>
        <v>KIEL</v>
      </c>
      <c r="C39" s="115">
        <v>1</v>
      </c>
      <c r="D39" s="125">
        <v>2</v>
      </c>
      <c r="E39" s="126">
        <v>6</v>
      </c>
      <c r="F39" s="116">
        <v>5</v>
      </c>
      <c r="G39" s="116"/>
      <c r="H39" s="116"/>
      <c r="I39" s="98"/>
      <c r="J39" s="127"/>
      <c r="K39" s="127"/>
      <c r="L39" s="98"/>
      <c r="M39" s="117">
        <v>3</v>
      </c>
      <c r="N39" s="117"/>
      <c r="O39" s="117">
        <v>1</v>
      </c>
      <c r="P39" s="117"/>
      <c r="Q39" s="117"/>
      <c r="R39" s="117"/>
      <c r="S39" s="117">
        <v>1</v>
      </c>
      <c r="T39" s="117"/>
      <c r="U39" s="128"/>
      <c r="V39" s="128"/>
      <c r="W39" s="128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</row>
    <row r="40" spans="1:82" s="83" customFormat="1" ht="12.95" customHeight="1" x14ac:dyDescent="0.2">
      <c r="A40" s="96" t="str">
        <f t="shared" si="4"/>
        <v>Fetahovic, Maida</v>
      </c>
      <c r="B40" s="102" t="str">
        <f>b_NRW!$B$4</f>
        <v>STU</v>
      </c>
      <c r="C40" s="115">
        <v>1</v>
      </c>
      <c r="D40" s="125">
        <v>2</v>
      </c>
      <c r="E40" s="126">
        <v>7</v>
      </c>
      <c r="F40" s="116">
        <v>6</v>
      </c>
      <c r="G40" s="116">
        <v>1</v>
      </c>
      <c r="H40" s="116">
        <v>1</v>
      </c>
      <c r="I40" s="98"/>
      <c r="J40" s="127"/>
      <c r="K40" s="127"/>
      <c r="L40" s="98"/>
      <c r="M40" s="117"/>
      <c r="N40" s="117"/>
      <c r="O40" s="117">
        <v>1</v>
      </c>
      <c r="P40" s="117"/>
      <c r="Q40" s="117"/>
      <c r="R40" s="117"/>
      <c r="S40" s="117">
        <v>2</v>
      </c>
      <c r="T40" s="117"/>
      <c r="U40" s="128"/>
      <c r="V40" s="128"/>
      <c r="W40" s="128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</row>
    <row r="41" spans="1:82" s="83" customFormat="1" ht="12.95" customHeight="1" x14ac:dyDescent="0.2">
      <c r="A41" s="96" t="str">
        <f t="shared" si="4"/>
        <v>Fetahovic, Maida</v>
      </c>
      <c r="B41" s="102" t="str">
        <f>b_NRW!$B$5</f>
        <v>BAWÜ</v>
      </c>
      <c r="C41" s="115">
        <v>1</v>
      </c>
      <c r="D41" s="125">
        <v>4</v>
      </c>
      <c r="E41" s="126">
        <v>19</v>
      </c>
      <c r="F41" s="116">
        <v>19</v>
      </c>
      <c r="G41" s="132">
        <v>8</v>
      </c>
      <c r="H41" s="116">
        <v>5</v>
      </c>
      <c r="I41" s="98">
        <v>9</v>
      </c>
      <c r="J41" s="127"/>
      <c r="K41" s="127"/>
      <c r="L41" s="98"/>
      <c r="M41" s="117">
        <v>2</v>
      </c>
      <c r="N41" s="117"/>
      <c r="O41" s="117"/>
      <c r="P41" s="117"/>
      <c r="Q41" s="117"/>
      <c r="R41" s="117"/>
      <c r="S41" s="117">
        <v>4</v>
      </c>
      <c r="T41" s="117"/>
      <c r="U41" s="128"/>
      <c r="V41" s="128">
        <v>1</v>
      </c>
      <c r="W41" s="128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</row>
    <row r="42" spans="1:82" s="83" customFormat="1" ht="12.95" customHeight="1" x14ac:dyDescent="0.2">
      <c r="A42" s="96" t="str">
        <f t="shared" si="4"/>
        <v>Fetahovic, Maida</v>
      </c>
      <c r="B42" s="102" t="str">
        <f>b_NRW!$B$6</f>
        <v>Kiel/Berlin</v>
      </c>
      <c r="C42" s="115"/>
      <c r="D42" s="125"/>
      <c r="E42" s="126"/>
      <c r="F42" s="116"/>
      <c r="G42" s="116"/>
      <c r="H42" s="116"/>
      <c r="I42" s="98"/>
      <c r="J42" s="127"/>
      <c r="K42" s="127"/>
      <c r="L42" s="98"/>
      <c r="M42" s="117"/>
      <c r="N42" s="117"/>
      <c r="O42" s="117"/>
      <c r="P42" s="117"/>
      <c r="Q42" s="117"/>
      <c r="R42" s="117"/>
      <c r="S42" s="117"/>
      <c r="T42" s="117"/>
      <c r="U42" s="128"/>
      <c r="V42" s="128"/>
      <c r="W42" s="128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</row>
    <row r="43" spans="1:82" s="83" customFormat="1" ht="12.95" customHeight="1" x14ac:dyDescent="0.2">
      <c r="A43" s="96" t="str">
        <f t="shared" si="4"/>
        <v>Fetahovic, Maida</v>
      </c>
      <c r="B43" s="102" t="str">
        <f>b_NRW!$B$7</f>
        <v>Gegner 5</v>
      </c>
      <c r="C43" s="115"/>
      <c r="D43" s="125"/>
      <c r="E43" s="126"/>
      <c r="F43" s="116"/>
      <c r="G43" s="116"/>
      <c r="H43" s="116"/>
      <c r="I43" s="98"/>
      <c r="J43" s="127"/>
      <c r="K43" s="127"/>
      <c r="L43" s="98"/>
      <c r="M43" s="117"/>
      <c r="N43" s="117"/>
      <c r="O43" s="117"/>
      <c r="P43" s="117"/>
      <c r="Q43" s="117"/>
      <c r="R43" s="117"/>
      <c r="S43" s="117"/>
      <c r="T43" s="117"/>
      <c r="U43" s="128"/>
      <c r="V43" s="128"/>
      <c r="W43" s="128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</row>
    <row r="44" spans="1:82" s="83" customFormat="1" ht="12.95" customHeight="1" x14ac:dyDescent="0.2">
      <c r="A44" s="96" t="str">
        <f t="shared" si="4"/>
        <v>Fetahovic, Maida</v>
      </c>
      <c r="B44" s="102" t="str">
        <f>b_NRW!$B$8</f>
        <v>Gegner 6</v>
      </c>
      <c r="C44" s="115"/>
      <c r="D44" s="125"/>
      <c r="E44" s="126"/>
      <c r="F44" s="116"/>
      <c r="G44" s="116"/>
      <c r="H44" s="116"/>
      <c r="I44" s="98"/>
      <c r="J44" s="127"/>
      <c r="K44" s="127"/>
      <c r="L44" s="98"/>
      <c r="M44" s="117"/>
      <c r="N44" s="117"/>
      <c r="O44" s="117"/>
      <c r="P44" s="117"/>
      <c r="Q44" s="117"/>
      <c r="R44" s="117"/>
      <c r="S44" s="117"/>
      <c r="T44" s="117"/>
      <c r="U44" s="128"/>
      <c r="V44" s="128"/>
      <c r="W44" s="128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</row>
    <row r="45" spans="1:82" s="83" customFormat="1" ht="12.95" customHeight="1" x14ac:dyDescent="0.2">
      <c r="A45" s="96" t="str">
        <f t="shared" si="4"/>
        <v>Fetahovic, Maida</v>
      </c>
      <c r="B45" s="102" t="str">
        <f>b_NRW!$B$9</f>
        <v>Gegner 7</v>
      </c>
      <c r="C45" s="115"/>
      <c r="D45" s="125"/>
      <c r="E45" s="126"/>
      <c r="F45" s="116"/>
      <c r="G45" s="116"/>
      <c r="H45" s="116"/>
      <c r="I45" s="98"/>
      <c r="J45" s="127"/>
      <c r="K45" s="127"/>
      <c r="L45" s="98"/>
      <c r="M45" s="117"/>
      <c r="N45" s="117"/>
      <c r="O45" s="117"/>
      <c r="P45" s="117"/>
      <c r="Q45" s="117"/>
      <c r="R45" s="117"/>
      <c r="S45" s="117"/>
      <c r="T45" s="117"/>
      <c r="U45" s="128"/>
      <c r="V45" s="128"/>
      <c r="W45" s="128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</row>
    <row r="46" spans="1:82" s="83" customFormat="1" ht="12.95" customHeight="1" x14ac:dyDescent="0.2">
      <c r="A46" s="96" t="str">
        <f t="shared" si="4"/>
        <v>Fetahovic, Maida</v>
      </c>
      <c r="B46" s="102" t="str">
        <f>b_NRW!$B$10</f>
        <v>Gegner 8</v>
      </c>
      <c r="C46" s="115"/>
      <c r="D46" s="125"/>
      <c r="E46" s="126"/>
      <c r="F46" s="116"/>
      <c r="G46" s="116"/>
      <c r="H46" s="116"/>
      <c r="I46" s="98"/>
      <c r="J46" s="127"/>
      <c r="K46" s="127"/>
      <c r="L46" s="98"/>
      <c r="M46" s="117"/>
      <c r="N46" s="117"/>
      <c r="O46" s="117"/>
      <c r="P46" s="117"/>
      <c r="Q46" s="117"/>
      <c r="R46" s="117"/>
      <c r="S46" s="117"/>
      <c r="T46" s="117"/>
      <c r="U46" s="128"/>
      <c r="V46" s="128"/>
      <c r="W46" s="128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</row>
    <row r="47" spans="1:82" ht="12.95" customHeight="1" x14ac:dyDescent="0.2">
      <c r="A47" s="74" t="str">
        <f>b_NRW!$A$47</f>
        <v>Glanert, Yuna</v>
      </c>
      <c r="B47" s="101"/>
      <c r="C47" s="84"/>
      <c r="D47" s="94"/>
      <c r="E47" s="9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</row>
    <row r="48" spans="1:82" s="83" customFormat="1" ht="12.95" customHeight="1" x14ac:dyDescent="0.2">
      <c r="A48" s="96" t="str">
        <f t="shared" ref="A48:A55" si="5">$A$47</f>
        <v>Glanert, Yuna</v>
      </c>
      <c r="B48" s="102" t="str">
        <f>b_NRW!$B$3</f>
        <v>KIEL</v>
      </c>
      <c r="C48" s="115"/>
      <c r="D48" s="125"/>
      <c r="E48" s="126"/>
      <c r="F48" s="116"/>
      <c r="G48" s="116"/>
      <c r="H48" s="116"/>
      <c r="I48" s="98"/>
      <c r="J48" s="127"/>
      <c r="K48" s="127"/>
      <c r="L48" s="98"/>
      <c r="M48" s="117"/>
      <c r="N48" s="117"/>
      <c r="O48" s="117"/>
      <c r="P48" s="117"/>
      <c r="Q48" s="117"/>
      <c r="R48" s="117"/>
      <c r="S48" s="117"/>
      <c r="T48" s="117"/>
      <c r="U48" s="128"/>
      <c r="V48" s="128"/>
      <c r="W48" s="128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</row>
    <row r="49" spans="1:82" s="83" customFormat="1" ht="12.95" customHeight="1" x14ac:dyDescent="0.2">
      <c r="A49" s="96" t="str">
        <f t="shared" si="5"/>
        <v>Glanert, Yuna</v>
      </c>
      <c r="B49" s="102" t="str">
        <f>b_NRW!$B$4</f>
        <v>STU</v>
      </c>
      <c r="C49" s="115"/>
      <c r="D49" s="125"/>
      <c r="E49" s="126"/>
      <c r="F49" s="116"/>
      <c r="G49" s="116"/>
      <c r="H49" s="116"/>
      <c r="I49" s="98"/>
      <c r="J49" s="127"/>
      <c r="K49" s="127"/>
      <c r="L49" s="98"/>
      <c r="M49" s="117"/>
      <c r="N49" s="117"/>
      <c r="O49" s="117"/>
      <c r="P49" s="117"/>
      <c r="Q49" s="117"/>
      <c r="R49" s="117"/>
      <c r="S49" s="117"/>
      <c r="T49" s="117"/>
      <c r="U49" s="128"/>
      <c r="V49" s="128"/>
      <c r="W49" s="128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</row>
    <row r="50" spans="1:82" s="83" customFormat="1" ht="12.95" customHeight="1" x14ac:dyDescent="0.2">
      <c r="A50" s="96" t="str">
        <f t="shared" si="5"/>
        <v>Glanert, Yuna</v>
      </c>
      <c r="B50" s="102" t="str">
        <f>b_NRW!$B$5</f>
        <v>BAWÜ</v>
      </c>
      <c r="C50" s="115"/>
      <c r="D50" s="125"/>
      <c r="E50" s="126"/>
      <c r="F50" s="116"/>
      <c r="G50" s="116"/>
      <c r="H50" s="116"/>
      <c r="I50" s="98"/>
      <c r="J50" s="127"/>
      <c r="K50" s="127"/>
      <c r="L50" s="98"/>
      <c r="M50" s="117"/>
      <c r="N50" s="117"/>
      <c r="O50" s="117"/>
      <c r="P50" s="117"/>
      <c r="Q50" s="117"/>
      <c r="R50" s="117"/>
      <c r="S50" s="117"/>
      <c r="T50" s="117"/>
      <c r="U50" s="128"/>
      <c r="V50" s="128"/>
      <c r="W50" s="128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</row>
    <row r="51" spans="1:82" s="83" customFormat="1" ht="12.95" customHeight="1" x14ac:dyDescent="0.2">
      <c r="A51" s="96" t="str">
        <f t="shared" si="5"/>
        <v>Glanert, Yuna</v>
      </c>
      <c r="B51" s="102" t="str">
        <f>b_NRW!$B$6</f>
        <v>Kiel/Berlin</v>
      </c>
      <c r="C51" s="115"/>
      <c r="D51" s="125"/>
      <c r="E51" s="126"/>
      <c r="F51" s="116"/>
      <c r="G51" s="116"/>
      <c r="H51" s="116"/>
      <c r="I51" s="98"/>
      <c r="J51" s="127"/>
      <c r="K51" s="127"/>
      <c r="L51" s="98"/>
      <c r="M51" s="117"/>
      <c r="N51" s="117"/>
      <c r="O51" s="117"/>
      <c r="P51" s="117"/>
      <c r="Q51" s="117"/>
      <c r="R51" s="117"/>
      <c r="S51" s="117"/>
      <c r="T51" s="117"/>
      <c r="U51" s="128"/>
      <c r="V51" s="128"/>
      <c r="W51" s="128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</row>
    <row r="52" spans="1:82" s="83" customFormat="1" ht="12.95" customHeight="1" x14ac:dyDescent="0.2">
      <c r="A52" s="96" t="str">
        <f t="shared" si="5"/>
        <v>Glanert, Yuna</v>
      </c>
      <c r="B52" s="102" t="str">
        <f>b_NRW!$B$7</f>
        <v>Gegner 5</v>
      </c>
      <c r="C52" s="115"/>
      <c r="D52" s="125"/>
      <c r="E52" s="126"/>
      <c r="F52" s="116"/>
      <c r="G52" s="116"/>
      <c r="H52" s="116"/>
      <c r="I52" s="98"/>
      <c r="J52" s="127"/>
      <c r="K52" s="127"/>
      <c r="L52" s="98"/>
      <c r="M52" s="117"/>
      <c r="N52" s="117"/>
      <c r="O52" s="117"/>
      <c r="P52" s="117"/>
      <c r="Q52" s="117"/>
      <c r="R52" s="117"/>
      <c r="S52" s="117"/>
      <c r="T52" s="117"/>
      <c r="U52" s="128"/>
      <c r="V52" s="128"/>
      <c r="W52" s="128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</row>
    <row r="53" spans="1:82" s="83" customFormat="1" ht="12.95" customHeight="1" x14ac:dyDescent="0.2">
      <c r="A53" s="96" t="str">
        <f t="shared" si="5"/>
        <v>Glanert, Yuna</v>
      </c>
      <c r="B53" s="102" t="str">
        <f>b_NRW!$B$8</f>
        <v>Gegner 6</v>
      </c>
      <c r="C53" s="115"/>
      <c r="D53" s="125"/>
      <c r="E53" s="126"/>
      <c r="F53" s="116"/>
      <c r="G53" s="116"/>
      <c r="H53" s="116"/>
      <c r="I53" s="98"/>
      <c r="J53" s="127"/>
      <c r="K53" s="127"/>
      <c r="L53" s="98"/>
      <c r="M53" s="117"/>
      <c r="N53" s="117"/>
      <c r="O53" s="117"/>
      <c r="P53" s="117"/>
      <c r="Q53" s="117"/>
      <c r="R53" s="117"/>
      <c r="S53" s="117"/>
      <c r="T53" s="117"/>
      <c r="U53" s="128"/>
      <c r="V53" s="128"/>
      <c r="W53" s="128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</row>
    <row r="54" spans="1:82" s="83" customFormat="1" ht="12.95" customHeight="1" x14ac:dyDescent="0.2">
      <c r="A54" s="96" t="str">
        <f t="shared" si="5"/>
        <v>Glanert, Yuna</v>
      </c>
      <c r="B54" s="102" t="str">
        <f>b_NRW!$B$9</f>
        <v>Gegner 7</v>
      </c>
      <c r="C54" s="115"/>
      <c r="D54" s="125"/>
      <c r="E54" s="126"/>
      <c r="F54" s="116"/>
      <c r="G54" s="116"/>
      <c r="H54" s="116"/>
      <c r="I54" s="98"/>
      <c r="J54" s="127"/>
      <c r="K54" s="127"/>
      <c r="L54" s="98"/>
      <c r="M54" s="117"/>
      <c r="N54" s="117"/>
      <c r="O54" s="117"/>
      <c r="P54" s="117"/>
      <c r="Q54" s="117"/>
      <c r="R54" s="117"/>
      <c r="S54" s="117"/>
      <c r="T54" s="117"/>
      <c r="U54" s="128"/>
      <c r="V54" s="128"/>
      <c r="W54" s="128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</row>
    <row r="55" spans="1:82" s="83" customFormat="1" ht="12.95" customHeight="1" x14ac:dyDescent="0.2">
      <c r="A55" s="96" t="str">
        <f t="shared" si="5"/>
        <v>Glanert, Yuna</v>
      </c>
      <c r="B55" s="102" t="str">
        <f>b_NRW!$B$10</f>
        <v>Gegner 8</v>
      </c>
      <c r="C55" s="115"/>
      <c r="D55" s="125"/>
      <c r="E55" s="126"/>
      <c r="F55" s="116"/>
      <c r="G55" s="116"/>
      <c r="H55" s="116"/>
      <c r="I55" s="98"/>
      <c r="J55" s="127"/>
      <c r="K55" s="127"/>
      <c r="L55" s="98"/>
      <c r="M55" s="117"/>
      <c r="N55" s="117"/>
      <c r="O55" s="117"/>
      <c r="P55" s="117"/>
      <c r="Q55" s="117"/>
      <c r="R55" s="117"/>
      <c r="S55" s="117"/>
      <c r="T55" s="117"/>
      <c r="U55" s="128"/>
      <c r="V55" s="128"/>
      <c r="W55" s="128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</row>
    <row r="56" spans="1:82" ht="12.95" customHeight="1" x14ac:dyDescent="0.2">
      <c r="A56" s="74" t="str">
        <f>b_NRW!$A$56</f>
        <v>Grebing, Emma</v>
      </c>
      <c r="B56" s="101"/>
      <c r="C56" s="84"/>
      <c r="D56" s="94"/>
      <c r="E56" s="9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100"/>
      <c r="Z56" s="100"/>
    </row>
    <row r="57" spans="1:82" s="83" customFormat="1" ht="12.95" customHeight="1" x14ac:dyDescent="0.2">
      <c r="A57" s="96" t="str">
        <f>$A$56</f>
        <v>Grebing, Emma</v>
      </c>
      <c r="B57" s="102" t="str">
        <f>b_NRW!$B$3</f>
        <v>KIEL</v>
      </c>
      <c r="C57" s="115"/>
      <c r="D57" s="125"/>
      <c r="E57" s="126"/>
      <c r="F57" s="116"/>
      <c r="G57" s="116"/>
      <c r="H57" s="116"/>
      <c r="I57" s="98"/>
      <c r="J57" s="127"/>
      <c r="K57" s="127"/>
      <c r="L57" s="98"/>
      <c r="M57" s="117"/>
      <c r="N57" s="117"/>
      <c r="O57" s="117"/>
      <c r="P57" s="117"/>
      <c r="Q57" s="117"/>
      <c r="R57" s="117"/>
      <c r="S57" s="117"/>
      <c r="T57" s="117"/>
      <c r="U57" s="128"/>
      <c r="V57" s="128"/>
      <c r="W57" s="128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</row>
    <row r="58" spans="1:82" s="83" customFormat="1" ht="12.95" customHeight="1" x14ac:dyDescent="0.2">
      <c r="A58" s="96" t="str">
        <f t="shared" ref="A58:A64" si="6">$A$56</f>
        <v>Grebing, Emma</v>
      </c>
      <c r="B58" s="102" t="str">
        <f>b_NRW!$B$4</f>
        <v>STU</v>
      </c>
      <c r="C58" s="115"/>
      <c r="D58" s="125"/>
      <c r="E58" s="126"/>
      <c r="F58" s="116"/>
      <c r="G58" s="116"/>
      <c r="H58" s="116"/>
      <c r="I58" s="98"/>
      <c r="J58" s="127"/>
      <c r="K58" s="127"/>
      <c r="L58" s="98"/>
      <c r="M58" s="117"/>
      <c r="N58" s="117"/>
      <c r="O58" s="117"/>
      <c r="P58" s="117"/>
      <c r="Q58" s="117"/>
      <c r="R58" s="117"/>
      <c r="S58" s="117"/>
      <c r="T58" s="117"/>
      <c r="U58" s="128"/>
      <c r="V58" s="128"/>
      <c r="W58" s="128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</row>
    <row r="59" spans="1:82" s="83" customFormat="1" ht="12.95" customHeight="1" x14ac:dyDescent="0.2">
      <c r="A59" s="96" t="str">
        <f t="shared" si="6"/>
        <v>Grebing, Emma</v>
      </c>
      <c r="B59" s="102" t="str">
        <f>b_NRW!$B$5</f>
        <v>BAWÜ</v>
      </c>
      <c r="C59" s="115"/>
      <c r="D59" s="125"/>
      <c r="E59" s="126"/>
      <c r="F59" s="116"/>
      <c r="G59" s="116"/>
      <c r="H59" s="116"/>
      <c r="I59" s="98"/>
      <c r="J59" s="127"/>
      <c r="K59" s="127"/>
      <c r="L59" s="98"/>
      <c r="M59" s="117"/>
      <c r="N59" s="117"/>
      <c r="O59" s="117"/>
      <c r="P59" s="117"/>
      <c r="Q59" s="117"/>
      <c r="R59" s="117"/>
      <c r="S59" s="117"/>
      <c r="T59" s="117"/>
      <c r="U59" s="128"/>
      <c r="V59" s="128"/>
      <c r="W59" s="128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</row>
    <row r="60" spans="1:82" s="83" customFormat="1" ht="12.95" customHeight="1" x14ac:dyDescent="0.2">
      <c r="A60" s="96" t="str">
        <f t="shared" si="6"/>
        <v>Grebing, Emma</v>
      </c>
      <c r="B60" s="102" t="str">
        <f>b_NRW!$B$6</f>
        <v>Kiel/Berlin</v>
      </c>
      <c r="C60" s="115"/>
      <c r="D60" s="125"/>
      <c r="E60" s="126"/>
      <c r="F60" s="116"/>
      <c r="G60" s="116"/>
      <c r="H60" s="116"/>
      <c r="I60" s="98"/>
      <c r="J60" s="127"/>
      <c r="K60" s="127"/>
      <c r="L60" s="98"/>
      <c r="M60" s="117"/>
      <c r="N60" s="117"/>
      <c r="O60" s="117"/>
      <c r="P60" s="117"/>
      <c r="Q60" s="117"/>
      <c r="R60" s="117"/>
      <c r="S60" s="117"/>
      <c r="T60" s="117"/>
      <c r="U60" s="128"/>
      <c r="V60" s="128"/>
      <c r="W60" s="128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</row>
    <row r="61" spans="1:82" s="83" customFormat="1" ht="12.95" customHeight="1" x14ac:dyDescent="0.2">
      <c r="A61" s="96" t="str">
        <f t="shared" si="6"/>
        <v>Grebing, Emma</v>
      </c>
      <c r="B61" s="102" t="str">
        <f>b_NRW!$B$7</f>
        <v>Gegner 5</v>
      </c>
      <c r="C61" s="115"/>
      <c r="D61" s="125"/>
      <c r="E61" s="126"/>
      <c r="F61" s="116"/>
      <c r="G61" s="116"/>
      <c r="H61" s="116"/>
      <c r="I61" s="98"/>
      <c r="J61" s="127"/>
      <c r="K61" s="127"/>
      <c r="L61" s="98"/>
      <c r="M61" s="117"/>
      <c r="N61" s="117"/>
      <c r="O61" s="117"/>
      <c r="P61" s="117"/>
      <c r="Q61" s="117"/>
      <c r="R61" s="117"/>
      <c r="S61" s="117"/>
      <c r="T61" s="117"/>
      <c r="U61" s="128"/>
      <c r="V61" s="128"/>
      <c r="W61" s="128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</row>
    <row r="62" spans="1:82" s="83" customFormat="1" ht="12.95" customHeight="1" x14ac:dyDescent="0.2">
      <c r="A62" s="96" t="str">
        <f t="shared" si="6"/>
        <v>Grebing, Emma</v>
      </c>
      <c r="B62" s="102" t="str">
        <f>b_NRW!$B$8</f>
        <v>Gegner 6</v>
      </c>
      <c r="C62" s="115"/>
      <c r="D62" s="125"/>
      <c r="E62" s="126"/>
      <c r="F62" s="116"/>
      <c r="G62" s="116"/>
      <c r="H62" s="116"/>
      <c r="I62" s="98"/>
      <c r="J62" s="127"/>
      <c r="K62" s="127"/>
      <c r="L62" s="98"/>
      <c r="M62" s="117"/>
      <c r="N62" s="117"/>
      <c r="O62" s="117"/>
      <c r="P62" s="117"/>
      <c r="Q62" s="117"/>
      <c r="R62" s="117"/>
      <c r="S62" s="117"/>
      <c r="T62" s="117"/>
      <c r="U62" s="128"/>
      <c r="V62" s="128"/>
      <c r="W62" s="128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</row>
    <row r="63" spans="1:82" s="83" customFormat="1" ht="12.95" customHeight="1" x14ac:dyDescent="0.2">
      <c r="A63" s="96" t="str">
        <f t="shared" si="6"/>
        <v>Grebing, Emma</v>
      </c>
      <c r="B63" s="102" t="str">
        <f>b_NRW!$B$9</f>
        <v>Gegner 7</v>
      </c>
      <c r="C63" s="115"/>
      <c r="D63" s="125"/>
      <c r="E63" s="126"/>
      <c r="F63" s="116"/>
      <c r="G63" s="116"/>
      <c r="H63" s="116"/>
      <c r="I63" s="98"/>
      <c r="J63" s="127"/>
      <c r="K63" s="127"/>
      <c r="L63" s="98"/>
      <c r="M63" s="117"/>
      <c r="N63" s="117"/>
      <c r="O63" s="117"/>
      <c r="P63" s="117"/>
      <c r="Q63" s="117"/>
      <c r="R63" s="117"/>
      <c r="S63" s="117"/>
      <c r="T63" s="117"/>
      <c r="U63" s="128"/>
      <c r="V63" s="128"/>
      <c r="W63" s="128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</row>
    <row r="64" spans="1:82" s="83" customFormat="1" ht="12.95" customHeight="1" x14ac:dyDescent="0.2">
      <c r="A64" s="96" t="str">
        <f t="shared" si="6"/>
        <v>Grebing, Emma</v>
      </c>
      <c r="B64" s="102" t="str">
        <f>b_NRW!$B$10</f>
        <v>Gegner 8</v>
      </c>
      <c r="C64" s="115"/>
      <c r="D64" s="125"/>
      <c r="E64" s="126"/>
      <c r="F64" s="116"/>
      <c r="G64" s="116"/>
      <c r="H64" s="116"/>
      <c r="I64" s="98"/>
      <c r="J64" s="127"/>
      <c r="K64" s="127"/>
      <c r="L64" s="98"/>
      <c r="M64" s="117"/>
      <c r="N64" s="117"/>
      <c r="O64" s="117"/>
      <c r="P64" s="117"/>
      <c r="Q64" s="117"/>
      <c r="R64" s="117"/>
      <c r="S64" s="117"/>
      <c r="T64" s="117"/>
      <c r="U64" s="128"/>
      <c r="V64" s="128"/>
      <c r="W64" s="128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</row>
    <row r="65" spans="1:82" ht="12.95" customHeight="1" x14ac:dyDescent="0.2">
      <c r="A65" s="74" t="str">
        <f>b_NRW!$A$65</f>
        <v>Holz, Juliane</v>
      </c>
      <c r="B65" s="101"/>
      <c r="C65" s="84"/>
      <c r="D65" s="94"/>
      <c r="E65" s="9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100"/>
      <c r="Z65" s="100"/>
      <c r="AA65" s="100"/>
      <c r="AB65" s="100"/>
      <c r="AC65" s="100"/>
      <c r="AD65" s="100"/>
      <c r="AE65" s="100"/>
      <c r="AF65" s="100"/>
      <c r="AG65" s="100"/>
      <c r="AH65" s="100"/>
      <c r="AI65" s="100"/>
      <c r="AJ65" s="100"/>
      <c r="AK65" s="100"/>
      <c r="AL65" s="100"/>
      <c r="AM65" s="100"/>
      <c r="AN65" s="100"/>
      <c r="AO65" s="100"/>
      <c r="AP65" s="100"/>
    </row>
    <row r="66" spans="1:82" s="83" customFormat="1" ht="12.95" customHeight="1" x14ac:dyDescent="0.2">
      <c r="A66" s="96" t="str">
        <f>$A$65</f>
        <v>Holz, Juliane</v>
      </c>
      <c r="B66" s="102" t="str">
        <f>b_NRW!$B$3</f>
        <v>KIEL</v>
      </c>
      <c r="C66" s="115"/>
      <c r="D66" s="125"/>
      <c r="E66" s="126"/>
      <c r="F66" s="116"/>
      <c r="G66" s="116"/>
      <c r="H66" s="116"/>
      <c r="I66" s="98"/>
      <c r="J66" s="127"/>
      <c r="K66" s="127"/>
      <c r="L66" s="98"/>
      <c r="M66" s="117"/>
      <c r="N66" s="117"/>
      <c r="O66" s="117"/>
      <c r="P66" s="117"/>
      <c r="Q66" s="117"/>
      <c r="R66" s="117"/>
      <c r="S66" s="117"/>
      <c r="T66" s="117"/>
      <c r="U66" s="128"/>
      <c r="V66" s="128"/>
      <c r="W66" s="128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</row>
    <row r="67" spans="1:82" s="83" customFormat="1" ht="12.95" customHeight="1" x14ac:dyDescent="0.2">
      <c r="A67" s="96" t="str">
        <f t="shared" ref="A67:A73" si="7">$A$65</f>
        <v>Holz, Juliane</v>
      </c>
      <c r="B67" s="102" t="str">
        <f>b_NRW!$B$4</f>
        <v>STU</v>
      </c>
      <c r="C67" s="115"/>
      <c r="D67" s="125"/>
      <c r="E67" s="126"/>
      <c r="F67" s="116"/>
      <c r="G67" s="116"/>
      <c r="H67" s="116"/>
      <c r="I67" s="98"/>
      <c r="J67" s="127"/>
      <c r="K67" s="127"/>
      <c r="L67" s="98"/>
      <c r="M67" s="117"/>
      <c r="N67" s="117"/>
      <c r="O67" s="117"/>
      <c r="P67" s="117"/>
      <c r="Q67" s="117"/>
      <c r="R67" s="117"/>
      <c r="S67" s="117"/>
      <c r="T67" s="117"/>
      <c r="U67" s="128"/>
      <c r="V67" s="128"/>
      <c r="W67" s="128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</row>
    <row r="68" spans="1:82" s="83" customFormat="1" ht="12.95" customHeight="1" x14ac:dyDescent="0.2">
      <c r="A68" s="96" t="str">
        <f t="shared" si="7"/>
        <v>Holz, Juliane</v>
      </c>
      <c r="B68" s="102" t="str">
        <f>b_NRW!$B$5</f>
        <v>BAWÜ</v>
      </c>
      <c r="C68" s="115"/>
      <c r="D68" s="125"/>
      <c r="E68" s="126"/>
      <c r="F68" s="116"/>
      <c r="G68" s="116"/>
      <c r="H68" s="116"/>
      <c r="I68" s="98"/>
      <c r="J68" s="127"/>
      <c r="K68" s="127"/>
      <c r="L68" s="98"/>
      <c r="M68" s="117"/>
      <c r="N68" s="117"/>
      <c r="O68" s="117"/>
      <c r="P68" s="117"/>
      <c r="Q68" s="117"/>
      <c r="R68" s="117"/>
      <c r="S68" s="117"/>
      <c r="T68" s="117"/>
      <c r="U68" s="128"/>
      <c r="V68" s="128"/>
      <c r="W68" s="128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</row>
    <row r="69" spans="1:82" s="83" customFormat="1" ht="12.95" customHeight="1" x14ac:dyDescent="0.2">
      <c r="A69" s="96" t="str">
        <f t="shared" si="7"/>
        <v>Holz, Juliane</v>
      </c>
      <c r="B69" s="102" t="str">
        <f>b_NRW!$B$6</f>
        <v>Kiel/Berlin</v>
      </c>
      <c r="C69" s="115"/>
      <c r="D69" s="125"/>
      <c r="E69" s="126"/>
      <c r="F69" s="116"/>
      <c r="G69" s="116"/>
      <c r="H69" s="116"/>
      <c r="I69" s="98"/>
      <c r="J69" s="127"/>
      <c r="K69" s="127"/>
      <c r="L69" s="98"/>
      <c r="M69" s="117"/>
      <c r="N69" s="117"/>
      <c r="O69" s="117"/>
      <c r="P69" s="117"/>
      <c r="Q69" s="117"/>
      <c r="R69" s="117"/>
      <c r="S69" s="117"/>
      <c r="T69" s="117"/>
      <c r="U69" s="128"/>
      <c r="V69" s="128"/>
      <c r="W69" s="128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</row>
    <row r="70" spans="1:82" s="83" customFormat="1" ht="12.95" customHeight="1" x14ac:dyDescent="0.2">
      <c r="A70" s="96" t="str">
        <f t="shared" si="7"/>
        <v>Holz, Juliane</v>
      </c>
      <c r="B70" s="102" t="str">
        <f>b_NRW!$B$7</f>
        <v>Gegner 5</v>
      </c>
      <c r="C70" s="115"/>
      <c r="D70" s="125"/>
      <c r="E70" s="126"/>
      <c r="F70" s="116"/>
      <c r="G70" s="116"/>
      <c r="H70" s="116"/>
      <c r="I70" s="98"/>
      <c r="J70" s="127"/>
      <c r="K70" s="127"/>
      <c r="L70" s="98"/>
      <c r="M70" s="117"/>
      <c r="N70" s="117"/>
      <c r="O70" s="117"/>
      <c r="P70" s="117"/>
      <c r="Q70" s="117"/>
      <c r="R70" s="117"/>
      <c r="S70" s="117"/>
      <c r="T70" s="117"/>
      <c r="U70" s="128"/>
      <c r="V70" s="128"/>
      <c r="W70" s="128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</row>
    <row r="71" spans="1:82" s="83" customFormat="1" ht="12.95" customHeight="1" x14ac:dyDescent="0.2">
      <c r="A71" s="96" t="str">
        <f t="shared" si="7"/>
        <v>Holz, Juliane</v>
      </c>
      <c r="B71" s="102" t="str">
        <f>b_NRW!$B$8</f>
        <v>Gegner 6</v>
      </c>
      <c r="C71" s="115"/>
      <c r="D71" s="125"/>
      <c r="E71" s="126"/>
      <c r="F71" s="116"/>
      <c r="G71" s="116"/>
      <c r="H71" s="116"/>
      <c r="I71" s="98"/>
      <c r="J71" s="127"/>
      <c r="K71" s="127"/>
      <c r="L71" s="98"/>
      <c r="M71" s="117"/>
      <c r="N71" s="117"/>
      <c r="O71" s="117"/>
      <c r="P71" s="117"/>
      <c r="Q71" s="117"/>
      <c r="R71" s="117"/>
      <c r="S71" s="117"/>
      <c r="T71" s="117"/>
      <c r="U71" s="128"/>
      <c r="V71" s="128"/>
      <c r="W71" s="128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</row>
    <row r="72" spans="1:82" s="83" customFormat="1" ht="12.95" customHeight="1" x14ac:dyDescent="0.2">
      <c r="A72" s="96" t="str">
        <f t="shared" si="7"/>
        <v>Holz, Juliane</v>
      </c>
      <c r="B72" s="102" t="str">
        <f>b_NRW!$B$9</f>
        <v>Gegner 7</v>
      </c>
      <c r="C72" s="115"/>
      <c r="D72" s="125"/>
      <c r="E72" s="126"/>
      <c r="F72" s="116"/>
      <c r="G72" s="116"/>
      <c r="H72" s="116"/>
      <c r="I72" s="98"/>
      <c r="J72" s="127"/>
      <c r="K72" s="127"/>
      <c r="L72" s="98"/>
      <c r="M72" s="117"/>
      <c r="N72" s="117"/>
      <c r="O72" s="117"/>
      <c r="P72" s="117"/>
      <c r="Q72" s="117"/>
      <c r="R72" s="117"/>
      <c r="S72" s="117"/>
      <c r="T72" s="117"/>
      <c r="U72" s="128"/>
      <c r="V72" s="128"/>
      <c r="W72" s="128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</row>
    <row r="73" spans="1:82" s="83" customFormat="1" ht="12.95" customHeight="1" x14ac:dyDescent="0.2">
      <c r="A73" s="96" t="str">
        <f t="shared" si="7"/>
        <v>Holz, Juliane</v>
      </c>
      <c r="B73" s="102" t="str">
        <f>b_NRW!$B$10</f>
        <v>Gegner 8</v>
      </c>
      <c r="C73" s="115"/>
      <c r="D73" s="125"/>
      <c r="E73" s="126"/>
      <c r="F73" s="116"/>
      <c r="G73" s="116"/>
      <c r="H73" s="116"/>
      <c r="I73" s="98"/>
      <c r="J73" s="127"/>
      <c r="K73" s="127"/>
      <c r="L73" s="98"/>
      <c r="M73" s="117"/>
      <c r="N73" s="117"/>
      <c r="O73" s="117"/>
      <c r="P73" s="117"/>
      <c r="Q73" s="117"/>
      <c r="R73" s="117"/>
      <c r="S73" s="117"/>
      <c r="T73" s="117"/>
      <c r="U73" s="128"/>
      <c r="V73" s="128"/>
      <c r="W73" s="128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</row>
    <row r="74" spans="1:82" ht="12.95" customHeight="1" x14ac:dyDescent="0.2">
      <c r="A74" s="74" t="str">
        <f>b_NRW!$A$74</f>
        <v>Lubnau, Lilly</v>
      </c>
      <c r="B74" s="101"/>
      <c r="C74" s="84"/>
      <c r="D74" s="94"/>
      <c r="E74" s="9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100"/>
      <c r="Z74" s="100"/>
    </row>
    <row r="75" spans="1:82" s="83" customFormat="1" ht="12.95" customHeight="1" x14ac:dyDescent="0.2">
      <c r="A75" s="96" t="str">
        <f>$A$74</f>
        <v>Lubnau, Lilly</v>
      </c>
      <c r="B75" s="102" t="str">
        <f>b_NRW!$B$3</f>
        <v>KIEL</v>
      </c>
      <c r="C75" s="115"/>
      <c r="D75" s="125"/>
      <c r="E75" s="126"/>
      <c r="F75" s="116"/>
      <c r="G75" s="116"/>
      <c r="H75" s="116"/>
      <c r="I75" s="98"/>
      <c r="J75" s="127"/>
      <c r="K75" s="127"/>
      <c r="L75" s="98"/>
      <c r="M75" s="117"/>
      <c r="N75" s="117"/>
      <c r="O75" s="117"/>
      <c r="P75" s="117"/>
      <c r="Q75" s="117"/>
      <c r="R75" s="117"/>
      <c r="S75" s="117"/>
      <c r="T75" s="117"/>
      <c r="U75" s="128"/>
      <c r="V75" s="128"/>
      <c r="W75" s="128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</row>
    <row r="76" spans="1:82" s="83" customFormat="1" ht="12.95" customHeight="1" x14ac:dyDescent="0.2">
      <c r="A76" s="96" t="str">
        <f t="shared" ref="A76:A82" si="8">$A$74</f>
        <v>Lubnau, Lilly</v>
      </c>
      <c r="B76" s="102" t="str">
        <f>b_NRW!$B$4</f>
        <v>STU</v>
      </c>
      <c r="C76" s="115"/>
      <c r="D76" s="125"/>
      <c r="E76" s="126"/>
      <c r="F76" s="116"/>
      <c r="G76" s="116"/>
      <c r="H76" s="116"/>
      <c r="I76" s="98"/>
      <c r="J76" s="127"/>
      <c r="K76" s="127"/>
      <c r="L76" s="98"/>
      <c r="M76" s="117"/>
      <c r="N76" s="117"/>
      <c r="O76" s="117"/>
      <c r="P76" s="117"/>
      <c r="Q76" s="117"/>
      <c r="R76" s="117"/>
      <c r="S76" s="117"/>
      <c r="T76" s="117"/>
      <c r="U76" s="128"/>
      <c r="V76" s="128"/>
      <c r="W76" s="128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</row>
    <row r="77" spans="1:82" s="83" customFormat="1" ht="12.95" customHeight="1" x14ac:dyDescent="0.2">
      <c r="A77" s="96" t="str">
        <f t="shared" si="8"/>
        <v>Lubnau, Lilly</v>
      </c>
      <c r="B77" s="102" t="str">
        <f>b_NRW!$B$5</f>
        <v>BAWÜ</v>
      </c>
      <c r="C77" s="115"/>
      <c r="D77" s="125"/>
      <c r="E77" s="126"/>
      <c r="F77" s="116"/>
      <c r="G77" s="116"/>
      <c r="H77" s="116"/>
      <c r="I77" s="98"/>
      <c r="J77" s="127"/>
      <c r="K77" s="127"/>
      <c r="L77" s="98"/>
      <c r="M77" s="117"/>
      <c r="N77" s="117"/>
      <c r="O77" s="117"/>
      <c r="P77" s="117"/>
      <c r="Q77" s="117"/>
      <c r="R77" s="117"/>
      <c r="S77" s="117"/>
      <c r="T77" s="117"/>
      <c r="U77" s="128"/>
      <c r="V77" s="128"/>
      <c r="W77" s="128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</row>
    <row r="78" spans="1:82" s="83" customFormat="1" ht="12.95" customHeight="1" x14ac:dyDescent="0.2">
      <c r="A78" s="96" t="str">
        <f t="shared" si="8"/>
        <v>Lubnau, Lilly</v>
      </c>
      <c r="B78" s="102" t="str">
        <f>b_NRW!$B$6</f>
        <v>Kiel/Berlin</v>
      </c>
      <c r="C78" s="115"/>
      <c r="D78" s="125"/>
      <c r="E78" s="126"/>
      <c r="F78" s="116"/>
      <c r="G78" s="116"/>
      <c r="H78" s="116"/>
      <c r="I78" s="98"/>
      <c r="J78" s="127"/>
      <c r="K78" s="127"/>
      <c r="L78" s="98"/>
      <c r="M78" s="117"/>
      <c r="N78" s="117"/>
      <c r="O78" s="117"/>
      <c r="P78" s="117"/>
      <c r="Q78" s="117"/>
      <c r="R78" s="117"/>
      <c r="S78" s="117"/>
      <c r="T78" s="117"/>
      <c r="U78" s="128"/>
      <c r="V78" s="128"/>
      <c r="W78" s="128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</row>
    <row r="79" spans="1:82" s="83" customFormat="1" ht="12.95" customHeight="1" x14ac:dyDescent="0.2">
      <c r="A79" s="96" t="str">
        <f t="shared" si="8"/>
        <v>Lubnau, Lilly</v>
      </c>
      <c r="B79" s="102" t="str">
        <f>b_NRW!$B$7</f>
        <v>Gegner 5</v>
      </c>
      <c r="C79" s="115"/>
      <c r="D79" s="125"/>
      <c r="E79" s="126"/>
      <c r="F79" s="116"/>
      <c r="G79" s="116"/>
      <c r="H79" s="116"/>
      <c r="I79" s="98"/>
      <c r="J79" s="127"/>
      <c r="K79" s="127"/>
      <c r="L79" s="98"/>
      <c r="M79" s="117"/>
      <c r="N79" s="117"/>
      <c r="O79" s="117"/>
      <c r="P79" s="117"/>
      <c r="Q79" s="117"/>
      <c r="R79" s="117"/>
      <c r="S79" s="117"/>
      <c r="T79" s="117"/>
      <c r="U79" s="128"/>
      <c r="V79" s="128"/>
      <c r="W79" s="128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</row>
    <row r="80" spans="1:82" s="83" customFormat="1" ht="12.95" customHeight="1" x14ac:dyDescent="0.2">
      <c r="A80" s="96" t="str">
        <f t="shared" si="8"/>
        <v>Lubnau, Lilly</v>
      </c>
      <c r="B80" s="102" t="str">
        <f>b_NRW!$B$8</f>
        <v>Gegner 6</v>
      </c>
      <c r="C80" s="115"/>
      <c r="D80" s="125"/>
      <c r="E80" s="126"/>
      <c r="F80" s="116"/>
      <c r="G80" s="116"/>
      <c r="H80" s="116"/>
      <c r="I80" s="98"/>
      <c r="J80" s="127"/>
      <c r="K80" s="127"/>
      <c r="L80" s="98"/>
      <c r="M80" s="117"/>
      <c r="N80" s="117"/>
      <c r="O80" s="117"/>
      <c r="P80" s="117"/>
      <c r="Q80" s="117"/>
      <c r="R80" s="117"/>
      <c r="S80" s="117"/>
      <c r="T80" s="117"/>
      <c r="U80" s="128"/>
      <c r="V80" s="128"/>
      <c r="W80" s="128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</row>
    <row r="81" spans="1:82" s="83" customFormat="1" ht="12.95" customHeight="1" x14ac:dyDescent="0.2">
      <c r="A81" s="96" t="str">
        <f t="shared" si="8"/>
        <v>Lubnau, Lilly</v>
      </c>
      <c r="B81" s="102" t="str">
        <f>b_NRW!$B$9</f>
        <v>Gegner 7</v>
      </c>
      <c r="C81" s="115"/>
      <c r="D81" s="125"/>
      <c r="E81" s="126"/>
      <c r="F81" s="116"/>
      <c r="G81" s="116"/>
      <c r="H81" s="116"/>
      <c r="I81" s="98"/>
      <c r="J81" s="127"/>
      <c r="K81" s="127"/>
      <c r="L81" s="98"/>
      <c r="M81" s="117"/>
      <c r="N81" s="117"/>
      <c r="O81" s="117"/>
      <c r="P81" s="117"/>
      <c r="Q81" s="117"/>
      <c r="R81" s="117"/>
      <c r="S81" s="117"/>
      <c r="T81" s="117"/>
      <c r="U81" s="128"/>
      <c r="V81" s="128"/>
      <c r="W81" s="128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</row>
    <row r="82" spans="1:82" s="83" customFormat="1" ht="12.95" customHeight="1" x14ac:dyDescent="0.2">
      <c r="A82" s="96" t="str">
        <f t="shared" si="8"/>
        <v>Lubnau, Lilly</v>
      </c>
      <c r="B82" s="102" t="str">
        <f>b_NRW!$B$10</f>
        <v>Gegner 8</v>
      </c>
      <c r="C82" s="115"/>
      <c r="D82" s="125"/>
      <c r="E82" s="126"/>
      <c r="F82" s="116"/>
      <c r="G82" s="116"/>
      <c r="H82" s="116"/>
      <c r="I82" s="98"/>
      <c r="J82" s="127"/>
      <c r="K82" s="127"/>
      <c r="L82" s="98"/>
      <c r="M82" s="117"/>
      <c r="N82" s="117"/>
      <c r="O82" s="117"/>
      <c r="P82" s="117"/>
      <c r="Q82" s="117"/>
      <c r="R82" s="117"/>
      <c r="S82" s="117"/>
      <c r="T82" s="117"/>
      <c r="U82" s="128"/>
      <c r="V82" s="128"/>
      <c r="W82" s="128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</row>
    <row r="83" spans="1:82" ht="12.95" customHeight="1" x14ac:dyDescent="0.2">
      <c r="A83" s="74" t="str">
        <f>b_NRW!$A$83</f>
        <v>Mai, Stella</v>
      </c>
      <c r="B83" s="101"/>
      <c r="C83" s="84"/>
      <c r="D83" s="94"/>
      <c r="E83" s="9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100"/>
    </row>
    <row r="84" spans="1:82" s="83" customFormat="1" ht="12.95" customHeight="1" x14ac:dyDescent="0.2">
      <c r="A84" s="96" t="str">
        <f>$A$83</f>
        <v>Mai, Stella</v>
      </c>
      <c r="B84" s="102" t="str">
        <f>b_NRW!$B$3</f>
        <v>KIEL</v>
      </c>
      <c r="C84" s="115"/>
      <c r="D84" s="125"/>
      <c r="E84" s="126"/>
      <c r="F84" s="116"/>
      <c r="G84" s="116"/>
      <c r="H84" s="116"/>
      <c r="I84" s="98"/>
      <c r="J84" s="127"/>
      <c r="K84" s="127"/>
      <c r="L84" s="98"/>
      <c r="M84" s="117"/>
      <c r="N84" s="117"/>
      <c r="O84" s="117"/>
      <c r="P84" s="117"/>
      <c r="Q84" s="117"/>
      <c r="R84" s="117"/>
      <c r="S84" s="117"/>
      <c r="T84" s="117"/>
      <c r="U84" s="128"/>
      <c r="V84" s="128"/>
      <c r="W84" s="128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</row>
    <row r="85" spans="1:82" s="83" customFormat="1" ht="12.95" customHeight="1" x14ac:dyDescent="0.2">
      <c r="A85" s="96" t="str">
        <f t="shared" ref="A85:A91" si="9">$A$83</f>
        <v>Mai, Stella</v>
      </c>
      <c r="B85" s="102" t="str">
        <f>b_NRW!$B$4</f>
        <v>STU</v>
      </c>
      <c r="C85" s="115"/>
      <c r="D85" s="125"/>
      <c r="E85" s="126"/>
      <c r="F85" s="116"/>
      <c r="G85" s="116"/>
      <c r="H85" s="116"/>
      <c r="I85" s="98"/>
      <c r="J85" s="127"/>
      <c r="K85" s="127"/>
      <c r="L85" s="98"/>
      <c r="M85" s="117"/>
      <c r="N85" s="117"/>
      <c r="O85" s="117"/>
      <c r="P85" s="117"/>
      <c r="Q85" s="117"/>
      <c r="R85" s="117"/>
      <c r="S85" s="117"/>
      <c r="T85" s="117"/>
      <c r="U85" s="128"/>
      <c r="V85" s="128"/>
      <c r="W85" s="128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</row>
    <row r="86" spans="1:82" s="83" customFormat="1" ht="12.95" customHeight="1" x14ac:dyDescent="0.2">
      <c r="A86" s="96" t="str">
        <f t="shared" si="9"/>
        <v>Mai, Stella</v>
      </c>
      <c r="B86" s="102" t="str">
        <f>b_NRW!$B$5</f>
        <v>BAWÜ</v>
      </c>
      <c r="C86" s="115"/>
      <c r="D86" s="125"/>
      <c r="E86" s="126"/>
      <c r="F86" s="116"/>
      <c r="G86" s="116"/>
      <c r="H86" s="116"/>
      <c r="I86" s="98"/>
      <c r="J86" s="127"/>
      <c r="K86" s="127"/>
      <c r="L86" s="98"/>
      <c r="M86" s="117"/>
      <c r="N86" s="117"/>
      <c r="O86" s="117"/>
      <c r="P86" s="117"/>
      <c r="Q86" s="117"/>
      <c r="R86" s="117"/>
      <c r="S86" s="117"/>
      <c r="T86" s="117"/>
      <c r="U86" s="128"/>
      <c r="V86" s="128"/>
      <c r="W86" s="128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</row>
    <row r="87" spans="1:82" s="83" customFormat="1" ht="12.95" customHeight="1" x14ac:dyDescent="0.2">
      <c r="A87" s="96" t="str">
        <f t="shared" si="9"/>
        <v>Mai, Stella</v>
      </c>
      <c r="B87" s="102" t="str">
        <f>b_NRW!$B$6</f>
        <v>Kiel/Berlin</v>
      </c>
      <c r="C87" s="115"/>
      <c r="D87" s="125"/>
      <c r="E87" s="126"/>
      <c r="F87" s="116"/>
      <c r="G87" s="116"/>
      <c r="H87" s="116"/>
      <c r="I87" s="98"/>
      <c r="J87" s="127"/>
      <c r="K87" s="127"/>
      <c r="L87" s="98"/>
      <c r="M87" s="117"/>
      <c r="N87" s="117"/>
      <c r="O87" s="117"/>
      <c r="P87" s="117"/>
      <c r="Q87" s="117"/>
      <c r="R87" s="117"/>
      <c r="S87" s="117"/>
      <c r="T87" s="117"/>
      <c r="U87" s="128"/>
      <c r="V87" s="128"/>
      <c r="W87" s="128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</row>
    <row r="88" spans="1:82" s="83" customFormat="1" ht="12.95" customHeight="1" x14ac:dyDescent="0.2">
      <c r="A88" s="96" t="str">
        <f t="shared" si="9"/>
        <v>Mai, Stella</v>
      </c>
      <c r="B88" s="102" t="str">
        <f>b_NRW!$B$7</f>
        <v>Gegner 5</v>
      </c>
      <c r="C88" s="115"/>
      <c r="D88" s="125"/>
      <c r="E88" s="126"/>
      <c r="F88" s="116"/>
      <c r="G88" s="116"/>
      <c r="H88" s="116"/>
      <c r="I88" s="98"/>
      <c r="J88" s="127"/>
      <c r="K88" s="127"/>
      <c r="L88" s="98"/>
      <c r="M88" s="117"/>
      <c r="N88" s="117"/>
      <c r="O88" s="117"/>
      <c r="P88" s="117"/>
      <c r="Q88" s="117"/>
      <c r="R88" s="117"/>
      <c r="S88" s="117"/>
      <c r="T88" s="117"/>
      <c r="U88" s="128"/>
      <c r="V88" s="128"/>
      <c r="W88" s="128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</row>
    <row r="89" spans="1:82" s="83" customFormat="1" ht="12.95" customHeight="1" x14ac:dyDescent="0.2">
      <c r="A89" s="96" t="str">
        <f t="shared" si="9"/>
        <v>Mai, Stella</v>
      </c>
      <c r="B89" s="102" t="str">
        <f>b_NRW!$B$8</f>
        <v>Gegner 6</v>
      </c>
      <c r="C89" s="115"/>
      <c r="D89" s="125"/>
      <c r="E89" s="126"/>
      <c r="F89" s="116"/>
      <c r="G89" s="116"/>
      <c r="H89" s="116"/>
      <c r="I89" s="98"/>
      <c r="J89" s="127"/>
      <c r="K89" s="127"/>
      <c r="L89" s="98"/>
      <c r="M89" s="117"/>
      <c r="N89" s="117"/>
      <c r="O89" s="117"/>
      <c r="P89" s="117"/>
      <c r="Q89" s="117"/>
      <c r="R89" s="117"/>
      <c r="S89" s="117"/>
      <c r="T89" s="117"/>
      <c r="U89" s="128"/>
      <c r="V89" s="128"/>
      <c r="W89" s="128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</row>
    <row r="90" spans="1:82" s="83" customFormat="1" ht="12.95" customHeight="1" x14ac:dyDescent="0.2">
      <c r="A90" s="96" t="str">
        <f t="shared" si="9"/>
        <v>Mai, Stella</v>
      </c>
      <c r="B90" s="102" t="str">
        <f>b_NRW!$B$9</f>
        <v>Gegner 7</v>
      </c>
      <c r="C90" s="115"/>
      <c r="D90" s="125"/>
      <c r="E90" s="126"/>
      <c r="F90" s="116"/>
      <c r="G90" s="116"/>
      <c r="H90" s="116"/>
      <c r="I90" s="98"/>
      <c r="J90" s="127"/>
      <c r="K90" s="127"/>
      <c r="L90" s="98"/>
      <c r="M90" s="117"/>
      <c r="N90" s="117"/>
      <c r="O90" s="117"/>
      <c r="P90" s="117"/>
      <c r="Q90" s="117"/>
      <c r="R90" s="117"/>
      <c r="S90" s="117"/>
      <c r="T90" s="117"/>
      <c r="U90" s="128"/>
      <c r="V90" s="128"/>
      <c r="W90" s="128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</row>
    <row r="91" spans="1:82" s="83" customFormat="1" ht="12.95" customHeight="1" x14ac:dyDescent="0.2">
      <c r="A91" s="96" t="str">
        <f t="shared" si="9"/>
        <v>Mai, Stella</v>
      </c>
      <c r="B91" s="102" t="str">
        <f>b_NRW!$B$10</f>
        <v>Gegner 8</v>
      </c>
      <c r="C91" s="115"/>
      <c r="D91" s="125"/>
      <c r="E91" s="126"/>
      <c r="F91" s="116"/>
      <c r="G91" s="116"/>
      <c r="H91" s="116"/>
      <c r="I91" s="98"/>
      <c r="J91" s="127"/>
      <c r="K91" s="127"/>
      <c r="L91" s="98"/>
      <c r="M91" s="117"/>
      <c r="N91" s="117"/>
      <c r="O91" s="117"/>
      <c r="P91" s="117"/>
      <c r="Q91" s="117"/>
      <c r="R91" s="117"/>
      <c r="S91" s="117"/>
      <c r="T91" s="117"/>
      <c r="U91" s="128"/>
      <c r="V91" s="128"/>
      <c r="W91" s="128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</row>
    <row r="92" spans="1:82" ht="12.95" customHeight="1" x14ac:dyDescent="0.2">
      <c r="A92" s="74" t="str">
        <f>b_NRW!$A$92</f>
        <v>Novak, Anna</v>
      </c>
      <c r="B92" s="101"/>
      <c r="C92" s="84"/>
      <c r="D92" s="94"/>
      <c r="E92" s="9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100"/>
      <c r="Z92" s="100"/>
    </row>
    <row r="93" spans="1:82" s="83" customFormat="1" ht="12.95" customHeight="1" x14ac:dyDescent="0.2">
      <c r="A93" s="96" t="str">
        <f>$A$92</f>
        <v>Novak, Anna</v>
      </c>
      <c r="B93" s="102" t="str">
        <f>b_NRW!$B$3</f>
        <v>KIEL</v>
      </c>
      <c r="C93" s="115"/>
      <c r="D93" s="125"/>
      <c r="E93" s="126"/>
      <c r="F93" s="116"/>
      <c r="G93" s="116"/>
      <c r="H93" s="116"/>
      <c r="I93" s="98"/>
      <c r="J93" s="127"/>
      <c r="K93" s="127"/>
      <c r="L93" s="98"/>
      <c r="M93" s="117"/>
      <c r="N93" s="117"/>
      <c r="O93" s="117"/>
      <c r="P93" s="117"/>
      <c r="Q93" s="117"/>
      <c r="R93" s="117"/>
      <c r="S93" s="117"/>
      <c r="T93" s="117"/>
      <c r="U93" s="128"/>
      <c r="V93" s="128"/>
      <c r="W93" s="128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</row>
    <row r="94" spans="1:82" s="83" customFormat="1" ht="12.95" customHeight="1" x14ac:dyDescent="0.2">
      <c r="A94" s="96" t="str">
        <f t="shared" ref="A94:A100" si="10">$A$92</f>
        <v>Novak, Anna</v>
      </c>
      <c r="B94" s="102" t="str">
        <f>b_NRW!$B$4</f>
        <v>STU</v>
      </c>
      <c r="C94" s="115"/>
      <c r="D94" s="125"/>
      <c r="E94" s="126"/>
      <c r="F94" s="116"/>
      <c r="G94" s="116"/>
      <c r="H94" s="116"/>
      <c r="I94" s="98"/>
      <c r="J94" s="127"/>
      <c r="K94" s="127"/>
      <c r="L94" s="98"/>
      <c r="M94" s="117"/>
      <c r="N94" s="117"/>
      <c r="O94" s="117"/>
      <c r="P94" s="117"/>
      <c r="Q94" s="117"/>
      <c r="R94" s="117"/>
      <c r="S94" s="117"/>
      <c r="T94" s="117"/>
      <c r="U94" s="128"/>
      <c r="V94" s="128"/>
      <c r="W94" s="128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</row>
    <row r="95" spans="1:82" s="83" customFormat="1" ht="12.95" customHeight="1" x14ac:dyDescent="0.2">
      <c r="A95" s="96" t="str">
        <f t="shared" si="10"/>
        <v>Novak, Anna</v>
      </c>
      <c r="B95" s="102" t="str">
        <f>b_NRW!$B$5</f>
        <v>BAWÜ</v>
      </c>
      <c r="C95" s="115"/>
      <c r="D95" s="125"/>
      <c r="E95" s="126"/>
      <c r="F95" s="116"/>
      <c r="G95" s="116"/>
      <c r="H95" s="116"/>
      <c r="I95" s="98"/>
      <c r="J95" s="127"/>
      <c r="K95" s="127"/>
      <c r="L95" s="98"/>
      <c r="M95" s="117"/>
      <c r="N95" s="117"/>
      <c r="O95" s="117"/>
      <c r="P95" s="117"/>
      <c r="Q95" s="117"/>
      <c r="R95" s="117"/>
      <c r="S95" s="117"/>
      <c r="T95" s="117"/>
      <c r="U95" s="128"/>
      <c r="V95" s="128"/>
      <c r="W95" s="128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</row>
    <row r="96" spans="1:82" s="83" customFormat="1" ht="12.95" customHeight="1" x14ac:dyDescent="0.2">
      <c r="A96" s="96" t="str">
        <f t="shared" si="10"/>
        <v>Novak, Anna</v>
      </c>
      <c r="B96" s="102" t="str">
        <f>b_NRW!$B$6</f>
        <v>Kiel/Berlin</v>
      </c>
      <c r="C96" s="115"/>
      <c r="D96" s="125"/>
      <c r="E96" s="126"/>
      <c r="F96" s="116"/>
      <c r="G96" s="116"/>
      <c r="H96" s="116"/>
      <c r="I96" s="98"/>
      <c r="J96" s="127"/>
      <c r="K96" s="127"/>
      <c r="L96" s="98"/>
      <c r="M96" s="117"/>
      <c r="N96" s="117"/>
      <c r="O96" s="117"/>
      <c r="P96" s="117"/>
      <c r="Q96" s="117"/>
      <c r="R96" s="117"/>
      <c r="S96" s="117"/>
      <c r="T96" s="117"/>
      <c r="U96" s="128"/>
      <c r="V96" s="128"/>
      <c r="W96" s="128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</row>
    <row r="97" spans="1:82" s="83" customFormat="1" ht="12.95" customHeight="1" x14ac:dyDescent="0.2">
      <c r="A97" s="96" t="str">
        <f t="shared" si="10"/>
        <v>Novak, Anna</v>
      </c>
      <c r="B97" s="102" t="str">
        <f>b_NRW!$B$7</f>
        <v>Gegner 5</v>
      </c>
      <c r="C97" s="115"/>
      <c r="D97" s="125"/>
      <c r="E97" s="126"/>
      <c r="F97" s="116"/>
      <c r="G97" s="116"/>
      <c r="H97" s="116"/>
      <c r="I97" s="98"/>
      <c r="J97" s="127"/>
      <c r="K97" s="127"/>
      <c r="L97" s="98"/>
      <c r="M97" s="117"/>
      <c r="N97" s="117"/>
      <c r="O97" s="117"/>
      <c r="P97" s="117"/>
      <c r="Q97" s="117"/>
      <c r="R97" s="117"/>
      <c r="S97" s="117"/>
      <c r="T97" s="117"/>
      <c r="U97" s="128"/>
      <c r="V97" s="128"/>
      <c r="W97" s="128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</row>
    <row r="98" spans="1:82" s="83" customFormat="1" ht="12.95" customHeight="1" x14ac:dyDescent="0.2">
      <c r="A98" s="96" t="str">
        <f t="shared" si="10"/>
        <v>Novak, Anna</v>
      </c>
      <c r="B98" s="102" t="str">
        <f>b_NRW!$B$8</f>
        <v>Gegner 6</v>
      </c>
      <c r="C98" s="115"/>
      <c r="D98" s="125"/>
      <c r="E98" s="126"/>
      <c r="F98" s="116"/>
      <c r="G98" s="116"/>
      <c r="H98" s="116"/>
      <c r="I98" s="98"/>
      <c r="J98" s="127"/>
      <c r="K98" s="127"/>
      <c r="L98" s="98"/>
      <c r="M98" s="117"/>
      <c r="N98" s="117"/>
      <c r="O98" s="117"/>
      <c r="P98" s="117"/>
      <c r="Q98" s="117"/>
      <c r="R98" s="117"/>
      <c r="S98" s="117"/>
      <c r="T98" s="117"/>
      <c r="U98" s="128"/>
      <c r="V98" s="128"/>
      <c r="W98" s="128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</row>
    <row r="99" spans="1:82" s="83" customFormat="1" ht="12.95" customHeight="1" x14ac:dyDescent="0.2">
      <c r="A99" s="96" t="str">
        <f t="shared" si="10"/>
        <v>Novak, Anna</v>
      </c>
      <c r="B99" s="102" t="str">
        <f>b_NRW!$B$9</f>
        <v>Gegner 7</v>
      </c>
      <c r="C99" s="115"/>
      <c r="D99" s="125"/>
      <c r="E99" s="126"/>
      <c r="F99" s="116"/>
      <c r="G99" s="116"/>
      <c r="H99" s="116"/>
      <c r="I99" s="98"/>
      <c r="J99" s="127"/>
      <c r="K99" s="127"/>
      <c r="L99" s="98"/>
      <c r="M99" s="117"/>
      <c r="N99" s="117"/>
      <c r="O99" s="117"/>
      <c r="P99" s="117"/>
      <c r="Q99" s="117"/>
      <c r="R99" s="117"/>
      <c r="S99" s="117"/>
      <c r="T99" s="117"/>
      <c r="U99" s="128"/>
      <c r="V99" s="128"/>
      <c r="W99" s="128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</row>
    <row r="100" spans="1:82" s="83" customFormat="1" ht="12.95" customHeight="1" x14ac:dyDescent="0.2">
      <c r="A100" s="96" t="str">
        <f t="shared" si="10"/>
        <v>Novak, Anna</v>
      </c>
      <c r="B100" s="102" t="str">
        <f>b_NRW!$B$10</f>
        <v>Gegner 8</v>
      </c>
      <c r="C100" s="115"/>
      <c r="D100" s="125"/>
      <c r="E100" s="126"/>
      <c r="F100" s="116"/>
      <c r="G100" s="116"/>
      <c r="H100" s="116"/>
      <c r="I100" s="98"/>
      <c r="J100" s="127"/>
      <c r="K100" s="127"/>
      <c r="L100" s="98"/>
      <c r="M100" s="117"/>
      <c r="N100" s="117"/>
      <c r="O100" s="117"/>
      <c r="P100" s="117"/>
      <c r="Q100" s="117"/>
      <c r="R100" s="117"/>
      <c r="S100" s="117"/>
      <c r="T100" s="117"/>
      <c r="U100" s="128"/>
      <c r="V100" s="128"/>
      <c r="W100" s="128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</row>
    <row r="101" spans="1:82" ht="12.95" customHeight="1" x14ac:dyDescent="0.2">
      <c r="A101" s="74" t="str">
        <f>b_NRW!$A$101</f>
        <v>Pinzek, Leonie</v>
      </c>
      <c r="B101" s="101"/>
      <c r="C101" s="84"/>
      <c r="D101" s="94"/>
      <c r="E101" s="9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100"/>
      <c r="Z101" s="100"/>
      <c r="AA101" s="100"/>
      <c r="AB101" s="100"/>
      <c r="AC101" s="100"/>
      <c r="AD101" s="100"/>
      <c r="AE101" s="100"/>
      <c r="AF101" s="100"/>
      <c r="AG101" s="100"/>
    </row>
    <row r="102" spans="1:82" s="83" customFormat="1" ht="12.95" customHeight="1" x14ac:dyDescent="0.2">
      <c r="A102" s="96" t="str">
        <f>$A$101</f>
        <v>Pinzek, Leonie</v>
      </c>
      <c r="B102" s="102" t="str">
        <f>b_NRW!$B$3</f>
        <v>KIEL</v>
      </c>
      <c r="C102" s="115">
        <v>1</v>
      </c>
      <c r="D102" s="125">
        <v>1</v>
      </c>
      <c r="E102" s="126">
        <v>5</v>
      </c>
      <c r="F102" s="116">
        <v>3</v>
      </c>
      <c r="G102" s="116"/>
      <c r="H102" s="116"/>
      <c r="I102" s="98">
        <v>1</v>
      </c>
      <c r="J102" s="127"/>
      <c r="K102" s="127"/>
      <c r="L102" s="98"/>
      <c r="M102" s="117">
        <v>1</v>
      </c>
      <c r="N102" s="117"/>
      <c r="O102" s="117">
        <v>2</v>
      </c>
      <c r="P102" s="117"/>
      <c r="Q102" s="117"/>
      <c r="R102" s="117"/>
      <c r="S102" s="117">
        <v>1</v>
      </c>
      <c r="T102" s="117"/>
      <c r="U102" s="128">
        <v>1</v>
      </c>
      <c r="V102" s="128"/>
      <c r="W102" s="128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</row>
    <row r="103" spans="1:82" s="83" customFormat="1" ht="12.95" customHeight="1" x14ac:dyDescent="0.2">
      <c r="A103" s="96" t="str">
        <f t="shared" ref="A103:A109" si="11">$A$101</f>
        <v>Pinzek, Leonie</v>
      </c>
      <c r="B103" s="102" t="str">
        <f>b_NRW!$B$4</f>
        <v>STU</v>
      </c>
      <c r="C103" s="115">
        <v>1</v>
      </c>
      <c r="D103" s="125">
        <v>2</v>
      </c>
      <c r="E103" s="126">
        <v>7</v>
      </c>
      <c r="F103" s="116">
        <v>6</v>
      </c>
      <c r="G103" s="116"/>
      <c r="H103" s="116"/>
      <c r="I103" s="98"/>
      <c r="J103" s="127"/>
      <c r="K103" s="127"/>
      <c r="L103" s="98"/>
      <c r="M103" s="117">
        <v>3</v>
      </c>
      <c r="N103" s="117"/>
      <c r="O103" s="117">
        <v>1</v>
      </c>
      <c r="P103" s="117"/>
      <c r="Q103" s="117"/>
      <c r="R103" s="117"/>
      <c r="S103" s="117">
        <v>4</v>
      </c>
      <c r="T103" s="117"/>
      <c r="U103" s="128">
        <v>1</v>
      </c>
      <c r="V103" s="128"/>
      <c r="W103" s="128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</row>
    <row r="104" spans="1:82" s="83" customFormat="1" ht="12.95" customHeight="1" x14ac:dyDescent="0.2">
      <c r="A104" s="96" t="str">
        <f t="shared" si="11"/>
        <v>Pinzek, Leonie</v>
      </c>
      <c r="B104" s="102" t="str">
        <f>b_NRW!$B$5</f>
        <v>BAWÜ</v>
      </c>
      <c r="C104" s="115"/>
      <c r="D104" s="125"/>
      <c r="E104" s="126"/>
      <c r="F104" s="116"/>
      <c r="G104" s="116"/>
      <c r="H104" s="116"/>
      <c r="I104" s="98"/>
      <c r="J104" s="127"/>
      <c r="K104" s="127"/>
      <c r="L104" s="98"/>
      <c r="M104" s="117"/>
      <c r="N104" s="117"/>
      <c r="O104" s="117"/>
      <c r="P104" s="117"/>
      <c r="Q104" s="117"/>
      <c r="R104" s="117"/>
      <c r="S104" s="117"/>
      <c r="T104" s="117"/>
      <c r="U104" s="128"/>
      <c r="V104" s="128"/>
      <c r="W104" s="128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</row>
    <row r="105" spans="1:82" s="83" customFormat="1" ht="12.95" customHeight="1" x14ac:dyDescent="0.2">
      <c r="A105" s="96" t="str">
        <f t="shared" si="11"/>
        <v>Pinzek, Leonie</v>
      </c>
      <c r="B105" s="102" t="str">
        <f>b_NRW!$B$6</f>
        <v>Kiel/Berlin</v>
      </c>
      <c r="C105" s="115">
        <v>1</v>
      </c>
      <c r="D105" s="125">
        <v>4</v>
      </c>
      <c r="E105" s="126">
        <v>18</v>
      </c>
      <c r="F105" s="116">
        <v>16</v>
      </c>
      <c r="G105" s="116">
        <v>2</v>
      </c>
      <c r="H105" s="116">
        <v>1</v>
      </c>
      <c r="I105" s="98">
        <v>2</v>
      </c>
      <c r="J105" s="127"/>
      <c r="K105" s="127"/>
      <c r="L105" s="98"/>
      <c r="M105" s="117">
        <v>8</v>
      </c>
      <c r="N105" s="117"/>
      <c r="O105" s="117">
        <v>2</v>
      </c>
      <c r="P105" s="117"/>
      <c r="Q105" s="117"/>
      <c r="R105" s="117"/>
      <c r="S105" s="117">
        <v>4</v>
      </c>
      <c r="T105" s="117"/>
      <c r="U105" s="128">
        <v>1</v>
      </c>
      <c r="V105" s="128"/>
      <c r="W105" s="128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</row>
    <row r="106" spans="1:82" s="83" customFormat="1" ht="12.95" customHeight="1" x14ac:dyDescent="0.2">
      <c r="A106" s="96" t="str">
        <f t="shared" si="11"/>
        <v>Pinzek, Leonie</v>
      </c>
      <c r="B106" s="102" t="str">
        <f>b_NRW!$B$7</f>
        <v>Gegner 5</v>
      </c>
      <c r="C106" s="115"/>
      <c r="D106" s="125"/>
      <c r="E106" s="126"/>
      <c r="F106" s="116"/>
      <c r="G106" s="116"/>
      <c r="H106" s="116"/>
      <c r="I106" s="98"/>
      <c r="J106" s="127"/>
      <c r="K106" s="127"/>
      <c r="L106" s="98"/>
      <c r="M106" s="117"/>
      <c r="N106" s="117"/>
      <c r="O106" s="117"/>
      <c r="P106" s="117"/>
      <c r="Q106" s="117"/>
      <c r="R106" s="117"/>
      <c r="S106" s="117"/>
      <c r="T106" s="117"/>
      <c r="U106" s="128"/>
      <c r="V106" s="128"/>
      <c r="W106" s="128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</row>
    <row r="107" spans="1:82" s="83" customFormat="1" ht="12.95" customHeight="1" x14ac:dyDescent="0.2">
      <c r="A107" s="96" t="str">
        <f t="shared" si="11"/>
        <v>Pinzek, Leonie</v>
      </c>
      <c r="B107" s="102" t="str">
        <f>b_NRW!$B$8</f>
        <v>Gegner 6</v>
      </c>
      <c r="C107" s="115"/>
      <c r="D107" s="125"/>
      <c r="E107" s="126"/>
      <c r="F107" s="116"/>
      <c r="G107" s="116"/>
      <c r="H107" s="116"/>
      <c r="I107" s="98"/>
      <c r="J107" s="127"/>
      <c r="K107" s="127"/>
      <c r="L107" s="98"/>
      <c r="M107" s="117"/>
      <c r="N107" s="117"/>
      <c r="O107" s="117"/>
      <c r="P107" s="117"/>
      <c r="Q107" s="117"/>
      <c r="R107" s="117"/>
      <c r="S107" s="117"/>
      <c r="T107" s="117"/>
      <c r="U107" s="128"/>
      <c r="V107" s="128"/>
      <c r="W107" s="128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</row>
    <row r="108" spans="1:82" s="83" customFormat="1" ht="12.95" customHeight="1" x14ac:dyDescent="0.2">
      <c r="A108" s="96" t="str">
        <f t="shared" si="11"/>
        <v>Pinzek, Leonie</v>
      </c>
      <c r="B108" s="102" t="str">
        <f>b_NRW!$B$9</f>
        <v>Gegner 7</v>
      </c>
      <c r="C108" s="115"/>
      <c r="D108" s="125"/>
      <c r="E108" s="126"/>
      <c r="F108" s="116"/>
      <c r="G108" s="116"/>
      <c r="H108" s="116"/>
      <c r="I108" s="98"/>
      <c r="J108" s="127"/>
      <c r="K108" s="127"/>
      <c r="L108" s="98"/>
      <c r="M108" s="117"/>
      <c r="N108" s="117"/>
      <c r="O108" s="117"/>
      <c r="P108" s="117"/>
      <c r="Q108" s="117"/>
      <c r="R108" s="117"/>
      <c r="S108" s="117"/>
      <c r="T108" s="117"/>
      <c r="U108" s="128"/>
      <c r="V108" s="128"/>
      <c r="W108" s="128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</row>
    <row r="109" spans="1:82" s="83" customFormat="1" ht="12.95" customHeight="1" x14ac:dyDescent="0.2">
      <c r="A109" s="96" t="str">
        <f t="shared" si="11"/>
        <v>Pinzek, Leonie</v>
      </c>
      <c r="B109" s="102" t="str">
        <f>b_NRW!$B$10</f>
        <v>Gegner 8</v>
      </c>
      <c r="C109" s="115"/>
      <c r="D109" s="125"/>
      <c r="E109" s="126"/>
      <c r="F109" s="116"/>
      <c r="G109" s="116"/>
      <c r="H109" s="116"/>
      <c r="I109" s="98"/>
      <c r="J109" s="127"/>
      <c r="K109" s="127"/>
      <c r="L109" s="98"/>
      <c r="M109" s="117"/>
      <c r="N109" s="117"/>
      <c r="O109" s="117"/>
      <c r="P109" s="117"/>
      <c r="Q109" s="117"/>
      <c r="R109" s="117"/>
      <c r="S109" s="117"/>
      <c r="T109" s="117"/>
      <c r="U109" s="128"/>
      <c r="V109" s="128"/>
      <c r="W109" s="128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</row>
    <row r="110" spans="1:82" ht="12.95" customHeight="1" x14ac:dyDescent="0.2">
      <c r="A110" s="74" t="str">
        <f>b_NRW!$A$110</f>
        <v>Stracke, Olivia</v>
      </c>
      <c r="B110" s="101"/>
      <c r="C110" s="84"/>
      <c r="D110" s="94"/>
      <c r="E110" s="9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100"/>
    </row>
    <row r="111" spans="1:82" s="83" customFormat="1" ht="12.95" customHeight="1" x14ac:dyDescent="0.2">
      <c r="A111" s="96" t="str">
        <f>$A$110</f>
        <v>Stracke, Olivia</v>
      </c>
      <c r="B111" s="102" t="str">
        <f>b_NRW!$B$3</f>
        <v>KIEL</v>
      </c>
      <c r="C111" s="115"/>
      <c r="D111" s="125"/>
      <c r="E111" s="126"/>
      <c r="F111" s="116"/>
      <c r="G111" s="116"/>
      <c r="H111" s="116"/>
      <c r="I111" s="98"/>
      <c r="J111" s="127"/>
      <c r="K111" s="127"/>
      <c r="L111" s="98"/>
      <c r="M111" s="117"/>
      <c r="N111" s="117"/>
      <c r="O111" s="117"/>
      <c r="P111" s="117"/>
      <c r="Q111" s="117"/>
      <c r="R111" s="117"/>
      <c r="S111" s="117"/>
      <c r="T111" s="117"/>
      <c r="U111" s="128"/>
      <c r="V111" s="128"/>
      <c r="W111" s="128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</row>
    <row r="112" spans="1:82" s="83" customFormat="1" ht="12.95" customHeight="1" x14ac:dyDescent="0.2">
      <c r="A112" s="96" t="str">
        <f t="shared" ref="A112:A118" si="12">$A$110</f>
        <v>Stracke, Olivia</v>
      </c>
      <c r="B112" s="102" t="str">
        <f>b_NRW!$B$4</f>
        <v>STU</v>
      </c>
      <c r="C112" s="115"/>
      <c r="D112" s="125"/>
      <c r="E112" s="126"/>
      <c r="F112" s="116"/>
      <c r="G112" s="116"/>
      <c r="H112" s="116"/>
      <c r="I112" s="98"/>
      <c r="J112" s="127"/>
      <c r="K112" s="127"/>
      <c r="L112" s="98"/>
      <c r="M112" s="117"/>
      <c r="N112" s="117"/>
      <c r="O112" s="117"/>
      <c r="P112" s="117"/>
      <c r="Q112" s="117"/>
      <c r="R112" s="117"/>
      <c r="S112" s="117"/>
      <c r="T112" s="117"/>
      <c r="U112" s="128"/>
      <c r="V112" s="128"/>
      <c r="W112" s="128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</row>
    <row r="113" spans="1:82" s="83" customFormat="1" ht="12.95" customHeight="1" x14ac:dyDescent="0.2">
      <c r="A113" s="96" t="str">
        <f t="shared" si="12"/>
        <v>Stracke, Olivia</v>
      </c>
      <c r="B113" s="102" t="str">
        <f>b_NRW!$B$5</f>
        <v>BAWÜ</v>
      </c>
      <c r="C113" s="115"/>
      <c r="D113" s="125"/>
      <c r="E113" s="126"/>
      <c r="F113" s="116"/>
      <c r="G113" s="116"/>
      <c r="H113" s="116"/>
      <c r="I113" s="98"/>
      <c r="J113" s="127"/>
      <c r="K113" s="127"/>
      <c r="L113" s="98"/>
      <c r="M113" s="117"/>
      <c r="N113" s="117"/>
      <c r="O113" s="117"/>
      <c r="P113" s="117"/>
      <c r="Q113" s="117"/>
      <c r="R113" s="117"/>
      <c r="S113" s="117"/>
      <c r="T113" s="117"/>
      <c r="U113" s="128"/>
      <c r="V113" s="128"/>
      <c r="W113" s="128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</row>
    <row r="114" spans="1:82" s="83" customFormat="1" ht="12.95" customHeight="1" x14ac:dyDescent="0.2">
      <c r="A114" s="96" t="str">
        <f t="shared" si="12"/>
        <v>Stracke, Olivia</v>
      </c>
      <c r="B114" s="102" t="str">
        <f>b_NRW!$B$6</f>
        <v>Kiel/Berlin</v>
      </c>
      <c r="C114" s="115"/>
      <c r="D114" s="125"/>
      <c r="E114" s="126"/>
      <c r="F114" s="116"/>
      <c r="G114" s="116"/>
      <c r="H114" s="116"/>
      <c r="I114" s="98"/>
      <c r="J114" s="127"/>
      <c r="K114" s="127"/>
      <c r="L114" s="98"/>
      <c r="M114" s="117"/>
      <c r="N114" s="117"/>
      <c r="O114" s="117"/>
      <c r="P114" s="117"/>
      <c r="Q114" s="117"/>
      <c r="R114" s="117"/>
      <c r="S114" s="117"/>
      <c r="T114" s="117"/>
      <c r="U114" s="128"/>
      <c r="V114" s="128"/>
      <c r="W114" s="128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</row>
    <row r="115" spans="1:82" s="83" customFormat="1" ht="12.95" customHeight="1" x14ac:dyDescent="0.2">
      <c r="A115" s="96" t="str">
        <f t="shared" si="12"/>
        <v>Stracke, Olivia</v>
      </c>
      <c r="B115" s="102" t="str">
        <f>b_NRW!$B$7</f>
        <v>Gegner 5</v>
      </c>
      <c r="C115" s="115"/>
      <c r="D115" s="125"/>
      <c r="E115" s="126"/>
      <c r="F115" s="116"/>
      <c r="G115" s="116"/>
      <c r="H115" s="116"/>
      <c r="I115" s="98"/>
      <c r="J115" s="127"/>
      <c r="K115" s="127"/>
      <c r="L115" s="98"/>
      <c r="M115" s="117"/>
      <c r="N115" s="117"/>
      <c r="O115" s="117"/>
      <c r="P115" s="117"/>
      <c r="Q115" s="117"/>
      <c r="R115" s="117"/>
      <c r="S115" s="117"/>
      <c r="T115" s="117"/>
      <c r="U115" s="128"/>
      <c r="V115" s="128"/>
      <c r="W115" s="128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</row>
    <row r="116" spans="1:82" s="83" customFormat="1" ht="12.95" customHeight="1" x14ac:dyDescent="0.2">
      <c r="A116" s="96" t="str">
        <f t="shared" si="12"/>
        <v>Stracke, Olivia</v>
      </c>
      <c r="B116" s="102" t="str">
        <f>b_NRW!$B$8</f>
        <v>Gegner 6</v>
      </c>
      <c r="C116" s="115"/>
      <c r="D116" s="125"/>
      <c r="E116" s="126"/>
      <c r="F116" s="116"/>
      <c r="G116" s="116"/>
      <c r="H116" s="116"/>
      <c r="I116" s="98"/>
      <c r="J116" s="127"/>
      <c r="K116" s="127"/>
      <c r="L116" s="98"/>
      <c r="M116" s="117"/>
      <c r="N116" s="117"/>
      <c r="O116" s="117"/>
      <c r="P116" s="117"/>
      <c r="Q116" s="117"/>
      <c r="R116" s="117"/>
      <c r="S116" s="117"/>
      <c r="T116" s="117"/>
      <c r="U116" s="128"/>
      <c r="V116" s="128"/>
      <c r="W116" s="128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</row>
    <row r="117" spans="1:82" s="83" customFormat="1" ht="12.95" customHeight="1" x14ac:dyDescent="0.2">
      <c r="A117" s="96" t="str">
        <f t="shared" si="12"/>
        <v>Stracke, Olivia</v>
      </c>
      <c r="B117" s="102" t="str">
        <f>b_NRW!$B$9</f>
        <v>Gegner 7</v>
      </c>
      <c r="C117" s="115"/>
      <c r="D117" s="125"/>
      <c r="E117" s="126"/>
      <c r="F117" s="116"/>
      <c r="G117" s="116"/>
      <c r="H117" s="116"/>
      <c r="I117" s="98"/>
      <c r="J117" s="127"/>
      <c r="K117" s="127"/>
      <c r="L117" s="98"/>
      <c r="M117" s="117"/>
      <c r="N117" s="117"/>
      <c r="O117" s="117"/>
      <c r="P117" s="117"/>
      <c r="Q117" s="117"/>
      <c r="R117" s="117"/>
      <c r="S117" s="117"/>
      <c r="T117" s="117"/>
      <c r="U117" s="128"/>
      <c r="V117" s="128"/>
      <c r="W117" s="128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</row>
    <row r="118" spans="1:82" s="83" customFormat="1" ht="12.95" customHeight="1" x14ac:dyDescent="0.2">
      <c r="A118" s="96" t="str">
        <f t="shared" si="12"/>
        <v>Stracke, Olivia</v>
      </c>
      <c r="B118" s="102" t="str">
        <f>b_NRW!$B$10</f>
        <v>Gegner 8</v>
      </c>
      <c r="C118" s="115"/>
      <c r="D118" s="125"/>
      <c r="E118" s="126"/>
      <c r="F118" s="116"/>
      <c r="G118" s="116"/>
      <c r="H118" s="116"/>
      <c r="I118" s="98"/>
      <c r="J118" s="127"/>
      <c r="K118" s="127"/>
      <c r="L118" s="98"/>
      <c r="M118" s="117"/>
      <c r="N118" s="117"/>
      <c r="O118" s="117"/>
      <c r="P118" s="117"/>
      <c r="Q118" s="117"/>
      <c r="R118" s="117"/>
      <c r="S118" s="117"/>
      <c r="T118" s="117"/>
      <c r="U118" s="128"/>
      <c r="V118" s="128"/>
      <c r="W118" s="128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</row>
    <row r="119" spans="1:82" ht="12.95" customHeight="1" x14ac:dyDescent="0.2">
      <c r="A119" s="74" t="str">
        <f>b_NRW!$A$119</f>
        <v>Stranz, Clara</v>
      </c>
      <c r="B119" s="101"/>
      <c r="C119" s="84"/>
      <c r="D119" s="94"/>
      <c r="E119" s="9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  <c r="AJ119" s="100"/>
      <c r="AK119" s="100"/>
      <c r="AL119" s="100"/>
    </row>
    <row r="120" spans="1:82" s="83" customFormat="1" ht="12.95" customHeight="1" x14ac:dyDescent="0.2">
      <c r="A120" s="96" t="str">
        <f>$A$119</f>
        <v>Stranz, Clara</v>
      </c>
      <c r="B120" s="106" t="str">
        <f>b_NRW!$B$3</f>
        <v>KIEL</v>
      </c>
      <c r="C120" s="129"/>
      <c r="D120" s="125"/>
      <c r="E120" s="126"/>
      <c r="F120" s="116"/>
      <c r="G120" s="116"/>
      <c r="H120" s="116"/>
      <c r="I120" s="98"/>
      <c r="J120" s="127"/>
      <c r="K120" s="127"/>
      <c r="L120" s="98"/>
      <c r="M120" s="117"/>
      <c r="N120" s="117"/>
      <c r="O120" s="117"/>
      <c r="P120" s="117"/>
      <c r="Q120" s="117"/>
      <c r="R120" s="117"/>
      <c r="S120" s="117"/>
      <c r="T120" s="117"/>
      <c r="U120" s="128"/>
      <c r="V120" s="128"/>
      <c r="W120" s="128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</row>
    <row r="121" spans="1:82" s="83" customFormat="1" ht="12.95" customHeight="1" x14ac:dyDescent="0.2">
      <c r="A121" s="96" t="str">
        <f t="shared" ref="A121:A127" si="13">$A$119</f>
        <v>Stranz, Clara</v>
      </c>
      <c r="B121" s="106" t="str">
        <f>b_NRW!$B$4</f>
        <v>STU</v>
      </c>
      <c r="C121" s="129"/>
      <c r="D121" s="125"/>
      <c r="E121" s="126"/>
      <c r="F121" s="116"/>
      <c r="G121" s="116"/>
      <c r="H121" s="116"/>
      <c r="I121" s="98"/>
      <c r="J121" s="127"/>
      <c r="K121" s="127"/>
      <c r="L121" s="98"/>
      <c r="M121" s="117"/>
      <c r="N121" s="117"/>
      <c r="O121" s="117"/>
      <c r="P121" s="117"/>
      <c r="Q121" s="117"/>
      <c r="R121" s="117"/>
      <c r="S121" s="117"/>
      <c r="T121" s="117"/>
      <c r="U121" s="128"/>
      <c r="V121" s="128"/>
      <c r="W121" s="128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</row>
    <row r="122" spans="1:82" s="83" customFormat="1" ht="12.95" customHeight="1" x14ac:dyDescent="0.2">
      <c r="A122" s="96" t="str">
        <f t="shared" si="13"/>
        <v>Stranz, Clara</v>
      </c>
      <c r="B122" s="106" t="str">
        <f>b_NRW!$B$5</f>
        <v>BAWÜ</v>
      </c>
      <c r="C122" s="129"/>
      <c r="D122" s="125"/>
      <c r="E122" s="126"/>
      <c r="F122" s="116"/>
      <c r="G122" s="116"/>
      <c r="H122" s="116"/>
      <c r="I122" s="98"/>
      <c r="J122" s="127"/>
      <c r="K122" s="127"/>
      <c r="L122" s="98"/>
      <c r="M122" s="117"/>
      <c r="N122" s="117"/>
      <c r="O122" s="117"/>
      <c r="P122" s="117"/>
      <c r="Q122" s="117"/>
      <c r="R122" s="117"/>
      <c r="S122" s="117"/>
      <c r="T122" s="117"/>
      <c r="U122" s="128"/>
      <c r="V122" s="128"/>
      <c r="W122" s="128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</row>
    <row r="123" spans="1:82" s="83" customFormat="1" ht="12.95" customHeight="1" x14ac:dyDescent="0.2">
      <c r="A123" s="96" t="str">
        <f t="shared" si="13"/>
        <v>Stranz, Clara</v>
      </c>
      <c r="B123" s="106" t="str">
        <f>b_NRW!$B$6</f>
        <v>Kiel/Berlin</v>
      </c>
      <c r="C123" s="129"/>
      <c r="D123" s="125"/>
      <c r="E123" s="126"/>
      <c r="F123" s="116"/>
      <c r="G123" s="116"/>
      <c r="H123" s="116"/>
      <c r="I123" s="98"/>
      <c r="J123" s="127"/>
      <c r="K123" s="127"/>
      <c r="L123" s="98"/>
      <c r="M123" s="117"/>
      <c r="N123" s="117"/>
      <c r="O123" s="117"/>
      <c r="P123" s="117"/>
      <c r="Q123" s="117"/>
      <c r="R123" s="117"/>
      <c r="S123" s="117"/>
      <c r="T123" s="117"/>
      <c r="U123" s="128"/>
      <c r="V123" s="128"/>
      <c r="W123" s="128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</row>
    <row r="124" spans="1:82" s="83" customFormat="1" ht="12.95" customHeight="1" x14ac:dyDescent="0.2">
      <c r="A124" s="96" t="str">
        <f t="shared" si="13"/>
        <v>Stranz, Clara</v>
      </c>
      <c r="B124" s="106" t="str">
        <f>b_NRW!$B$7</f>
        <v>Gegner 5</v>
      </c>
      <c r="C124" s="129"/>
      <c r="D124" s="125"/>
      <c r="E124" s="126"/>
      <c r="F124" s="116"/>
      <c r="G124" s="116"/>
      <c r="H124" s="116"/>
      <c r="I124" s="98"/>
      <c r="J124" s="127"/>
      <c r="K124" s="127"/>
      <c r="L124" s="98"/>
      <c r="M124" s="117"/>
      <c r="N124" s="117"/>
      <c r="O124" s="117"/>
      <c r="P124" s="117"/>
      <c r="Q124" s="117"/>
      <c r="R124" s="117"/>
      <c r="S124" s="117"/>
      <c r="T124" s="117"/>
      <c r="U124" s="128"/>
      <c r="V124" s="128"/>
      <c r="W124" s="128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</row>
    <row r="125" spans="1:82" s="83" customFormat="1" ht="12.95" customHeight="1" x14ac:dyDescent="0.2">
      <c r="A125" s="96" t="str">
        <f t="shared" si="13"/>
        <v>Stranz, Clara</v>
      </c>
      <c r="B125" s="106" t="str">
        <f>b_NRW!$B$8</f>
        <v>Gegner 6</v>
      </c>
      <c r="C125" s="129"/>
      <c r="D125" s="125"/>
      <c r="E125" s="126"/>
      <c r="F125" s="116"/>
      <c r="G125" s="116"/>
      <c r="H125" s="116"/>
      <c r="I125" s="98"/>
      <c r="J125" s="127"/>
      <c r="K125" s="127"/>
      <c r="L125" s="98"/>
      <c r="M125" s="117"/>
      <c r="N125" s="117"/>
      <c r="O125" s="117"/>
      <c r="P125" s="117"/>
      <c r="Q125" s="117"/>
      <c r="R125" s="117"/>
      <c r="S125" s="117"/>
      <c r="T125" s="117"/>
      <c r="U125" s="128"/>
      <c r="V125" s="128"/>
      <c r="W125" s="128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</row>
    <row r="126" spans="1:82" s="83" customFormat="1" ht="12.95" customHeight="1" x14ac:dyDescent="0.2">
      <c r="A126" s="96" t="str">
        <f t="shared" si="13"/>
        <v>Stranz, Clara</v>
      </c>
      <c r="B126" s="106" t="str">
        <f>b_NRW!$B$9</f>
        <v>Gegner 7</v>
      </c>
      <c r="C126" s="129"/>
      <c r="D126" s="125"/>
      <c r="E126" s="126"/>
      <c r="F126" s="116"/>
      <c r="G126" s="116"/>
      <c r="H126" s="116"/>
      <c r="I126" s="98"/>
      <c r="J126" s="127"/>
      <c r="K126" s="127"/>
      <c r="L126" s="98"/>
      <c r="M126" s="117"/>
      <c r="N126" s="117"/>
      <c r="O126" s="117"/>
      <c r="P126" s="117"/>
      <c r="Q126" s="117"/>
      <c r="R126" s="117"/>
      <c r="S126" s="117"/>
      <c r="T126" s="117"/>
      <c r="U126" s="128"/>
      <c r="V126" s="128"/>
      <c r="W126" s="128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</row>
    <row r="127" spans="1:82" s="83" customFormat="1" ht="12.95" customHeight="1" x14ac:dyDescent="0.2">
      <c r="A127" s="96" t="str">
        <f t="shared" si="13"/>
        <v>Stranz, Clara</v>
      </c>
      <c r="B127" s="106" t="str">
        <f>b_NRW!$B$10</f>
        <v>Gegner 8</v>
      </c>
      <c r="C127" s="129"/>
      <c r="D127" s="125"/>
      <c r="E127" s="126"/>
      <c r="F127" s="116"/>
      <c r="G127" s="116"/>
      <c r="H127" s="116"/>
      <c r="I127" s="98"/>
      <c r="J127" s="127"/>
      <c r="K127" s="127"/>
      <c r="L127" s="98"/>
      <c r="M127" s="117"/>
      <c r="N127" s="117"/>
      <c r="O127" s="117"/>
      <c r="P127" s="117"/>
      <c r="Q127" s="117"/>
      <c r="R127" s="117"/>
      <c r="S127" s="117"/>
      <c r="T127" s="117"/>
      <c r="U127" s="128"/>
      <c r="V127" s="128"/>
      <c r="W127" s="128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</row>
    <row r="128" spans="1:82" ht="12.95" customHeight="1" x14ac:dyDescent="0.2">
      <c r="A128" s="74" t="str">
        <f>b_NRW!$A$128</f>
        <v>Spieler 5-15</v>
      </c>
      <c r="B128" s="101"/>
      <c r="C128" s="84"/>
      <c r="D128" s="94"/>
      <c r="E128" s="9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100"/>
      <c r="Z128" s="100"/>
    </row>
    <row r="129" spans="1:82" s="83" customFormat="1" ht="12.95" customHeight="1" x14ac:dyDescent="0.2">
      <c r="A129" s="96" t="str">
        <f>$A$128</f>
        <v>Spieler 5-15</v>
      </c>
      <c r="B129" s="102" t="str">
        <f>b_NRW!$B$3</f>
        <v>KIEL</v>
      </c>
      <c r="C129" s="115"/>
      <c r="D129" s="125"/>
      <c r="E129" s="126"/>
      <c r="F129" s="116"/>
      <c r="G129" s="116"/>
      <c r="H129" s="116"/>
      <c r="I129" s="98"/>
      <c r="J129" s="127"/>
      <c r="K129" s="127"/>
      <c r="L129" s="98"/>
      <c r="M129" s="117"/>
      <c r="N129" s="117"/>
      <c r="O129" s="117"/>
      <c r="P129" s="117"/>
      <c r="Q129" s="117"/>
      <c r="R129" s="117"/>
      <c r="S129" s="117"/>
      <c r="T129" s="117"/>
      <c r="U129" s="128"/>
      <c r="V129" s="128"/>
      <c r="W129" s="128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</row>
    <row r="130" spans="1:82" s="83" customFormat="1" ht="12.95" customHeight="1" x14ac:dyDescent="0.2">
      <c r="A130" s="96" t="str">
        <f t="shared" ref="A130:A136" si="14">$A$128</f>
        <v>Spieler 5-15</v>
      </c>
      <c r="B130" s="102" t="str">
        <f>b_NRW!$B$4</f>
        <v>STU</v>
      </c>
      <c r="C130" s="115"/>
      <c r="D130" s="125"/>
      <c r="E130" s="126"/>
      <c r="F130" s="116"/>
      <c r="G130" s="116"/>
      <c r="H130" s="116"/>
      <c r="I130" s="98"/>
      <c r="J130" s="127"/>
      <c r="K130" s="127"/>
      <c r="L130" s="98"/>
      <c r="M130" s="117"/>
      <c r="N130" s="117"/>
      <c r="O130" s="117"/>
      <c r="P130" s="117"/>
      <c r="Q130" s="117"/>
      <c r="R130" s="117"/>
      <c r="S130" s="117"/>
      <c r="T130" s="117"/>
      <c r="U130" s="128"/>
      <c r="V130" s="128"/>
      <c r="W130" s="128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</row>
    <row r="131" spans="1:82" s="83" customFormat="1" ht="12.95" customHeight="1" x14ac:dyDescent="0.2">
      <c r="A131" s="96" t="str">
        <f t="shared" si="14"/>
        <v>Spieler 5-15</v>
      </c>
      <c r="B131" s="102" t="str">
        <f>b_NRW!$B$5</f>
        <v>BAWÜ</v>
      </c>
      <c r="C131" s="115"/>
      <c r="D131" s="125"/>
      <c r="E131" s="126"/>
      <c r="F131" s="116"/>
      <c r="G131" s="116"/>
      <c r="H131" s="116"/>
      <c r="I131" s="98"/>
      <c r="J131" s="127"/>
      <c r="K131" s="127"/>
      <c r="L131" s="98"/>
      <c r="M131" s="117"/>
      <c r="N131" s="117"/>
      <c r="O131" s="117"/>
      <c r="P131" s="117"/>
      <c r="Q131" s="117"/>
      <c r="R131" s="117"/>
      <c r="S131" s="117"/>
      <c r="T131" s="117"/>
      <c r="U131" s="128"/>
      <c r="V131" s="128"/>
      <c r="W131" s="128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</row>
    <row r="132" spans="1:82" s="83" customFormat="1" ht="12.95" customHeight="1" x14ac:dyDescent="0.2">
      <c r="A132" s="96" t="str">
        <f t="shared" si="14"/>
        <v>Spieler 5-15</v>
      </c>
      <c r="B132" s="102" t="str">
        <f>b_NRW!$B$6</f>
        <v>Kiel/Berlin</v>
      </c>
      <c r="C132" s="115"/>
      <c r="D132" s="125"/>
      <c r="E132" s="126"/>
      <c r="F132" s="116"/>
      <c r="G132" s="116"/>
      <c r="H132" s="116"/>
      <c r="I132" s="98"/>
      <c r="J132" s="127"/>
      <c r="K132" s="127"/>
      <c r="L132" s="98"/>
      <c r="M132" s="117"/>
      <c r="N132" s="117"/>
      <c r="O132" s="117"/>
      <c r="P132" s="117"/>
      <c r="Q132" s="117"/>
      <c r="R132" s="117"/>
      <c r="S132" s="117"/>
      <c r="T132" s="117"/>
      <c r="U132" s="128"/>
      <c r="V132" s="128"/>
      <c r="W132" s="128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</row>
    <row r="133" spans="1:82" s="83" customFormat="1" ht="12.95" customHeight="1" x14ac:dyDescent="0.2">
      <c r="A133" s="96" t="str">
        <f t="shared" si="14"/>
        <v>Spieler 5-15</v>
      </c>
      <c r="B133" s="102" t="str">
        <f>b_NRW!$B$7</f>
        <v>Gegner 5</v>
      </c>
      <c r="C133" s="115"/>
      <c r="D133" s="125"/>
      <c r="E133" s="126"/>
      <c r="F133" s="116"/>
      <c r="G133" s="116"/>
      <c r="H133" s="116"/>
      <c r="I133" s="98"/>
      <c r="J133" s="127"/>
      <c r="K133" s="127"/>
      <c r="L133" s="98"/>
      <c r="M133" s="117"/>
      <c r="N133" s="117"/>
      <c r="O133" s="117"/>
      <c r="P133" s="117"/>
      <c r="Q133" s="117"/>
      <c r="R133" s="117"/>
      <c r="S133" s="117"/>
      <c r="T133" s="117"/>
      <c r="U133" s="128"/>
      <c r="V133" s="128"/>
      <c r="W133" s="128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</row>
    <row r="134" spans="1:82" s="83" customFormat="1" ht="12.95" customHeight="1" x14ac:dyDescent="0.2">
      <c r="A134" s="96" t="str">
        <f t="shared" si="14"/>
        <v>Spieler 5-15</v>
      </c>
      <c r="B134" s="102" t="str">
        <f>b_NRW!$B$8</f>
        <v>Gegner 6</v>
      </c>
      <c r="C134" s="115"/>
      <c r="D134" s="125"/>
      <c r="E134" s="126"/>
      <c r="F134" s="116"/>
      <c r="G134" s="116"/>
      <c r="H134" s="116"/>
      <c r="I134" s="98"/>
      <c r="J134" s="127"/>
      <c r="K134" s="127"/>
      <c r="L134" s="98"/>
      <c r="M134" s="117"/>
      <c r="N134" s="117"/>
      <c r="O134" s="117"/>
      <c r="P134" s="117"/>
      <c r="Q134" s="117"/>
      <c r="R134" s="117"/>
      <c r="S134" s="117"/>
      <c r="T134" s="117"/>
      <c r="U134" s="128"/>
      <c r="V134" s="128"/>
      <c r="W134" s="128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</row>
    <row r="135" spans="1:82" s="83" customFormat="1" ht="12.95" customHeight="1" x14ac:dyDescent="0.2">
      <c r="A135" s="96" t="str">
        <f t="shared" si="14"/>
        <v>Spieler 5-15</v>
      </c>
      <c r="B135" s="102" t="str">
        <f>b_NRW!$B$9</f>
        <v>Gegner 7</v>
      </c>
      <c r="C135" s="115"/>
      <c r="D135" s="125"/>
      <c r="E135" s="126"/>
      <c r="F135" s="116"/>
      <c r="G135" s="116"/>
      <c r="H135" s="116"/>
      <c r="I135" s="98"/>
      <c r="J135" s="127"/>
      <c r="K135" s="127"/>
      <c r="L135" s="98"/>
      <c r="M135" s="117"/>
      <c r="N135" s="117"/>
      <c r="O135" s="117"/>
      <c r="P135" s="117"/>
      <c r="Q135" s="117"/>
      <c r="R135" s="117"/>
      <c r="S135" s="117"/>
      <c r="T135" s="117"/>
      <c r="U135" s="128"/>
      <c r="V135" s="128"/>
      <c r="W135" s="128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</row>
    <row r="136" spans="1:82" s="83" customFormat="1" ht="12.95" customHeight="1" x14ac:dyDescent="0.2">
      <c r="A136" s="96" t="str">
        <f t="shared" si="14"/>
        <v>Spieler 5-15</v>
      </c>
      <c r="B136" s="102" t="str">
        <f>b_NRW!$B$10</f>
        <v>Gegner 8</v>
      </c>
      <c r="C136" s="115"/>
      <c r="D136" s="125"/>
      <c r="E136" s="126"/>
      <c r="F136" s="116"/>
      <c r="G136" s="116"/>
      <c r="H136" s="116"/>
      <c r="I136" s="98"/>
      <c r="J136" s="127"/>
      <c r="K136" s="127"/>
      <c r="L136" s="98"/>
      <c r="M136" s="117"/>
      <c r="N136" s="117"/>
      <c r="O136" s="117"/>
      <c r="P136" s="117"/>
      <c r="Q136" s="117"/>
      <c r="R136" s="117"/>
      <c r="S136" s="117"/>
      <c r="T136" s="117"/>
      <c r="U136" s="128"/>
      <c r="V136" s="128"/>
      <c r="W136" s="128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</row>
    <row r="137" spans="1:82" ht="12.95" customHeight="1" x14ac:dyDescent="0.2">
      <c r="A137" s="74" t="str">
        <f>b_NRW!$A$137</f>
        <v>Spieler 5-16</v>
      </c>
      <c r="B137" s="101"/>
      <c r="C137" s="84"/>
      <c r="D137" s="94"/>
      <c r="E137" s="9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100"/>
      <c r="Z137" s="100"/>
    </row>
    <row r="138" spans="1:82" s="83" customFormat="1" ht="12.95" customHeight="1" x14ac:dyDescent="0.2">
      <c r="A138" s="96" t="str">
        <f>$A$137</f>
        <v>Spieler 5-16</v>
      </c>
      <c r="B138" s="102" t="str">
        <f>b_NRW!$B$3</f>
        <v>KIEL</v>
      </c>
      <c r="C138" s="115"/>
      <c r="D138" s="125"/>
      <c r="E138" s="126"/>
      <c r="F138" s="116"/>
      <c r="G138" s="116"/>
      <c r="H138" s="116"/>
      <c r="I138" s="98"/>
      <c r="J138" s="127"/>
      <c r="K138" s="127"/>
      <c r="L138" s="98"/>
      <c r="M138" s="117"/>
      <c r="N138" s="117"/>
      <c r="O138" s="117"/>
      <c r="P138" s="117"/>
      <c r="Q138" s="117"/>
      <c r="R138" s="117"/>
      <c r="S138" s="117"/>
      <c r="T138" s="117"/>
      <c r="U138" s="128"/>
      <c r="V138" s="128"/>
      <c r="W138" s="128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</row>
    <row r="139" spans="1:82" s="83" customFormat="1" ht="12.95" customHeight="1" x14ac:dyDescent="0.2">
      <c r="A139" s="96" t="str">
        <f t="shared" ref="A139:A145" si="15">$A$137</f>
        <v>Spieler 5-16</v>
      </c>
      <c r="B139" s="102" t="str">
        <f>b_NRW!$B$4</f>
        <v>STU</v>
      </c>
      <c r="C139" s="115"/>
      <c r="D139" s="125"/>
      <c r="E139" s="126"/>
      <c r="F139" s="116"/>
      <c r="G139" s="116"/>
      <c r="H139" s="116"/>
      <c r="I139" s="98"/>
      <c r="J139" s="127"/>
      <c r="K139" s="127"/>
      <c r="L139" s="98"/>
      <c r="M139" s="117"/>
      <c r="N139" s="117"/>
      <c r="O139" s="117"/>
      <c r="P139" s="117"/>
      <c r="Q139" s="117"/>
      <c r="R139" s="117"/>
      <c r="S139" s="117"/>
      <c r="T139" s="117"/>
      <c r="U139" s="128"/>
      <c r="V139" s="128"/>
      <c r="W139" s="128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</row>
    <row r="140" spans="1:82" s="83" customFormat="1" ht="12.95" customHeight="1" x14ac:dyDescent="0.2">
      <c r="A140" s="96" t="str">
        <f t="shared" si="15"/>
        <v>Spieler 5-16</v>
      </c>
      <c r="B140" s="102" t="str">
        <f>b_NRW!$B$5</f>
        <v>BAWÜ</v>
      </c>
      <c r="C140" s="115"/>
      <c r="D140" s="125"/>
      <c r="E140" s="126"/>
      <c r="F140" s="116"/>
      <c r="G140" s="116"/>
      <c r="H140" s="116"/>
      <c r="I140" s="98"/>
      <c r="J140" s="127"/>
      <c r="K140" s="127"/>
      <c r="L140" s="98"/>
      <c r="M140" s="117"/>
      <c r="N140" s="117"/>
      <c r="O140" s="117"/>
      <c r="P140" s="117"/>
      <c r="Q140" s="117"/>
      <c r="R140" s="117"/>
      <c r="S140" s="117"/>
      <c r="T140" s="117"/>
      <c r="U140" s="128"/>
      <c r="V140" s="128"/>
      <c r="W140" s="128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</row>
    <row r="141" spans="1:82" s="83" customFormat="1" ht="12.95" customHeight="1" x14ac:dyDescent="0.2">
      <c r="A141" s="96" t="str">
        <f t="shared" si="15"/>
        <v>Spieler 5-16</v>
      </c>
      <c r="B141" s="102" t="str">
        <f>b_NRW!$B$6</f>
        <v>Kiel/Berlin</v>
      </c>
      <c r="C141" s="115"/>
      <c r="D141" s="125"/>
      <c r="E141" s="126"/>
      <c r="F141" s="116"/>
      <c r="G141" s="116"/>
      <c r="H141" s="116"/>
      <c r="I141" s="98"/>
      <c r="J141" s="127"/>
      <c r="K141" s="127"/>
      <c r="L141" s="98"/>
      <c r="M141" s="117"/>
      <c r="N141" s="117"/>
      <c r="O141" s="117"/>
      <c r="P141" s="117"/>
      <c r="Q141" s="117"/>
      <c r="R141" s="117"/>
      <c r="S141" s="117"/>
      <c r="T141" s="117"/>
      <c r="U141" s="128"/>
      <c r="V141" s="128"/>
      <c r="W141" s="128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</row>
    <row r="142" spans="1:82" s="83" customFormat="1" ht="12.95" customHeight="1" x14ac:dyDescent="0.2">
      <c r="A142" s="96" t="str">
        <f t="shared" si="15"/>
        <v>Spieler 5-16</v>
      </c>
      <c r="B142" s="102" t="str">
        <f>b_NRW!$B$7</f>
        <v>Gegner 5</v>
      </c>
      <c r="C142" s="115"/>
      <c r="D142" s="125"/>
      <c r="E142" s="126"/>
      <c r="F142" s="116"/>
      <c r="G142" s="116"/>
      <c r="H142" s="116"/>
      <c r="I142" s="98"/>
      <c r="J142" s="127"/>
      <c r="K142" s="127"/>
      <c r="L142" s="98"/>
      <c r="M142" s="117"/>
      <c r="N142" s="117"/>
      <c r="O142" s="117"/>
      <c r="P142" s="117"/>
      <c r="Q142" s="117"/>
      <c r="R142" s="117"/>
      <c r="S142" s="117"/>
      <c r="T142" s="117"/>
      <c r="U142" s="128"/>
      <c r="V142" s="128"/>
      <c r="W142" s="128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</row>
    <row r="143" spans="1:82" s="83" customFormat="1" ht="12.95" customHeight="1" x14ac:dyDescent="0.2">
      <c r="A143" s="96" t="str">
        <f t="shared" si="15"/>
        <v>Spieler 5-16</v>
      </c>
      <c r="B143" s="102" t="str">
        <f>b_NRW!$B$8</f>
        <v>Gegner 6</v>
      </c>
      <c r="C143" s="115"/>
      <c r="D143" s="125"/>
      <c r="E143" s="126"/>
      <c r="F143" s="116"/>
      <c r="G143" s="116"/>
      <c r="H143" s="116"/>
      <c r="I143" s="98"/>
      <c r="J143" s="127"/>
      <c r="K143" s="127"/>
      <c r="L143" s="98"/>
      <c r="M143" s="117"/>
      <c r="N143" s="117"/>
      <c r="O143" s="117"/>
      <c r="P143" s="117"/>
      <c r="Q143" s="117"/>
      <c r="R143" s="117"/>
      <c r="S143" s="117"/>
      <c r="T143" s="117"/>
      <c r="U143" s="128"/>
      <c r="V143" s="128"/>
      <c r="W143" s="128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</row>
    <row r="144" spans="1:82" s="83" customFormat="1" ht="12.95" customHeight="1" x14ac:dyDescent="0.2">
      <c r="A144" s="96" t="str">
        <f t="shared" si="15"/>
        <v>Spieler 5-16</v>
      </c>
      <c r="B144" s="102" t="str">
        <f>b_NRW!$B$9</f>
        <v>Gegner 7</v>
      </c>
      <c r="C144" s="115"/>
      <c r="D144" s="125"/>
      <c r="E144" s="126"/>
      <c r="F144" s="116"/>
      <c r="G144" s="116"/>
      <c r="H144" s="116"/>
      <c r="I144" s="98"/>
      <c r="J144" s="127"/>
      <c r="K144" s="127"/>
      <c r="L144" s="98"/>
      <c r="M144" s="117"/>
      <c r="N144" s="117"/>
      <c r="O144" s="117"/>
      <c r="P144" s="117"/>
      <c r="Q144" s="117"/>
      <c r="R144" s="117"/>
      <c r="S144" s="117"/>
      <c r="T144" s="117"/>
      <c r="U144" s="128"/>
      <c r="V144" s="128"/>
      <c r="W144" s="128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</row>
    <row r="145" spans="1:82" s="83" customFormat="1" ht="12.95" customHeight="1" x14ac:dyDescent="0.2">
      <c r="A145" s="96" t="str">
        <f t="shared" si="15"/>
        <v>Spieler 5-16</v>
      </c>
      <c r="B145" s="102" t="str">
        <f>b_NRW!$B$10</f>
        <v>Gegner 8</v>
      </c>
      <c r="C145" s="115"/>
      <c r="D145" s="125"/>
      <c r="E145" s="126"/>
      <c r="F145" s="116"/>
      <c r="G145" s="116"/>
      <c r="H145" s="116"/>
      <c r="I145" s="98"/>
      <c r="J145" s="127"/>
      <c r="K145" s="127"/>
      <c r="L145" s="98"/>
      <c r="M145" s="117"/>
      <c r="N145" s="117"/>
      <c r="O145" s="117"/>
      <c r="P145" s="117"/>
      <c r="Q145" s="117"/>
      <c r="R145" s="117"/>
      <c r="S145" s="117"/>
      <c r="T145" s="117"/>
      <c r="U145" s="128"/>
      <c r="V145" s="128"/>
      <c r="W145" s="128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</row>
    <row r="146" spans="1:82" ht="12.95" customHeight="1" x14ac:dyDescent="0.2">
      <c r="A146" s="74" t="str">
        <f>b_NRW!$A$146</f>
        <v>Spieler 5-17</v>
      </c>
      <c r="B146" s="101"/>
      <c r="C146" s="84"/>
      <c r="D146" s="94"/>
      <c r="E146" s="9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100"/>
      <c r="Z146" s="100"/>
    </row>
    <row r="147" spans="1:82" s="83" customFormat="1" ht="12.95" customHeight="1" x14ac:dyDescent="0.2">
      <c r="A147" s="96" t="str">
        <f>$A$146</f>
        <v>Spieler 5-17</v>
      </c>
      <c r="B147" s="102" t="str">
        <f>b_NRW!$B$3</f>
        <v>KIEL</v>
      </c>
      <c r="C147" s="115"/>
      <c r="D147" s="125"/>
      <c r="E147" s="126"/>
      <c r="F147" s="116"/>
      <c r="G147" s="116"/>
      <c r="H147" s="116"/>
      <c r="I147" s="98"/>
      <c r="J147" s="127"/>
      <c r="K147" s="127"/>
      <c r="L147" s="98"/>
      <c r="M147" s="117"/>
      <c r="N147" s="117"/>
      <c r="O147" s="117"/>
      <c r="P147" s="117"/>
      <c r="Q147" s="117"/>
      <c r="R147" s="117"/>
      <c r="S147" s="117"/>
      <c r="T147" s="117"/>
      <c r="U147" s="128"/>
      <c r="V147" s="128"/>
      <c r="W147" s="128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</row>
    <row r="148" spans="1:82" s="83" customFormat="1" ht="12.95" customHeight="1" x14ac:dyDescent="0.2">
      <c r="A148" s="96" t="str">
        <f t="shared" ref="A148:A154" si="16">$A$146</f>
        <v>Spieler 5-17</v>
      </c>
      <c r="B148" s="102" t="str">
        <f>b_NRW!$B$4</f>
        <v>STU</v>
      </c>
      <c r="C148" s="115"/>
      <c r="D148" s="125"/>
      <c r="E148" s="126"/>
      <c r="F148" s="116"/>
      <c r="G148" s="116"/>
      <c r="H148" s="116"/>
      <c r="I148" s="98"/>
      <c r="J148" s="127"/>
      <c r="K148" s="127"/>
      <c r="L148" s="98"/>
      <c r="M148" s="117"/>
      <c r="N148" s="117"/>
      <c r="O148" s="117"/>
      <c r="P148" s="117"/>
      <c r="Q148" s="117"/>
      <c r="R148" s="117"/>
      <c r="S148" s="117"/>
      <c r="T148" s="117"/>
      <c r="U148" s="128"/>
      <c r="V148" s="128"/>
      <c r="W148" s="128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</row>
    <row r="149" spans="1:82" s="83" customFormat="1" ht="12.95" customHeight="1" x14ac:dyDescent="0.2">
      <c r="A149" s="96" t="str">
        <f t="shared" si="16"/>
        <v>Spieler 5-17</v>
      </c>
      <c r="B149" s="102" t="str">
        <f>b_NRW!$B$5</f>
        <v>BAWÜ</v>
      </c>
      <c r="C149" s="115"/>
      <c r="D149" s="125"/>
      <c r="E149" s="126"/>
      <c r="F149" s="116"/>
      <c r="G149" s="116"/>
      <c r="H149" s="116"/>
      <c r="I149" s="98"/>
      <c r="J149" s="127"/>
      <c r="K149" s="127"/>
      <c r="L149" s="98"/>
      <c r="M149" s="117"/>
      <c r="N149" s="117"/>
      <c r="O149" s="117"/>
      <c r="P149" s="117"/>
      <c r="Q149" s="117"/>
      <c r="R149" s="117"/>
      <c r="S149" s="117"/>
      <c r="T149" s="117"/>
      <c r="U149" s="128"/>
      <c r="V149" s="128"/>
      <c r="W149" s="128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</row>
    <row r="150" spans="1:82" s="83" customFormat="1" ht="12.95" customHeight="1" x14ac:dyDescent="0.2">
      <c r="A150" s="96" t="str">
        <f t="shared" si="16"/>
        <v>Spieler 5-17</v>
      </c>
      <c r="B150" s="102" t="str">
        <f>b_NRW!$B$6</f>
        <v>Kiel/Berlin</v>
      </c>
      <c r="C150" s="115"/>
      <c r="D150" s="125"/>
      <c r="E150" s="126"/>
      <c r="F150" s="116"/>
      <c r="G150" s="116"/>
      <c r="H150" s="116"/>
      <c r="I150" s="98"/>
      <c r="J150" s="127"/>
      <c r="K150" s="127"/>
      <c r="L150" s="98"/>
      <c r="M150" s="117"/>
      <c r="N150" s="117"/>
      <c r="O150" s="117"/>
      <c r="P150" s="117"/>
      <c r="Q150" s="117"/>
      <c r="R150" s="117"/>
      <c r="S150" s="117"/>
      <c r="T150" s="117"/>
      <c r="U150" s="128"/>
      <c r="V150" s="128"/>
      <c r="W150" s="128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</row>
    <row r="151" spans="1:82" s="83" customFormat="1" ht="12.95" customHeight="1" x14ac:dyDescent="0.2">
      <c r="A151" s="96" t="str">
        <f t="shared" si="16"/>
        <v>Spieler 5-17</v>
      </c>
      <c r="B151" s="102" t="str">
        <f>b_NRW!$B$7</f>
        <v>Gegner 5</v>
      </c>
      <c r="C151" s="115"/>
      <c r="D151" s="125"/>
      <c r="E151" s="126"/>
      <c r="F151" s="116"/>
      <c r="G151" s="116"/>
      <c r="H151" s="116"/>
      <c r="I151" s="98"/>
      <c r="J151" s="127"/>
      <c r="K151" s="127"/>
      <c r="L151" s="98"/>
      <c r="M151" s="117"/>
      <c r="N151" s="117"/>
      <c r="O151" s="117"/>
      <c r="P151" s="117"/>
      <c r="Q151" s="117"/>
      <c r="R151" s="117"/>
      <c r="S151" s="117"/>
      <c r="T151" s="117"/>
      <c r="U151" s="128"/>
      <c r="V151" s="128"/>
      <c r="W151" s="128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</row>
    <row r="152" spans="1:82" s="83" customFormat="1" ht="12.95" customHeight="1" x14ac:dyDescent="0.2">
      <c r="A152" s="96" t="str">
        <f t="shared" si="16"/>
        <v>Spieler 5-17</v>
      </c>
      <c r="B152" s="102" t="str">
        <f>b_NRW!$B$8</f>
        <v>Gegner 6</v>
      </c>
      <c r="C152" s="115"/>
      <c r="D152" s="125"/>
      <c r="E152" s="126"/>
      <c r="F152" s="116"/>
      <c r="G152" s="116"/>
      <c r="H152" s="116"/>
      <c r="I152" s="98"/>
      <c r="J152" s="127"/>
      <c r="K152" s="127"/>
      <c r="L152" s="98"/>
      <c r="M152" s="117"/>
      <c r="N152" s="117"/>
      <c r="O152" s="117"/>
      <c r="P152" s="117"/>
      <c r="Q152" s="117"/>
      <c r="R152" s="117"/>
      <c r="S152" s="117"/>
      <c r="T152" s="117"/>
      <c r="U152" s="128"/>
      <c r="V152" s="128"/>
      <c r="W152" s="128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</row>
    <row r="153" spans="1:82" s="83" customFormat="1" ht="12.95" customHeight="1" x14ac:dyDescent="0.2">
      <c r="A153" s="96" t="str">
        <f t="shared" si="16"/>
        <v>Spieler 5-17</v>
      </c>
      <c r="B153" s="102" t="str">
        <f>b_NRW!$B$9</f>
        <v>Gegner 7</v>
      </c>
      <c r="C153" s="115"/>
      <c r="D153" s="125"/>
      <c r="E153" s="126"/>
      <c r="F153" s="116"/>
      <c r="G153" s="116"/>
      <c r="H153" s="116"/>
      <c r="I153" s="98"/>
      <c r="J153" s="127"/>
      <c r="K153" s="127"/>
      <c r="L153" s="98"/>
      <c r="M153" s="117"/>
      <c r="N153" s="117"/>
      <c r="O153" s="117"/>
      <c r="P153" s="117"/>
      <c r="Q153" s="117"/>
      <c r="R153" s="117"/>
      <c r="S153" s="117"/>
      <c r="T153" s="117"/>
      <c r="U153" s="128"/>
      <c r="V153" s="128"/>
      <c r="W153" s="128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</row>
    <row r="154" spans="1:82" s="83" customFormat="1" ht="12.95" customHeight="1" x14ac:dyDescent="0.2">
      <c r="A154" s="96" t="str">
        <f t="shared" si="16"/>
        <v>Spieler 5-17</v>
      </c>
      <c r="B154" s="102" t="str">
        <f>b_NRW!$B$10</f>
        <v>Gegner 8</v>
      </c>
      <c r="C154" s="115"/>
      <c r="D154" s="125"/>
      <c r="E154" s="126"/>
      <c r="F154" s="116"/>
      <c r="G154" s="116"/>
      <c r="H154" s="116"/>
      <c r="I154" s="98"/>
      <c r="J154" s="127"/>
      <c r="K154" s="127"/>
      <c r="L154" s="98"/>
      <c r="M154" s="117"/>
      <c r="N154" s="117"/>
      <c r="O154" s="117"/>
      <c r="P154" s="117"/>
      <c r="Q154" s="117"/>
      <c r="R154" s="117"/>
      <c r="S154" s="117"/>
      <c r="T154" s="117"/>
      <c r="U154" s="128"/>
      <c r="V154" s="128"/>
      <c r="W154" s="128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</row>
    <row r="155" spans="1:82" ht="12.95" customHeight="1" x14ac:dyDescent="0.2">
      <c r="A155" s="74" t="str">
        <f>b_NRW!$A$155</f>
        <v>Spieler 5-18</v>
      </c>
      <c r="B155" s="101"/>
      <c r="C155" s="84"/>
      <c r="D155" s="94"/>
      <c r="E155" s="9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100"/>
      <c r="Z155" s="100"/>
    </row>
    <row r="156" spans="1:82" s="83" customFormat="1" ht="12.95" customHeight="1" x14ac:dyDescent="0.2">
      <c r="A156" s="96" t="str">
        <f>$A$155</f>
        <v>Spieler 5-18</v>
      </c>
      <c r="B156" s="102" t="str">
        <f>b_NRW!$B$3</f>
        <v>KIEL</v>
      </c>
      <c r="C156" s="115"/>
      <c r="D156" s="125"/>
      <c r="E156" s="126"/>
      <c r="F156" s="116"/>
      <c r="G156" s="116"/>
      <c r="H156" s="116"/>
      <c r="I156" s="98"/>
      <c r="J156" s="127"/>
      <c r="K156" s="127"/>
      <c r="L156" s="98"/>
      <c r="M156" s="117"/>
      <c r="N156" s="117"/>
      <c r="O156" s="117"/>
      <c r="P156" s="117"/>
      <c r="Q156" s="117"/>
      <c r="R156" s="117"/>
      <c r="S156" s="117"/>
      <c r="T156" s="117"/>
      <c r="U156" s="128"/>
      <c r="V156" s="128"/>
      <c r="W156" s="128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</row>
    <row r="157" spans="1:82" s="83" customFormat="1" ht="12.95" customHeight="1" x14ac:dyDescent="0.2">
      <c r="A157" s="96" t="str">
        <f t="shared" ref="A157:A163" si="17">$A$155</f>
        <v>Spieler 5-18</v>
      </c>
      <c r="B157" s="102" t="str">
        <f>b_NRW!$B$4</f>
        <v>STU</v>
      </c>
      <c r="C157" s="115"/>
      <c r="D157" s="125"/>
      <c r="E157" s="126"/>
      <c r="F157" s="116"/>
      <c r="G157" s="116"/>
      <c r="H157" s="116"/>
      <c r="I157" s="98"/>
      <c r="J157" s="127"/>
      <c r="K157" s="127"/>
      <c r="L157" s="98"/>
      <c r="M157" s="117"/>
      <c r="N157" s="117"/>
      <c r="O157" s="117"/>
      <c r="P157" s="117"/>
      <c r="Q157" s="117"/>
      <c r="R157" s="117"/>
      <c r="S157" s="117"/>
      <c r="T157" s="117"/>
      <c r="U157" s="128"/>
      <c r="V157" s="128"/>
      <c r="W157" s="128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</row>
    <row r="158" spans="1:82" s="83" customFormat="1" ht="12.95" customHeight="1" x14ac:dyDescent="0.2">
      <c r="A158" s="96" t="str">
        <f t="shared" si="17"/>
        <v>Spieler 5-18</v>
      </c>
      <c r="B158" s="102" t="str">
        <f>b_NRW!$B$5</f>
        <v>BAWÜ</v>
      </c>
      <c r="C158" s="115"/>
      <c r="D158" s="125"/>
      <c r="E158" s="126"/>
      <c r="F158" s="116"/>
      <c r="G158" s="116"/>
      <c r="H158" s="116"/>
      <c r="I158" s="98"/>
      <c r="J158" s="127"/>
      <c r="K158" s="127"/>
      <c r="L158" s="98"/>
      <c r="M158" s="117"/>
      <c r="N158" s="117"/>
      <c r="O158" s="117"/>
      <c r="P158" s="117"/>
      <c r="Q158" s="117"/>
      <c r="R158" s="117"/>
      <c r="S158" s="117"/>
      <c r="T158" s="117"/>
      <c r="U158" s="128"/>
      <c r="V158" s="128"/>
      <c r="W158" s="128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</row>
    <row r="159" spans="1:82" s="83" customFormat="1" ht="12.95" customHeight="1" x14ac:dyDescent="0.2">
      <c r="A159" s="96" t="str">
        <f t="shared" si="17"/>
        <v>Spieler 5-18</v>
      </c>
      <c r="B159" s="102" t="str">
        <f>b_NRW!$B$6</f>
        <v>Kiel/Berlin</v>
      </c>
      <c r="C159" s="115"/>
      <c r="D159" s="125"/>
      <c r="E159" s="126"/>
      <c r="F159" s="116"/>
      <c r="G159" s="116"/>
      <c r="H159" s="116"/>
      <c r="I159" s="98"/>
      <c r="J159" s="127"/>
      <c r="K159" s="127"/>
      <c r="L159" s="98"/>
      <c r="M159" s="117"/>
      <c r="N159" s="117"/>
      <c r="O159" s="117"/>
      <c r="P159" s="117"/>
      <c r="Q159" s="117"/>
      <c r="R159" s="117"/>
      <c r="S159" s="117"/>
      <c r="T159" s="117"/>
      <c r="U159" s="128"/>
      <c r="V159" s="128"/>
      <c r="W159" s="128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</row>
    <row r="160" spans="1:82" s="83" customFormat="1" ht="12.95" customHeight="1" x14ac:dyDescent="0.2">
      <c r="A160" s="96" t="str">
        <f t="shared" si="17"/>
        <v>Spieler 5-18</v>
      </c>
      <c r="B160" s="102" t="str">
        <f>b_NRW!$B$7</f>
        <v>Gegner 5</v>
      </c>
      <c r="C160" s="115"/>
      <c r="D160" s="125"/>
      <c r="E160" s="126"/>
      <c r="F160" s="116"/>
      <c r="G160" s="116"/>
      <c r="H160" s="116"/>
      <c r="I160" s="98"/>
      <c r="J160" s="127"/>
      <c r="K160" s="127"/>
      <c r="L160" s="98"/>
      <c r="M160" s="117"/>
      <c r="N160" s="117"/>
      <c r="O160" s="117"/>
      <c r="P160" s="117"/>
      <c r="Q160" s="117"/>
      <c r="R160" s="117"/>
      <c r="S160" s="117"/>
      <c r="T160" s="117"/>
      <c r="U160" s="128"/>
      <c r="V160" s="128"/>
      <c r="W160" s="128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</row>
    <row r="161" spans="1:82" s="83" customFormat="1" ht="12.95" customHeight="1" x14ac:dyDescent="0.2">
      <c r="A161" s="96" t="str">
        <f t="shared" si="17"/>
        <v>Spieler 5-18</v>
      </c>
      <c r="B161" s="102" t="str">
        <f>b_NRW!$B$8</f>
        <v>Gegner 6</v>
      </c>
      <c r="C161" s="115"/>
      <c r="D161" s="125"/>
      <c r="E161" s="126"/>
      <c r="F161" s="116"/>
      <c r="G161" s="116"/>
      <c r="H161" s="116"/>
      <c r="I161" s="98"/>
      <c r="J161" s="127"/>
      <c r="K161" s="127"/>
      <c r="L161" s="98"/>
      <c r="M161" s="117"/>
      <c r="N161" s="117"/>
      <c r="O161" s="117"/>
      <c r="P161" s="117"/>
      <c r="Q161" s="117"/>
      <c r="R161" s="117"/>
      <c r="S161" s="117"/>
      <c r="T161" s="117"/>
      <c r="U161" s="128"/>
      <c r="V161" s="128"/>
      <c r="W161" s="128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</row>
    <row r="162" spans="1:82" s="83" customFormat="1" ht="12.95" customHeight="1" x14ac:dyDescent="0.2">
      <c r="A162" s="96" t="str">
        <f t="shared" si="17"/>
        <v>Spieler 5-18</v>
      </c>
      <c r="B162" s="102" t="str">
        <f>b_NRW!$B$9</f>
        <v>Gegner 7</v>
      </c>
      <c r="C162" s="115"/>
      <c r="D162" s="125"/>
      <c r="E162" s="126"/>
      <c r="F162" s="116"/>
      <c r="G162" s="116"/>
      <c r="H162" s="116"/>
      <c r="I162" s="98"/>
      <c r="J162" s="127"/>
      <c r="K162" s="127"/>
      <c r="L162" s="98"/>
      <c r="M162" s="117"/>
      <c r="N162" s="117"/>
      <c r="O162" s="117"/>
      <c r="P162" s="117"/>
      <c r="Q162" s="117"/>
      <c r="R162" s="117"/>
      <c r="S162" s="117"/>
      <c r="T162" s="117"/>
      <c r="U162" s="128"/>
      <c r="V162" s="128"/>
      <c r="W162" s="128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</row>
    <row r="163" spans="1:82" s="83" customFormat="1" ht="12.95" customHeight="1" x14ac:dyDescent="0.2">
      <c r="A163" s="96" t="str">
        <f t="shared" si="17"/>
        <v>Spieler 5-18</v>
      </c>
      <c r="B163" s="102" t="str">
        <f>b_NRW!$B$10</f>
        <v>Gegner 8</v>
      </c>
      <c r="C163" s="115"/>
      <c r="D163" s="125"/>
      <c r="E163" s="126"/>
      <c r="F163" s="116"/>
      <c r="G163" s="116"/>
      <c r="H163" s="116"/>
      <c r="I163" s="98"/>
      <c r="J163" s="127"/>
      <c r="K163" s="127"/>
      <c r="L163" s="98"/>
      <c r="M163" s="117"/>
      <c r="N163" s="117"/>
      <c r="O163" s="117"/>
      <c r="P163" s="117"/>
      <c r="Q163" s="117"/>
      <c r="R163" s="117"/>
      <c r="S163" s="117"/>
      <c r="T163" s="117"/>
      <c r="U163" s="128"/>
      <c r="V163" s="128"/>
      <c r="W163" s="128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</row>
    <row r="164" spans="1:82" ht="12.95" customHeight="1" x14ac:dyDescent="0.2">
      <c r="A164" s="74" t="str">
        <f>b_NRW!$A$164</f>
        <v>Spieler 5-19</v>
      </c>
      <c r="B164" s="101"/>
      <c r="C164" s="84"/>
      <c r="D164" s="94"/>
      <c r="E164" s="9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100"/>
      <c r="Z164" s="100"/>
    </row>
    <row r="165" spans="1:82" s="83" customFormat="1" ht="12.95" customHeight="1" x14ac:dyDescent="0.2">
      <c r="A165" s="96" t="str">
        <f>$A$164</f>
        <v>Spieler 5-19</v>
      </c>
      <c r="B165" s="102" t="str">
        <f>b_NRW!$B$3</f>
        <v>KIEL</v>
      </c>
      <c r="C165" s="115"/>
      <c r="D165" s="125"/>
      <c r="E165" s="126"/>
      <c r="F165" s="116"/>
      <c r="G165" s="116"/>
      <c r="H165" s="116"/>
      <c r="I165" s="98"/>
      <c r="J165" s="127"/>
      <c r="K165" s="127"/>
      <c r="L165" s="98"/>
      <c r="M165" s="117"/>
      <c r="N165" s="117"/>
      <c r="O165" s="117"/>
      <c r="P165" s="117"/>
      <c r="Q165" s="117"/>
      <c r="R165" s="117"/>
      <c r="S165" s="117"/>
      <c r="T165" s="117"/>
      <c r="U165" s="128"/>
      <c r="V165" s="128"/>
      <c r="W165" s="128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</row>
    <row r="166" spans="1:82" s="83" customFormat="1" ht="12.95" customHeight="1" x14ac:dyDescent="0.2">
      <c r="A166" s="96" t="str">
        <f t="shared" ref="A166:A172" si="18">$A$164</f>
        <v>Spieler 5-19</v>
      </c>
      <c r="B166" s="102" t="str">
        <f>b_NRW!$B$4</f>
        <v>STU</v>
      </c>
      <c r="C166" s="115"/>
      <c r="D166" s="125"/>
      <c r="E166" s="126"/>
      <c r="F166" s="116"/>
      <c r="G166" s="116"/>
      <c r="H166" s="116"/>
      <c r="I166" s="98"/>
      <c r="J166" s="127"/>
      <c r="K166" s="127"/>
      <c r="L166" s="98"/>
      <c r="M166" s="117"/>
      <c r="N166" s="117"/>
      <c r="O166" s="117"/>
      <c r="P166" s="117"/>
      <c r="Q166" s="117"/>
      <c r="R166" s="117"/>
      <c r="S166" s="117"/>
      <c r="T166" s="117"/>
      <c r="U166" s="128"/>
      <c r="V166" s="128"/>
      <c r="W166" s="128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</row>
    <row r="167" spans="1:82" s="83" customFormat="1" ht="12.95" customHeight="1" x14ac:dyDescent="0.2">
      <c r="A167" s="96" t="str">
        <f t="shared" si="18"/>
        <v>Spieler 5-19</v>
      </c>
      <c r="B167" s="102" t="str">
        <f>b_NRW!$B$5</f>
        <v>BAWÜ</v>
      </c>
      <c r="C167" s="115"/>
      <c r="D167" s="125"/>
      <c r="E167" s="126"/>
      <c r="F167" s="116"/>
      <c r="G167" s="116"/>
      <c r="H167" s="116"/>
      <c r="I167" s="98"/>
      <c r="J167" s="127"/>
      <c r="K167" s="127"/>
      <c r="L167" s="98"/>
      <c r="M167" s="117"/>
      <c r="N167" s="117"/>
      <c r="O167" s="117"/>
      <c r="P167" s="117"/>
      <c r="Q167" s="117"/>
      <c r="R167" s="117"/>
      <c r="S167" s="117"/>
      <c r="T167" s="117"/>
      <c r="U167" s="128"/>
      <c r="V167" s="128"/>
      <c r="W167" s="128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</row>
    <row r="168" spans="1:82" s="83" customFormat="1" ht="12.95" customHeight="1" x14ac:dyDescent="0.2">
      <c r="A168" s="96" t="str">
        <f t="shared" si="18"/>
        <v>Spieler 5-19</v>
      </c>
      <c r="B168" s="102" t="str">
        <f>b_NRW!$B$6</f>
        <v>Kiel/Berlin</v>
      </c>
      <c r="C168" s="115"/>
      <c r="D168" s="125"/>
      <c r="E168" s="126"/>
      <c r="F168" s="116"/>
      <c r="G168" s="116"/>
      <c r="H168" s="116"/>
      <c r="I168" s="98"/>
      <c r="J168" s="127"/>
      <c r="K168" s="127"/>
      <c r="L168" s="98"/>
      <c r="M168" s="117"/>
      <c r="N168" s="117"/>
      <c r="O168" s="117"/>
      <c r="P168" s="117"/>
      <c r="Q168" s="117"/>
      <c r="R168" s="117"/>
      <c r="S168" s="117"/>
      <c r="T168" s="117"/>
      <c r="U168" s="128"/>
      <c r="V168" s="128"/>
      <c r="W168" s="128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</row>
    <row r="169" spans="1:82" s="83" customFormat="1" ht="12.95" customHeight="1" x14ac:dyDescent="0.2">
      <c r="A169" s="96" t="str">
        <f t="shared" si="18"/>
        <v>Spieler 5-19</v>
      </c>
      <c r="B169" s="102" t="str">
        <f>b_NRW!$B$7</f>
        <v>Gegner 5</v>
      </c>
      <c r="C169" s="115"/>
      <c r="D169" s="125"/>
      <c r="E169" s="126"/>
      <c r="F169" s="116"/>
      <c r="G169" s="116"/>
      <c r="H169" s="116"/>
      <c r="I169" s="98"/>
      <c r="J169" s="127"/>
      <c r="K169" s="127"/>
      <c r="L169" s="98"/>
      <c r="M169" s="117"/>
      <c r="N169" s="117"/>
      <c r="O169" s="117"/>
      <c r="P169" s="117"/>
      <c r="Q169" s="117"/>
      <c r="R169" s="117"/>
      <c r="S169" s="117"/>
      <c r="T169" s="117"/>
      <c r="U169" s="128"/>
      <c r="V169" s="128"/>
      <c r="W169" s="128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</row>
    <row r="170" spans="1:82" s="83" customFormat="1" ht="12.95" customHeight="1" x14ac:dyDescent="0.2">
      <c r="A170" s="96" t="str">
        <f t="shared" si="18"/>
        <v>Spieler 5-19</v>
      </c>
      <c r="B170" s="102" t="str">
        <f>b_NRW!$B$8</f>
        <v>Gegner 6</v>
      </c>
      <c r="C170" s="115"/>
      <c r="D170" s="125"/>
      <c r="E170" s="126"/>
      <c r="F170" s="116"/>
      <c r="G170" s="116"/>
      <c r="H170" s="116"/>
      <c r="I170" s="98"/>
      <c r="J170" s="127"/>
      <c r="K170" s="127"/>
      <c r="L170" s="98"/>
      <c r="M170" s="117"/>
      <c r="N170" s="117"/>
      <c r="O170" s="117"/>
      <c r="P170" s="117"/>
      <c r="Q170" s="117"/>
      <c r="R170" s="117"/>
      <c r="S170" s="117"/>
      <c r="T170" s="117"/>
      <c r="U170" s="128"/>
      <c r="V170" s="128"/>
      <c r="W170" s="128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</row>
    <row r="171" spans="1:82" s="83" customFormat="1" ht="12.95" customHeight="1" x14ac:dyDescent="0.2">
      <c r="A171" s="96" t="str">
        <f t="shared" si="18"/>
        <v>Spieler 5-19</v>
      </c>
      <c r="B171" s="102" t="str">
        <f>b_NRW!$B$9</f>
        <v>Gegner 7</v>
      </c>
      <c r="C171" s="115"/>
      <c r="D171" s="125"/>
      <c r="E171" s="126"/>
      <c r="F171" s="116"/>
      <c r="G171" s="116"/>
      <c r="H171" s="116"/>
      <c r="I171" s="98"/>
      <c r="J171" s="127"/>
      <c r="K171" s="127"/>
      <c r="L171" s="98"/>
      <c r="M171" s="117"/>
      <c r="N171" s="117"/>
      <c r="O171" s="117"/>
      <c r="P171" s="117"/>
      <c r="Q171" s="117"/>
      <c r="R171" s="117"/>
      <c r="S171" s="117"/>
      <c r="T171" s="117"/>
      <c r="U171" s="128"/>
      <c r="V171" s="128"/>
      <c r="W171" s="128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</row>
    <row r="172" spans="1:82" s="83" customFormat="1" ht="12.95" customHeight="1" x14ac:dyDescent="0.2">
      <c r="A172" s="96" t="str">
        <f t="shared" si="18"/>
        <v>Spieler 5-19</v>
      </c>
      <c r="B172" s="102" t="str">
        <f>b_NRW!$B$10</f>
        <v>Gegner 8</v>
      </c>
      <c r="C172" s="115"/>
      <c r="D172" s="125"/>
      <c r="E172" s="126"/>
      <c r="F172" s="116"/>
      <c r="G172" s="116"/>
      <c r="H172" s="116"/>
      <c r="I172" s="98"/>
      <c r="J172" s="127"/>
      <c r="K172" s="127"/>
      <c r="L172" s="98"/>
      <c r="M172" s="117"/>
      <c r="N172" s="117"/>
      <c r="O172" s="117"/>
      <c r="P172" s="117"/>
      <c r="Q172" s="117"/>
      <c r="R172" s="117"/>
      <c r="S172" s="117"/>
      <c r="T172" s="117"/>
      <c r="U172" s="128"/>
      <c r="V172" s="128"/>
      <c r="W172" s="128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</row>
    <row r="173" spans="1:82" ht="12.95" customHeight="1" x14ac:dyDescent="0.2">
      <c r="A173" s="74" t="str">
        <f>b_NRW!$A$173</f>
        <v>Spieler 5-20</v>
      </c>
      <c r="B173" s="101"/>
      <c r="C173" s="84"/>
      <c r="D173" s="94"/>
      <c r="E173" s="9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100"/>
      <c r="Z173" s="100"/>
    </row>
    <row r="174" spans="1:82" s="83" customFormat="1" ht="12.95" customHeight="1" x14ac:dyDescent="0.2">
      <c r="A174" s="96" t="str">
        <f>$A$173</f>
        <v>Spieler 5-20</v>
      </c>
      <c r="B174" s="102" t="str">
        <f>b_NRW!$B$3</f>
        <v>KIEL</v>
      </c>
      <c r="C174" s="115"/>
      <c r="D174" s="125"/>
      <c r="E174" s="126"/>
      <c r="F174" s="116"/>
      <c r="G174" s="116"/>
      <c r="H174" s="116"/>
      <c r="I174" s="98"/>
      <c r="J174" s="127"/>
      <c r="K174" s="127"/>
      <c r="L174" s="98"/>
      <c r="M174" s="117"/>
      <c r="N174" s="117"/>
      <c r="O174" s="117"/>
      <c r="P174" s="117"/>
      <c r="Q174" s="117"/>
      <c r="R174" s="117"/>
      <c r="S174" s="117"/>
      <c r="T174" s="117"/>
      <c r="U174" s="128"/>
      <c r="V174" s="128"/>
      <c r="W174" s="128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</row>
    <row r="175" spans="1:82" s="83" customFormat="1" ht="12.95" customHeight="1" x14ac:dyDescent="0.2">
      <c r="A175" s="96" t="str">
        <f t="shared" ref="A175:A181" si="19">$A$173</f>
        <v>Spieler 5-20</v>
      </c>
      <c r="B175" s="102" t="str">
        <f>b_NRW!$B$4</f>
        <v>STU</v>
      </c>
      <c r="C175" s="115"/>
      <c r="D175" s="125"/>
      <c r="E175" s="126"/>
      <c r="F175" s="116"/>
      <c r="G175" s="116"/>
      <c r="H175" s="116"/>
      <c r="I175" s="98"/>
      <c r="J175" s="127"/>
      <c r="K175" s="127"/>
      <c r="L175" s="98"/>
      <c r="M175" s="117"/>
      <c r="N175" s="117"/>
      <c r="O175" s="117"/>
      <c r="P175" s="117"/>
      <c r="Q175" s="117"/>
      <c r="R175" s="117"/>
      <c r="S175" s="117"/>
      <c r="T175" s="117"/>
      <c r="U175" s="128"/>
      <c r="V175" s="128"/>
      <c r="W175" s="128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</row>
    <row r="176" spans="1:82" s="83" customFormat="1" ht="12.95" customHeight="1" x14ac:dyDescent="0.2">
      <c r="A176" s="96" t="str">
        <f t="shared" si="19"/>
        <v>Spieler 5-20</v>
      </c>
      <c r="B176" s="102" t="str">
        <f>b_NRW!$B$5</f>
        <v>BAWÜ</v>
      </c>
      <c r="C176" s="115"/>
      <c r="D176" s="125"/>
      <c r="E176" s="126"/>
      <c r="F176" s="116"/>
      <c r="G176" s="116"/>
      <c r="H176" s="116"/>
      <c r="I176" s="98"/>
      <c r="J176" s="127"/>
      <c r="K176" s="127"/>
      <c r="L176" s="98"/>
      <c r="M176" s="117"/>
      <c r="N176" s="117"/>
      <c r="O176" s="117"/>
      <c r="P176" s="117"/>
      <c r="Q176" s="117"/>
      <c r="R176" s="117"/>
      <c r="S176" s="117"/>
      <c r="T176" s="117"/>
      <c r="U176" s="128"/>
      <c r="V176" s="128"/>
      <c r="W176" s="128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</row>
    <row r="177" spans="1:82" s="83" customFormat="1" ht="12.95" customHeight="1" x14ac:dyDescent="0.2">
      <c r="A177" s="96" t="str">
        <f t="shared" si="19"/>
        <v>Spieler 5-20</v>
      </c>
      <c r="B177" s="102" t="str">
        <f>b_NRW!$B$6</f>
        <v>Kiel/Berlin</v>
      </c>
      <c r="C177" s="115"/>
      <c r="D177" s="125"/>
      <c r="E177" s="126"/>
      <c r="F177" s="116"/>
      <c r="G177" s="116"/>
      <c r="H177" s="116"/>
      <c r="I177" s="98"/>
      <c r="J177" s="127"/>
      <c r="K177" s="127"/>
      <c r="L177" s="98"/>
      <c r="M177" s="117"/>
      <c r="N177" s="117"/>
      <c r="O177" s="117"/>
      <c r="P177" s="117"/>
      <c r="Q177" s="117"/>
      <c r="R177" s="117"/>
      <c r="S177" s="117"/>
      <c r="T177" s="117"/>
      <c r="U177" s="128"/>
      <c r="V177" s="128"/>
      <c r="W177" s="128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</row>
    <row r="178" spans="1:82" s="83" customFormat="1" ht="12.95" customHeight="1" x14ac:dyDescent="0.2">
      <c r="A178" s="96" t="str">
        <f t="shared" si="19"/>
        <v>Spieler 5-20</v>
      </c>
      <c r="B178" s="102" t="str">
        <f>b_NRW!$B$7</f>
        <v>Gegner 5</v>
      </c>
      <c r="C178" s="115"/>
      <c r="D178" s="125"/>
      <c r="E178" s="126"/>
      <c r="F178" s="116"/>
      <c r="G178" s="116"/>
      <c r="H178" s="116"/>
      <c r="I178" s="98"/>
      <c r="J178" s="127"/>
      <c r="K178" s="127"/>
      <c r="L178" s="98"/>
      <c r="M178" s="117"/>
      <c r="N178" s="117"/>
      <c r="O178" s="117"/>
      <c r="P178" s="117"/>
      <c r="Q178" s="117"/>
      <c r="R178" s="117"/>
      <c r="S178" s="117"/>
      <c r="T178" s="117"/>
      <c r="U178" s="128"/>
      <c r="V178" s="128"/>
      <c r="W178" s="128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</row>
    <row r="179" spans="1:82" s="83" customFormat="1" ht="12.95" customHeight="1" x14ac:dyDescent="0.2">
      <c r="A179" s="96" t="str">
        <f t="shared" si="19"/>
        <v>Spieler 5-20</v>
      </c>
      <c r="B179" s="102" t="str">
        <f>b_NRW!$B$8</f>
        <v>Gegner 6</v>
      </c>
      <c r="C179" s="115"/>
      <c r="D179" s="125"/>
      <c r="E179" s="126"/>
      <c r="F179" s="116"/>
      <c r="G179" s="116"/>
      <c r="H179" s="116"/>
      <c r="I179" s="98"/>
      <c r="J179" s="127"/>
      <c r="K179" s="127"/>
      <c r="L179" s="98"/>
      <c r="M179" s="117"/>
      <c r="N179" s="117"/>
      <c r="O179" s="117"/>
      <c r="P179" s="117"/>
      <c r="Q179" s="117"/>
      <c r="R179" s="117"/>
      <c r="S179" s="117"/>
      <c r="T179" s="117"/>
      <c r="U179" s="128"/>
      <c r="V179" s="128"/>
      <c r="W179" s="128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</row>
    <row r="180" spans="1:82" s="83" customFormat="1" ht="12.95" customHeight="1" x14ac:dyDescent="0.2">
      <c r="A180" s="96" t="str">
        <f t="shared" si="19"/>
        <v>Spieler 5-20</v>
      </c>
      <c r="B180" s="102" t="str">
        <f>b_NRW!$B$9</f>
        <v>Gegner 7</v>
      </c>
      <c r="C180" s="115"/>
      <c r="D180" s="125"/>
      <c r="E180" s="126"/>
      <c r="F180" s="116"/>
      <c r="G180" s="116"/>
      <c r="H180" s="116"/>
      <c r="I180" s="98"/>
      <c r="J180" s="127"/>
      <c r="K180" s="127"/>
      <c r="L180" s="98"/>
      <c r="M180" s="117"/>
      <c r="N180" s="117"/>
      <c r="O180" s="117"/>
      <c r="P180" s="117"/>
      <c r="Q180" s="117"/>
      <c r="R180" s="117"/>
      <c r="S180" s="117"/>
      <c r="T180" s="117"/>
      <c r="U180" s="128"/>
      <c r="V180" s="128"/>
      <c r="W180" s="128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</row>
    <row r="181" spans="1:82" s="83" customFormat="1" ht="12.95" customHeight="1" x14ac:dyDescent="0.2">
      <c r="A181" s="96" t="str">
        <f t="shared" si="19"/>
        <v>Spieler 5-20</v>
      </c>
      <c r="B181" s="102" t="str">
        <f>b_NRW!$B$10</f>
        <v>Gegner 8</v>
      </c>
      <c r="C181" s="115"/>
      <c r="D181" s="125"/>
      <c r="E181" s="126"/>
      <c r="F181" s="116"/>
      <c r="G181" s="116"/>
      <c r="H181" s="116"/>
      <c r="I181" s="98"/>
      <c r="J181" s="127"/>
      <c r="K181" s="127"/>
      <c r="L181" s="98"/>
      <c r="M181" s="117"/>
      <c r="N181" s="117"/>
      <c r="O181" s="117"/>
      <c r="P181" s="117"/>
      <c r="Q181" s="117"/>
      <c r="R181" s="117"/>
      <c r="S181" s="117"/>
      <c r="T181" s="117"/>
      <c r="U181" s="128"/>
      <c r="V181" s="128"/>
      <c r="W181" s="128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</row>
    <row r="182" spans="1:82" ht="12.95" customHeight="1" x14ac:dyDescent="0.2">
      <c r="A182" s="74" t="str">
        <f>b_NRW!$A$182</f>
        <v>Spieler 5-21</v>
      </c>
      <c r="B182" s="101"/>
      <c r="C182" s="84"/>
      <c r="D182" s="94"/>
      <c r="E182" s="9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100"/>
      <c r="Z182" s="100"/>
    </row>
    <row r="183" spans="1:82" s="83" customFormat="1" ht="12.95" customHeight="1" x14ac:dyDescent="0.2">
      <c r="A183" s="96" t="str">
        <f>$A$182</f>
        <v>Spieler 5-21</v>
      </c>
      <c r="B183" s="102" t="str">
        <f>b_NRW!$B$3</f>
        <v>KIEL</v>
      </c>
      <c r="C183" s="115"/>
      <c r="D183" s="125"/>
      <c r="E183" s="126"/>
      <c r="F183" s="116"/>
      <c r="G183" s="116"/>
      <c r="H183" s="116"/>
      <c r="I183" s="98"/>
      <c r="J183" s="127"/>
      <c r="K183" s="127"/>
      <c r="L183" s="98"/>
      <c r="M183" s="117"/>
      <c r="N183" s="117"/>
      <c r="O183" s="117"/>
      <c r="P183" s="117"/>
      <c r="Q183" s="117"/>
      <c r="R183" s="117"/>
      <c r="S183" s="117"/>
      <c r="T183" s="117"/>
      <c r="U183" s="128"/>
      <c r="V183" s="128"/>
      <c r="W183" s="128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</row>
    <row r="184" spans="1:82" s="83" customFormat="1" ht="12.95" customHeight="1" x14ac:dyDescent="0.2">
      <c r="A184" s="96" t="str">
        <f t="shared" ref="A184:A190" si="20">$A$182</f>
        <v>Spieler 5-21</v>
      </c>
      <c r="B184" s="102" t="str">
        <f>b_NRW!$B$4</f>
        <v>STU</v>
      </c>
      <c r="C184" s="115"/>
      <c r="D184" s="125"/>
      <c r="E184" s="126"/>
      <c r="F184" s="116"/>
      <c r="G184" s="116"/>
      <c r="H184" s="116"/>
      <c r="I184" s="98"/>
      <c r="J184" s="127"/>
      <c r="K184" s="127"/>
      <c r="L184" s="98"/>
      <c r="M184" s="117"/>
      <c r="N184" s="117"/>
      <c r="O184" s="117"/>
      <c r="P184" s="117"/>
      <c r="Q184" s="117"/>
      <c r="R184" s="117"/>
      <c r="S184" s="117"/>
      <c r="T184" s="117"/>
      <c r="U184" s="128"/>
      <c r="V184" s="128"/>
      <c r="W184" s="128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</row>
    <row r="185" spans="1:82" s="83" customFormat="1" ht="12.95" customHeight="1" x14ac:dyDescent="0.2">
      <c r="A185" s="96" t="str">
        <f t="shared" si="20"/>
        <v>Spieler 5-21</v>
      </c>
      <c r="B185" s="102" t="str">
        <f>b_NRW!$B$5</f>
        <v>BAWÜ</v>
      </c>
      <c r="C185" s="115"/>
      <c r="D185" s="125"/>
      <c r="E185" s="126"/>
      <c r="F185" s="116"/>
      <c r="G185" s="116"/>
      <c r="H185" s="116"/>
      <c r="I185" s="98"/>
      <c r="J185" s="127"/>
      <c r="K185" s="127"/>
      <c r="L185" s="98"/>
      <c r="M185" s="117"/>
      <c r="N185" s="117"/>
      <c r="O185" s="117"/>
      <c r="P185" s="117"/>
      <c r="Q185" s="117"/>
      <c r="R185" s="117"/>
      <c r="S185" s="117"/>
      <c r="T185" s="117"/>
      <c r="U185" s="128"/>
      <c r="V185" s="128"/>
      <c r="W185" s="128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</row>
    <row r="186" spans="1:82" s="83" customFormat="1" ht="12.95" customHeight="1" x14ac:dyDescent="0.2">
      <c r="A186" s="96" t="str">
        <f t="shared" si="20"/>
        <v>Spieler 5-21</v>
      </c>
      <c r="B186" s="102" t="str">
        <f>b_NRW!$B$6</f>
        <v>Kiel/Berlin</v>
      </c>
      <c r="C186" s="115"/>
      <c r="D186" s="125"/>
      <c r="E186" s="126"/>
      <c r="F186" s="116"/>
      <c r="G186" s="116"/>
      <c r="H186" s="116"/>
      <c r="I186" s="98"/>
      <c r="J186" s="127"/>
      <c r="K186" s="127"/>
      <c r="L186" s="98"/>
      <c r="M186" s="117"/>
      <c r="N186" s="117"/>
      <c r="O186" s="117"/>
      <c r="P186" s="117"/>
      <c r="Q186" s="117"/>
      <c r="R186" s="117"/>
      <c r="S186" s="117"/>
      <c r="T186" s="117"/>
      <c r="U186" s="128"/>
      <c r="V186" s="128"/>
      <c r="W186" s="128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</row>
    <row r="187" spans="1:82" s="83" customFormat="1" ht="12.95" customHeight="1" x14ac:dyDescent="0.2">
      <c r="A187" s="96" t="str">
        <f t="shared" si="20"/>
        <v>Spieler 5-21</v>
      </c>
      <c r="B187" s="102" t="str">
        <f>b_NRW!$B$7</f>
        <v>Gegner 5</v>
      </c>
      <c r="C187" s="115"/>
      <c r="D187" s="125"/>
      <c r="E187" s="126"/>
      <c r="F187" s="116"/>
      <c r="G187" s="116"/>
      <c r="H187" s="116"/>
      <c r="I187" s="98"/>
      <c r="J187" s="127"/>
      <c r="K187" s="127"/>
      <c r="L187" s="98"/>
      <c r="M187" s="117"/>
      <c r="N187" s="117"/>
      <c r="O187" s="117"/>
      <c r="P187" s="117"/>
      <c r="Q187" s="117"/>
      <c r="R187" s="117"/>
      <c r="S187" s="117"/>
      <c r="T187" s="117"/>
      <c r="U187" s="128"/>
      <c r="V187" s="128"/>
      <c r="W187" s="128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</row>
    <row r="188" spans="1:82" s="83" customFormat="1" ht="12.95" customHeight="1" x14ac:dyDescent="0.2">
      <c r="A188" s="96" t="str">
        <f t="shared" si="20"/>
        <v>Spieler 5-21</v>
      </c>
      <c r="B188" s="102" t="str">
        <f>b_NRW!$B$8</f>
        <v>Gegner 6</v>
      </c>
      <c r="C188" s="115"/>
      <c r="D188" s="125"/>
      <c r="E188" s="126"/>
      <c r="F188" s="116"/>
      <c r="G188" s="116"/>
      <c r="H188" s="116"/>
      <c r="I188" s="98"/>
      <c r="J188" s="127"/>
      <c r="K188" s="127"/>
      <c r="L188" s="98"/>
      <c r="M188" s="117"/>
      <c r="N188" s="117"/>
      <c r="O188" s="117"/>
      <c r="P188" s="117"/>
      <c r="Q188" s="117"/>
      <c r="R188" s="117"/>
      <c r="S188" s="117"/>
      <c r="T188" s="117"/>
      <c r="U188" s="128"/>
      <c r="V188" s="128"/>
      <c r="W188" s="128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</row>
    <row r="189" spans="1:82" s="83" customFormat="1" ht="12.95" customHeight="1" x14ac:dyDescent="0.2">
      <c r="A189" s="96" t="str">
        <f t="shared" si="20"/>
        <v>Spieler 5-21</v>
      </c>
      <c r="B189" s="102" t="str">
        <f>b_NRW!$B$9</f>
        <v>Gegner 7</v>
      </c>
      <c r="C189" s="115"/>
      <c r="D189" s="125"/>
      <c r="E189" s="126"/>
      <c r="F189" s="116"/>
      <c r="G189" s="116"/>
      <c r="H189" s="116"/>
      <c r="I189" s="98"/>
      <c r="J189" s="127"/>
      <c r="K189" s="127"/>
      <c r="L189" s="98"/>
      <c r="M189" s="117"/>
      <c r="N189" s="117"/>
      <c r="O189" s="117"/>
      <c r="P189" s="117"/>
      <c r="Q189" s="117"/>
      <c r="R189" s="117"/>
      <c r="S189" s="117"/>
      <c r="T189" s="117"/>
      <c r="U189" s="128"/>
      <c r="V189" s="128"/>
      <c r="W189" s="128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</row>
    <row r="190" spans="1:82" s="83" customFormat="1" ht="12.95" customHeight="1" x14ac:dyDescent="0.2">
      <c r="A190" s="96" t="str">
        <f t="shared" si="20"/>
        <v>Spieler 5-21</v>
      </c>
      <c r="B190" s="102" t="str">
        <f>b_NRW!$B$10</f>
        <v>Gegner 8</v>
      </c>
      <c r="C190" s="115"/>
      <c r="D190" s="125"/>
      <c r="E190" s="126"/>
      <c r="F190" s="116"/>
      <c r="G190" s="116"/>
      <c r="H190" s="116"/>
      <c r="I190" s="98"/>
      <c r="J190" s="127"/>
      <c r="K190" s="127"/>
      <c r="L190" s="98"/>
      <c r="M190" s="117"/>
      <c r="N190" s="117"/>
      <c r="O190" s="117"/>
      <c r="P190" s="117"/>
      <c r="Q190" s="117"/>
      <c r="R190" s="117"/>
      <c r="S190" s="117"/>
      <c r="T190" s="117"/>
      <c r="U190" s="128"/>
      <c r="V190" s="128"/>
      <c r="W190" s="128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</row>
    <row r="191" spans="1:82" ht="12.95" customHeight="1" x14ac:dyDescent="0.2">
      <c r="A191" s="74" t="str">
        <f>b_NRW!$A$191</f>
        <v>Spieler 5-22</v>
      </c>
      <c r="B191" s="101"/>
      <c r="C191" s="84"/>
      <c r="D191" s="94"/>
      <c r="E191" s="9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100"/>
      <c r="Z191" s="100"/>
    </row>
    <row r="192" spans="1:82" s="83" customFormat="1" ht="12.95" customHeight="1" x14ac:dyDescent="0.2">
      <c r="A192" s="96" t="str">
        <f>$A$191</f>
        <v>Spieler 5-22</v>
      </c>
      <c r="B192" s="102" t="str">
        <f>b_NRW!$B$3</f>
        <v>KIEL</v>
      </c>
      <c r="C192" s="115"/>
      <c r="D192" s="125"/>
      <c r="E192" s="126"/>
      <c r="F192" s="116"/>
      <c r="G192" s="116"/>
      <c r="H192" s="116"/>
      <c r="I192" s="98"/>
      <c r="J192" s="127"/>
      <c r="K192" s="127"/>
      <c r="L192" s="98"/>
      <c r="M192" s="117"/>
      <c r="N192" s="117"/>
      <c r="O192" s="117"/>
      <c r="P192" s="117"/>
      <c r="Q192" s="117"/>
      <c r="R192" s="117"/>
      <c r="S192" s="117"/>
      <c r="T192" s="117"/>
      <c r="U192" s="128"/>
      <c r="V192" s="128"/>
      <c r="W192" s="128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</row>
    <row r="193" spans="1:82" s="83" customFormat="1" ht="12.95" customHeight="1" x14ac:dyDescent="0.2">
      <c r="A193" s="96" t="str">
        <f t="shared" ref="A193:A199" si="21">$A$191</f>
        <v>Spieler 5-22</v>
      </c>
      <c r="B193" s="102" t="str">
        <f>b_NRW!$B$4</f>
        <v>STU</v>
      </c>
      <c r="C193" s="115"/>
      <c r="D193" s="125"/>
      <c r="E193" s="126"/>
      <c r="F193" s="116"/>
      <c r="G193" s="116"/>
      <c r="H193" s="116"/>
      <c r="I193" s="98"/>
      <c r="J193" s="127"/>
      <c r="K193" s="127"/>
      <c r="L193" s="98"/>
      <c r="M193" s="117"/>
      <c r="N193" s="117"/>
      <c r="O193" s="117"/>
      <c r="P193" s="117"/>
      <c r="Q193" s="117"/>
      <c r="R193" s="117"/>
      <c r="S193" s="117"/>
      <c r="T193" s="117"/>
      <c r="U193" s="128"/>
      <c r="V193" s="128"/>
      <c r="W193" s="128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</row>
    <row r="194" spans="1:82" s="83" customFormat="1" ht="12.95" customHeight="1" x14ac:dyDescent="0.2">
      <c r="A194" s="96" t="str">
        <f t="shared" si="21"/>
        <v>Spieler 5-22</v>
      </c>
      <c r="B194" s="102" t="str">
        <f>b_NRW!$B$5</f>
        <v>BAWÜ</v>
      </c>
      <c r="C194" s="115"/>
      <c r="D194" s="125"/>
      <c r="E194" s="126"/>
      <c r="F194" s="116"/>
      <c r="G194" s="116"/>
      <c r="H194" s="116"/>
      <c r="I194" s="98"/>
      <c r="J194" s="127"/>
      <c r="K194" s="127"/>
      <c r="L194" s="98"/>
      <c r="M194" s="117"/>
      <c r="N194" s="117"/>
      <c r="O194" s="117"/>
      <c r="P194" s="117"/>
      <c r="Q194" s="117"/>
      <c r="R194" s="117"/>
      <c r="S194" s="117"/>
      <c r="T194" s="117"/>
      <c r="U194" s="128"/>
      <c r="V194" s="128"/>
      <c r="W194" s="128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</row>
    <row r="195" spans="1:82" s="83" customFormat="1" ht="12.95" customHeight="1" x14ac:dyDescent="0.2">
      <c r="A195" s="96" t="str">
        <f t="shared" si="21"/>
        <v>Spieler 5-22</v>
      </c>
      <c r="B195" s="102" t="str">
        <f>b_NRW!$B$6</f>
        <v>Kiel/Berlin</v>
      </c>
      <c r="C195" s="115"/>
      <c r="D195" s="125"/>
      <c r="E195" s="126"/>
      <c r="F195" s="116"/>
      <c r="G195" s="116"/>
      <c r="H195" s="116"/>
      <c r="I195" s="98"/>
      <c r="J195" s="127"/>
      <c r="K195" s="127"/>
      <c r="L195" s="98"/>
      <c r="M195" s="117"/>
      <c r="N195" s="117"/>
      <c r="O195" s="117"/>
      <c r="P195" s="117"/>
      <c r="Q195" s="117"/>
      <c r="R195" s="117"/>
      <c r="S195" s="117"/>
      <c r="T195" s="117"/>
      <c r="U195" s="128"/>
      <c r="V195" s="128"/>
      <c r="W195" s="128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</row>
    <row r="196" spans="1:82" s="83" customFormat="1" ht="12.95" customHeight="1" x14ac:dyDescent="0.2">
      <c r="A196" s="96" t="str">
        <f t="shared" si="21"/>
        <v>Spieler 5-22</v>
      </c>
      <c r="B196" s="102" t="str">
        <f>b_NRW!$B$7</f>
        <v>Gegner 5</v>
      </c>
      <c r="C196" s="115"/>
      <c r="D196" s="125"/>
      <c r="E196" s="126"/>
      <c r="F196" s="116"/>
      <c r="G196" s="116"/>
      <c r="H196" s="116"/>
      <c r="I196" s="98"/>
      <c r="J196" s="127"/>
      <c r="K196" s="127"/>
      <c r="L196" s="98"/>
      <c r="M196" s="117"/>
      <c r="N196" s="117"/>
      <c r="O196" s="117"/>
      <c r="P196" s="117"/>
      <c r="Q196" s="117"/>
      <c r="R196" s="117"/>
      <c r="S196" s="117"/>
      <c r="T196" s="117"/>
      <c r="U196" s="128"/>
      <c r="V196" s="128"/>
      <c r="W196" s="128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</row>
    <row r="197" spans="1:82" s="83" customFormat="1" ht="12.95" customHeight="1" x14ac:dyDescent="0.2">
      <c r="A197" s="96" t="str">
        <f t="shared" si="21"/>
        <v>Spieler 5-22</v>
      </c>
      <c r="B197" s="102" t="str">
        <f>b_NRW!$B$8</f>
        <v>Gegner 6</v>
      </c>
      <c r="C197" s="115"/>
      <c r="D197" s="125"/>
      <c r="E197" s="126"/>
      <c r="F197" s="116"/>
      <c r="G197" s="116"/>
      <c r="H197" s="116"/>
      <c r="I197" s="98"/>
      <c r="J197" s="127"/>
      <c r="K197" s="127"/>
      <c r="L197" s="98"/>
      <c r="M197" s="117"/>
      <c r="N197" s="117"/>
      <c r="O197" s="117"/>
      <c r="P197" s="117"/>
      <c r="Q197" s="117"/>
      <c r="R197" s="117"/>
      <c r="S197" s="117"/>
      <c r="T197" s="117"/>
      <c r="U197" s="128"/>
      <c r="V197" s="128"/>
      <c r="W197" s="128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</row>
    <row r="198" spans="1:82" s="83" customFormat="1" ht="12.95" customHeight="1" x14ac:dyDescent="0.2">
      <c r="A198" s="96" t="str">
        <f t="shared" si="21"/>
        <v>Spieler 5-22</v>
      </c>
      <c r="B198" s="102" t="str">
        <f>b_NRW!$B$9</f>
        <v>Gegner 7</v>
      </c>
      <c r="C198" s="115"/>
      <c r="D198" s="125"/>
      <c r="E198" s="126"/>
      <c r="F198" s="116"/>
      <c r="G198" s="116"/>
      <c r="H198" s="116"/>
      <c r="I198" s="98"/>
      <c r="J198" s="127"/>
      <c r="K198" s="127"/>
      <c r="L198" s="98"/>
      <c r="M198" s="117"/>
      <c r="N198" s="117"/>
      <c r="O198" s="117"/>
      <c r="P198" s="117"/>
      <c r="Q198" s="117"/>
      <c r="R198" s="117"/>
      <c r="S198" s="117"/>
      <c r="T198" s="117"/>
      <c r="U198" s="128"/>
      <c r="V198" s="128"/>
      <c r="W198" s="128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</row>
    <row r="199" spans="1:82" s="83" customFormat="1" ht="12.95" customHeight="1" x14ac:dyDescent="0.2">
      <c r="A199" s="96" t="str">
        <f t="shared" si="21"/>
        <v>Spieler 5-22</v>
      </c>
      <c r="B199" s="102" t="str">
        <f>b_NRW!$B$10</f>
        <v>Gegner 8</v>
      </c>
      <c r="C199" s="115"/>
      <c r="D199" s="125"/>
      <c r="E199" s="126"/>
      <c r="F199" s="116"/>
      <c r="G199" s="116"/>
      <c r="H199" s="116"/>
      <c r="I199" s="98"/>
      <c r="J199" s="127"/>
      <c r="K199" s="127"/>
      <c r="L199" s="98"/>
      <c r="M199" s="117"/>
      <c r="N199" s="117"/>
      <c r="O199" s="117"/>
      <c r="P199" s="117"/>
      <c r="Q199" s="117"/>
      <c r="R199" s="117"/>
      <c r="S199" s="117"/>
      <c r="T199" s="117"/>
      <c r="U199" s="128"/>
      <c r="V199" s="128"/>
      <c r="W199" s="128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</row>
    <row r="200" spans="1:82" ht="12.95" customHeight="1" x14ac:dyDescent="0.2">
      <c r="A200" s="74" t="str">
        <f>b_NRW!$A$200</f>
        <v>Spieler 5-23</v>
      </c>
      <c r="B200" s="101"/>
      <c r="C200" s="84"/>
      <c r="D200" s="94"/>
      <c r="E200" s="9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100"/>
      <c r="Z200" s="100"/>
    </row>
    <row r="201" spans="1:82" s="83" customFormat="1" ht="12.95" customHeight="1" x14ac:dyDescent="0.2">
      <c r="A201" s="96" t="str">
        <f>$A$200</f>
        <v>Spieler 5-23</v>
      </c>
      <c r="B201" s="102" t="str">
        <f>b_NRW!$B$3</f>
        <v>KIEL</v>
      </c>
      <c r="C201" s="115"/>
      <c r="D201" s="125"/>
      <c r="E201" s="126"/>
      <c r="F201" s="116"/>
      <c r="G201" s="116"/>
      <c r="H201" s="116"/>
      <c r="I201" s="98"/>
      <c r="J201" s="127"/>
      <c r="K201" s="127"/>
      <c r="L201" s="98"/>
      <c r="M201" s="117"/>
      <c r="N201" s="117"/>
      <c r="O201" s="117"/>
      <c r="P201" s="117"/>
      <c r="Q201" s="117"/>
      <c r="R201" s="117"/>
      <c r="S201" s="117"/>
      <c r="T201" s="117"/>
      <c r="U201" s="128"/>
      <c r="V201" s="128"/>
      <c r="W201" s="128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</row>
    <row r="202" spans="1:82" s="83" customFormat="1" ht="12.95" customHeight="1" x14ac:dyDescent="0.2">
      <c r="A202" s="96" t="str">
        <f t="shared" ref="A202:A208" si="22">$A$200</f>
        <v>Spieler 5-23</v>
      </c>
      <c r="B202" s="102" t="str">
        <f>b_NRW!$B$4</f>
        <v>STU</v>
      </c>
      <c r="C202" s="115"/>
      <c r="D202" s="125"/>
      <c r="E202" s="126"/>
      <c r="F202" s="116"/>
      <c r="G202" s="116"/>
      <c r="H202" s="116"/>
      <c r="I202" s="98"/>
      <c r="J202" s="127"/>
      <c r="K202" s="127"/>
      <c r="L202" s="98"/>
      <c r="M202" s="117"/>
      <c r="N202" s="117"/>
      <c r="O202" s="117"/>
      <c r="P202" s="117"/>
      <c r="Q202" s="117"/>
      <c r="R202" s="117"/>
      <c r="S202" s="117"/>
      <c r="T202" s="117"/>
      <c r="U202" s="128"/>
      <c r="V202" s="128"/>
      <c r="W202" s="128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</row>
    <row r="203" spans="1:82" s="83" customFormat="1" ht="12.95" customHeight="1" x14ac:dyDescent="0.2">
      <c r="A203" s="96" t="str">
        <f t="shared" si="22"/>
        <v>Spieler 5-23</v>
      </c>
      <c r="B203" s="102" t="str">
        <f>b_NRW!$B$5</f>
        <v>BAWÜ</v>
      </c>
      <c r="C203" s="115"/>
      <c r="D203" s="125"/>
      <c r="E203" s="126"/>
      <c r="F203" s="116"/>
      <c r="G203" s="116"/>
      <c r="H203" s="116"/>
      <c r="I203" s="98"/>
      <c r="J203" s="127"/>
      <c r="K203" s="127"/>
      <c r="L203" s="98"/>
      <c r="M203" s="117"/>
      <c r="N203" s="117"/>
      <c r="O203" s="117"/>
      <c r="P203" s="117"/>
      <c r="Q203" s="117"/>
      <c r="R203" s="117"/>
      <c r="S203" s="117"/>
      <c r="T203" s="117"/>
      <c r="U203" s="128"/>
      <c r="V203" s="128"/>
      <c r="W203" s="128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</row>
    <row r="204" spans="1:82" s="83" customFormat="1" ht="12.95" customHeight="1" x14ac:dyDescent="0.2">
      <c r="A204" s="96" t="str">
        <f t="shared" si="22"/>
        <v>Spieler 5-23</v>
      </c>
      <c r="B204" s="102" t="str">
        <f>b_NRW!$B$6</f>
        <v>Kiel/Berlin</v>
      </c>
      <c r="C204" s="115"/>
      <c r="D204" s="125"/>
      <c r="E204" s="126"/>
      <c r="F204" s="116"/>
      <c r="G204" s="116"/>
      <c r="H204" s="116"/>
      <c r="I204" s="98"/>
      <c r="J204" s="127"/>
      <c r="K204" s="127"/>
      <c r="L204" s="98"/>
      <c r="M204" s="117"/>
      <c r="N204" s="117"/>
      <c r="O204" s="117"/>
      <c r="P204" s="117"/>
      <c r="Q204" s="117"/>
      <c r="R204" s="117"/>
      <c r="S204" s="117"/>
      <c r="T204" s="117"/>
      <c r="U204" s="128"/>
      <c r="V204" s="128"/>
      <c r="W204" s="128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</row>
    <row r="205" spans="1:82" s="83" customFormat="1" ht="12.95" customHeight="1" x14ac:dyDescent="0.2">
      <c r="A205" s="96" t="str">
        <f t="shared" si="22"/>
        <v>Spieler 5-23</v>
      </c>
      <c r="B205" s="102" t="str">
        <f>b_NRW!$B$7</f>
        <v>Gegner 5</v>
      </c>
      <c r="C205" s="115"/>
      <c r="D205" s="125"/>
      <c r="E205" s="126"/>
      <c r="F205" s="116"/>
      <c r="G205" s="116"/>
      <c r="H205" s="116"/>
      <c r="I205" s="98"/>
      <c r="J205" s="127"/>
      <c r="K205" s="127"/>
      <c r="L205" s="98"/>
      <c r="M205" s="117"/>
      <c r="N205" s="117"/>
      <c r="O205" s="117"/>
      <c r="P205" s="117"/>
      <c r="Q205" s="117"/>
      <c r="R205" s="117"/>
      <c r="S205" s="117"/>
      <c r="T205" s="117"/>
      <c r="U205" s="128"/>
      <c r="V205" s="128"/>
      <c r="W205" s="128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</row>
    <row r="206" spans="1:82" s="83" customFormat="1" ht="12.95" customHeight="1" x14ac:dyDescent="0.2">
      <c r="A206" s="96" t="str">
        <f t="shared" si="22"/>
        <v>Spieler 5-23</v>
      </c>
      <c r="B206" s="102" t="str">
        <f>b_NRW!$B$8</f>
        <v>Gegner 6</v>
      </c>
      <c r="C206" s="115"/>
      <c r="D206" s="125"/>
      <c r="E206" s="126"/>
      <c r="F206" s="116"/>
      <c r="G206" s="116"/>
      <c r="H206" s="116"/>
      <c r="I206" s="98"/>
      <c r="J206" s="127"/>
      <c r="K206" s="127"/>
      <c r="L206" s="98"/>
      <c r="M206" s="117"/>
      <c r="N206" s="117"/>
      <c r="O206" s="117"/>
      <c r="P206" s="117"/>
      <c r="Q206" s="117"/>
      <c r="R206" s="117"/>
      <c r="S206" s="117"/>
      <c r="T206" s="117"/>
      <c r="U206" s="128"/>
      <c r="V206" s="128"/>
      <c r="W206" s="128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</row>
    <row r="207" spans="1:82" s="83" customFormat="1" ht="12.95" customHeight="1" x14ac:dyDescent="0.2">
      <c r="A207" s="96" t="str">
        <f t="shared" si="22"/>
        <v>Spieler 5-23</v>
      </c>
      <c r="B207" s="102" t="str">
        <f>b_NRW!$B$9</f>
        <v>Gegner 7</v>
      </c>
      <c r="C207" s="115"/>
      <c r="D207" s="125"/>
      <c r="E207" s="126"/>
      <c r="F207" s="116"/>
      <c r="G207" s="116"/>
      <c r="H207" s="116"/>
      <c r="I207" s="98"/>
      <c r="J207" s="127"/>
      <c r="K207" s="127"/>
      <c r="L207" s="98"/>
      <c r="M207" s="117"/>
      <c r="N207" s="117"/>
      <c r="O207" s="117"/>
      <c r="P207" s="117"/>
      <c r="Q207" s="117"/>
      <c r="R207" s="117"/>
      <c r="S207" s="117"/>
      <c r="T207" s="117"/>
      <c r="U207" s="128"/>
      <c r="V207" s="128"/>
      <c r="W207" s="128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</row>
    <row r="208" spans="1:82" s="83" customFormat="1" ht="12.95" customHeight="1" x14ac:dyDescent="0.2">
      <c r="A208" s="96" t="str">
        <f t="shared" si="22"/>
        <v>Spieler 5-23</v>
      </c>
      <c r="B208" s="102" t="str">
        <f>b_NRW!$B$10</f>
        <v>Gegner 8</v>
      </c>
      <c r="C208" s="115"/>
      <c r="D208" s="125"/>
      <c r="E208" s="126"/>
      <c r="F208" s="116"/>
      <c r="G208" s="116"/>
      <c r="H208" s="116"/>
      <c r="I208" s="98"/>
      <c r="J208" s="127"/>
      <c r="K208" s="127"/>
      <c r="L208" s="98"/>
      <c r="M208" s="117"/>
      <c r="N208" s="117"/>
      <c r="O208" s="117"/>
      <c r="P208" s="117"/>
      <c r="Q208" s="117"/>
      <c r="R208" s="117"/>
      <c r="S208" s="117"/>
      <c r="T208" s="117"/>
      <c r="U208" s="128"/>
      <c r="V208" s="128"/>
      <c r="W208" s="128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</row>
    <row r="209" spans="1:82" ht="12.95" customHeight="1" x14ac:dyDescent="0.2">
      <c r="A209" s="74" t="str">
        <f>b_NRW!$A$209</f>
        <v>Spieler 5-24</v>
      </c>
      <c r="B209" s="101"/>
      <c r="C209" s="84"/>
      <c r="D209" s="94"/>
      <c r="E209" s="9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100"/>
      <c r="Z209" s="100"/>
    </row>
    <row r="210" spans="1:82" s="83" customFormat="1" ht="12.95" customHeight="1" x14ac:dyDescent="0.2">
      <c r="A210" s="96" t="str">
        <f>$A$209</f>
        <v>Spieler 5-24</v>
      </c>
      <c r="B210" s="102" t="str">
        <f>b_NRW!$B$3</f>
        <v>KIEL</v>
      </c>
      <c r="C210" s="115"/>
      <c r="D210" s="125"/>
      <c r="E210" s="126"/>
      <c r="F210" s="116"/>
      <c r="G210" s="116"/>
      <c r="H210" s="116"/>
      <c r="I210" s="98"/>
      <c r="J210" s="127"/>
      <c r="K210" s="127"/>
      <c r="L210" s="98"/>
      <c r="M210" s="117"/>
      <c r="N210" s="117"/>
      <c r="O210" s="117"/>
      <c r="P210" s="117"/>
      <c r="Q210" s="117"/>
      <c r="R210" s="117"/>
      <c r="S210" s="117"/>
      <c r="T210" s="117"/>
      <c r="U210" s="128"/>
      <c r="V210" s="128"/>
      <c r="W210" s="128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</row>
    <row r="211" spans="1:82" s="83" customFormat="1" ht="12.95" customHeight="1" x14ac:dyDescent="0.2">
      <c r="A211" s="96" t="str">
        <f t="shared" ref="A211:A217" si="23">$A$209</f>
        <v>Spieler 5-24</v>
      </c>
      <c r="B211" s="102" t="str">
        <f>b_NRW!$B$4</f>
        <v>STU</v>
      </c>
      <c r="C211" s="115"/>
      <c r="D211" s="125"/>
      <c r="E211" s="126"/>
      <c r="F211" s="116"/>
      <c r="G211" s="116"/>
      <c r="H211" s="116"/>
      <c r="I211" s="98"/>
      <c r="J211" s="127"/>
      <c r="K211" s="127"/>
      <c r="L211" s="98"/>
      <c r="M211" s="117"/>
      <c r="N211" s="117"/>
      <c r="O211" s="117"/>
      <c r="P211" s="117"/>
      <c r="Q211" s="117"/>
      <c r="R211" s="117"/>
      <c r="S211" s="117"/>
      <c r="T211" s="117"/>
      <c r="U211" s="128"/>
      <c r="V211" s="128"/>
      <c r="W211" s="128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</row>
    <row r="212" spans="1:82" s="83" customFormat="1" ht="12.95" customHeight="1" x14ac:dyDescent="0.2">
      <c r="A212" s="96" t="str">
        <f t="shared" si="23"/>
        <v>Spieler 5-24</v>
      </c>
      <c r="B212" s="102" t="str">
        <f>b_NRW!$B$5</f>
        <v>BAWÜ</v>
      </c>
      <c r="C212" s="115"/>
      <c r="D212" s="125"/>
      <c r="E212" s="126"/>
      <c r="F212" s="116"/>
      <c r="G212" s="116"/>
      <c r="H212" s="116"/>
      <c r="I212" s="98"/>
      <c r="J212" s="127"/>
      <c r="K212" s="127"/>
      <c r="L212" s="98"/>
      <c r="M212" s="117"/>
      <c r="N212" s="117"/>
      <c r="O212" s="117"/>
      <c r="P212" s="117"/>
      <c r="Q212" s="117"/>
      <c r="R212" s="117"/>
      <c r="S212" s="117"/>
      <c r="T212" s="117"/>
      <c r="U212" s="128"/>
      <c r="V212" s="128"/>
      <c r="W212" s="128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</row>
    <row r="213" spans="1:82" s="83" customFormat="1" ht="12.95" customHeight="1" x14ac:dyDescent="0.2">
      <c r="A213" s="96" t="str">
        <f t="shared" si="23"/>
        <v>Spieler 5-24</v>
      </c>
      <c r="B213" s="102" t="str">
        <f>b_NRW!$B$6</f>
        <v>Kiel/Berlin</v>
      </c>
      <c r="C213" s="115"/>
      <c r="D213" s="125"/>
      <c r="E213" s="126"/>
      <c r="F213" s="116"/>
      <c r="G213" s="116"/>
      <c r="H213" s="116"/>
      <c r="I213" s="98"/>
      <c r="J213" s="127"/>
      <c r="K213" s="127"/>
      <c r="L213" s="98"/>
      <c r="M213" s="117"/>
      <c r="N213" s="117"/>
      <c r="O213" s="117"/>
      <c r="P213" s="117"/>
      <c r="Q213" s="117"/>
      <c r="R213" s="117"/>
      <c r="S213" s="117"/>
      <c r="T213" s="117"/>
      <c r="U213" s="128"/>
      <c r="V213" s="128"/>
      <c r="W213" s="128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</row>
    <row r="214" spans="1:82" s="83" customFormat="1" ht="12.95" customHeight="1" x14ac:dyDescent="0.2">
      <c r="A214" s="96" t="str">
        <f t="shared" si="23"/>
        <v>Spieler 5-24</v>
      </c>
      <c r="B214" s="102" t="str">
        <f>b_NRW!$B$7</f>
        <v>Gegner 5</v>
      </c>
      <c r="C214" s="115"/>
      <c r="D214" s="125"/>
      <c r="E214" s="126"/>
      <c r="F214" s="116"/>
      <c r="G214" s="116"/>
      <c r="H214" s="116"/>
      <c r="I214" s="98"/>
      <c r="J214" s="127"/>
      <c r="K214" s="127"/>
      <c r="L214" s="98"/>
      <c r="M214" s="117"/>
      <c r="N214" s="117"/>
      <c r="O214" s="117"/>
      <c r="P214" s="117"/>
      <c r="Q214" s="117"/>
      <c r="R214" s="117"/>
      <c r="S214" s="117"/>
      <c r="T214" s="117"/>
      <c r="U214" s="128"/>
      <c r="V214" s="128"/>
      <c r="W214" s="128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</row>
    <row r="215" spans="1:82" s="83" customFormat="1" ht="12.95" customHeight="1" x14ac:dyDescent="0.2">
      <c r="A215" s="96" t="str">
        <f t="shared" si="23"/>
        <v>Spieler 5-24</v>
      </c>
      <c r="B215" s="102" t="str">
        <f>b_NRW!$B$8</f>
        <v>Gegner 6</v>
      </c>
      <c r="C215" s="115"/>
      <c r="D215" s="125"/>
      <c r="E215" s="126"/>
      <c r="F215" s="116"/>
      <c r="G215" s="116"/>
      <c r="H215" s="116"/>
      <c r="I215" s="98"/>
      <c r="J215" s="127"/>
      <c r="K215" s="127"/>
      <c r="L215" s="98"/>
      <c r="M215" s="117"/>
      <c r="N215" s="117"/>
      <c r="O215" s="117"/>
      <c r="P215" s="117"/>
      <c r="Q215" s="117"/>
      <c r="R215" s="117"/>
      <c r="S215" s="117"/>
      <c r="T215" s="117"/>
      <c r="U215" s="128"/>
      <c r="V215" s="128"/>
      <c r="W215" s="128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</row>
    <row r="216" spans="1:82" s="83" customFormat="1" ht="12.95" customHeight="1" x14ac:dyDescent="0.2">
      <c r="A216" s="96" t="str">
        <f t="shared" si="23"/>
        <v>Spieler 5-24</v>
      </c>
      <c r="B216" s="102" t="str">
        <f>b_NRW!$B$9</f>
        <v>Gegner 7</v>
      </c>
      <c r="C216" s="115"/>
      <c r="D216" s="125"/>
      <c r="E216" s="126"/>
      <c r="F216" s="116"/>
      <c r="G216" s="116"/>
      <c r="H216" s="116"/>
      <c r="I216" s="98"/>
      <c r="J216" s="127"/>
      <c r="K216" s="127"/>
      <c r="L216" s="98"/>
      <c r="M216" s="117"/>
      <c r="N216" s="117"/>
      <c r="O216" s="117"/>
      <c r="P216" s="117"/>
      <c r="Q216" s="117"/>
      <c r="R216" s="117"/>
      <c r="S216" s="117"/>
      <c r="T216" s="117"/>
      <c r="U216" s="128"/>
      <c r="V216" s="128"/>
      <c r="W216" s="128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</row>
    <row r="217" spans="1:82" s="83" customFormat="1" ht="12.95" customHeight="1" x14ac:dyDescent="0.2">
      <c r="A217" s="96" t="str">
        <f t="shared" si="23"/>
        <v>Spieler 5-24</v>
      </c>
      <c r="B217" s="102" t="str">
        <f>b_NRW!$B$10</f>
        <v>Gegner 8</v>
      </c>
      <c r="C217" s="115"/>
      <c r="D217" s="125"/>
      <c r="E217" s="126"/>
      <c r="F217" s="116"/>
      <c r="G217" s="116"/>
      <c r="H217" s="116"/>
      <c r="I217" s="98"/>
      <c r="J217" s="127"/>
      <c r="K217" s="127"/>
      <c r="L217" s="98"/>
      <c r="M217" s="117"/>
      <c r="N217" s="117"/>
      <c r="O217" s="117"/>
      <c r="P217" s="117"/>
      <c r="Q217" s="117"/>
      <c r="R217" s="117"/>
      <c r="S217" s="117"/>
      <c r="T217" s="117"/>
      <c r="U217" s="128"/>
      <c r="V217" s="128"/>
      <c r="W217" s="128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</row>
    <row r="218" spans="1:82" ht="12.95" customHeight="1" x14ac:dyDescent="0.2">
      <c r="A218" s="74" t="str">
        <f>b_NRW!$A$218</f>
        <v>Spieler 5-25</v>
      </c>
      <c r="B218" s="101"/>
      <c r="C218" s="84"/>
      <c r="D218" s="94"/>
      <c r="E218" s="9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100"/>
      <c r="Z218" s="100"/>
    </row>
    <row r="219" spans="1:82" s="83" customFormat="1" ht="12.95" customHeight="1" x14ac:dyDescent="0.2">
      <c r="A219" s="96" t="str">
        <f>$A$218</f>
        <v>Spieler 5-25</v>
      </c>
      <c r="B219" s="102" t="str">
        <f>b_NRW!$B$3</f>
        <v>KIEL</v>
      </c>
      <c r="C219" s="115"/>
      <c r="D219" s="125"/>
      <c r="E219" s="126"/>
      <c r="F219" s="116"/>
      <c r="G219" s="116"/>
      <c r="H219" s="116"/>
      <c r="I219" s="98"/>
      <c r="J219" s="127"/>
      <c r="K219" s="127"/>
      <c r="L219" s="98"/>
      <c r="M219" s="117"/>
      <c r="N219" s="117"/>
      <c r="O219" s="117"/>
      <c r="P219" s="117"/>
      <c r="Q219" s="117"/>
      <c r="R219" s="117"/>
      <c r="S219" s="117"/>
      <c r="T219" s="117"/>
      <c r="U219" s="128"/>
      <c r="V219" s="128"/>
      <c r="W219" s="128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</row>
    <row r="220" spans="1:82" s="83" customFormat="1" ht="12.95" customHeight="1" x14ac:dyDescent="0.2">
      <c r="A220" s="96" t="str">
        <f t="shared" ref="A220:A226" si="24">$A$218</f>
        <v>Spieler 5-25</v>
      </c>
      <c r="B220" s="102" t="str">
        <f>b_NRW!$B$4</f>
        <v>STU</v>
      </c>
      <c r="C220" s="115"/>
      <c r="D220" s="125"/>
      <c r="E220" s="126"/>
      <c r="F220" s="116"/>
      <c r="G220" s="116"/>
      <c r="H220" s="116"/>
      <c r="I220" s="98"/>
      <c r="J220" s="127"/>
      <c r="K220" s="127"/>
      <c r="L220" s="98"/>
      <c r="M220" s="117"/>
      <c r="N220" s="117"/>
      <c r="O220" s="117"/>
      <c r="P220" s="117"/>
      <c r="Q220" s="117"/>
      <c r="R220" s="117"/>
      <c r="S220" s="117"/>
      <c r="T220" s="117"/>
      <c r="U220" s="128"/>
      <c r="V220" s="128"/>
      <c r="W220" s="128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</row>
    <row r="221" spans="1:82" s="83" customFormat="1" ht="12.95" customHeight="1" x14ac:dyDescent="0.2">
      <c r="A221" s="96" t="str">
        <f t="shared" si="24"/>
        <v>Spieler 5-25</v>
      </c>
      <c r="B221" s="102" t="str">
        <f>b_NRW!$B$5</f>
        <v>BAWÜ</v>
      </c>
      <c r="C221" s="115"/>
      <c r="D221" s="125"/>
      <c r="E221" s="126"/>
      <c r="F221" s="116"/>
      <c r="G221" s="116"/>
      <c r="H221" s="116"/>
      <c r="I221" s="98"/>
      <c r="J221" s="127"/>
      <c r="K221" s="127"/>
      <c r="L221" s="98"/>
      <c r="M221" s="117"/>
      <c r="N221" s="117"/>
      <c r="O221" s="117"/>
      <c r="P221" s="117"/>
      <c r="Q221" s="117"/>
      <c r="R221" s="117"/>
      <c r="S221" s="117"/>
      <c r="T221" s="117"/>
      <c r="U221" s="128"/>
      <c r="V221" s="128"/>
      <c r="W221" s="128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</row>
    <row r="222" spans="1:82" s="83" customFormat="1" ht="12.95" customHeight="1" x14ac:dyDescent="0.2">
      <c r="A222" s="96" t="str">
        <f t="shared" si="24"/>
        <v>Spieler 5-25</v>
      </c>
      <c r="B222" s="102" t="str">
        <f>b_NRW!$B$6</f>
        <v>Kiel/Berlin</v>
      </c>
      <c r="C222" s="115"/>
      <c r="D222" s="125"/>
      <c r="E222" s="126"/>
      <c r="F222" s="116"/>
      <c r="G222" s="116"/>
      <c r="H222" s="116"/>
      <c r="I222" s="98"/>
      <c r="J222" s="127"/>
      <c r="K222" s="127"/>
      <c r="L222" s="98"/>
      <c r="M222" s="117"/>
      <c r="N222" s="117"/>
      <c r="O222" s="117"/>
      <c r="P222" s="117"/>
      <c r="Q222" s="117"/>
      <c r="R222" s="117"/>
      <c r="S222" s="117"/>
      <c r="T222" s="117"/>
      <c r="U222" s="128"/>
      <c r="V222" s="128"/>
      <c r="W222" s="128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</row>
    <row r="223" spans="1:82" s="83" customFormat="1" ht="12.95" customHeight="1" x14ac:dyDescent="0.2">
      <c r="A223" s="96" t="str">
        <f t="shared" si="24"/>
        <v>Spieler 5-25</v>
      </c>
      <c r="B223" s="102" t="str">
        <f>b_NRW!$B$7</f>
        <v>Gegner 5</v>
      </c>
      <c r="C223" s="115"/>
      <c r="D223" s="125"/>
      <c r="E223" s="126"/>
      <c r="F223" s="116"/>
      <c r="G223" s="116"/>
      <c r="H223" s="116"/>
      <c r="I223" s="98"/>
      <c r="J223" s="127"/>
      <c r="K223" s="127"/>
      <c r="L223" s="98"/>
      <c r="M223" s="117"/>
      <c r="N223" s="117"/>
      <c r="O223" s="117"/>
      <c r="P223" s="117"/>
      <c r="Q223" s="117"/>
      <c r="R223" s="117"/>
      <c r="S223" s="117"/>
      <c r="T223" s="117"/>
      <c r="U223" s="128"/>
      <c r="V223" s="128"/>
      <c r="W223" s="128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</row>
    <row r="224" spans="1:82" s="83" customFormat="1" ht="12.95" customHeight="1" x14ac:dyDescent="0.2">
      <c r="A224" s="96" t="str">
        <f t="shared" si="24"/>
        <v>Spieler 5-25</v>
      </c>
      <c r="B224" s="102" t="str">
        <f>b_NRW!$B$8</f>
        <v>Gegner 6</v>
      </c>
      <c r="C224" s="115"/>
      <c r="D224" s="125"/>
      <c r="E224" s="126"/>
      <c r="F224" s="116"/>
      <c r="G224" s="116"/>
      <c r="H224" s="116"/>
      <c r="I224" s="98"/>
      <c r="J224" s="127"/>
      <c r="K224" s="127"/>
      <c r="L224" s="98"/>
      <c r="M224" s="117"/>
      <c r="N224" s="117"/>
      <c r="O224" s="117"/>
      <c r="P224" s="117"/>
      <c r="Q224" s="117"/>
      <c r="R224" s="117"/>
      <c r="S224" s="117"/>
      <c r="T224" s="117"/>
      <c r="U224" s="128"/>
      <c r="V224" s="128"/>
      <c r="W224" s="128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</row>
    <row r="225" spans="1:82" s="83" customFormat="1" ht="12.95" customHeight="1" x14ac:dyDescent="0.2">
      <c r="A225" s="96" t="str">
        <f t="shared" si="24"/>
        <v>Spieler 5-25</v>
      </c>
      <c r="B225" s="102" t="str">
        <f>b_NRW!$B$9</f>
        <v>Gegner 7</v>
      </c>
      <c r="C225" s="115"/>
      <c r="D225" s="125"/>
      <c r="E225" s="126"/>
      <c r="F225" s="116"/>
      <c r="G225" s="116"/>
      <c r="H225" s="116"/>
      <c r="I225" s="98"/>
      <c r="J225" s="127"/>
      <c r="K225" s="127"/>
      <c r="L225" s="98"/>
      <c r="M225" s="117"/>
      <c r="N225" s="117"/>
      <c r="O225" s="117"/>
      <c r="P225" s="117"/>
      <c r="Q225" s="117"/>
      <c r="R225" s="117"/>
      <c r="S225" s="117"/>
      <c r="T225" s="117"/>
      <c r="U225" s="128"/>
      <c r="V225" s="128"/>
      <c r="W225" s="128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</row>
    <row r="226" spans="1:82" s="83" customFormat="1" ht="12.95" customHeight="1" x14ac:dyDescent="0.2">
      <c r="A226" s="96" t="str">
        <f t="shared" si="24"/>
        <v>Spieler 5-25</v>
      </c>
      <c r="B226" s="102" t="str">
        <f>b_NRW!$B$10</f>
        <v>Gegner 8</v>
      </c>
      <c r="C226" s="115"/>
      <c r="D226" s="125"/>
      <c r="E226" s="126"/>
      <c r="F226" s="116"/>
      <c r="G226" s="116"/>
      <c r="H226" s="116"/>
      <c r="I226" s="98"/>
      <c r="J226" s="127"/>
      <c r="K226" s="127"/>
      <c r="L226" s="98"/>
      <c r="M226" s="117"/>
      <c r="N226" s="117"/>
      <c r="O226" s="117"/>
      <c r="P226" s="117"/>
      <c r="Q226" s="117"/>
      <c r="R226" s="117"/>
      <c r="S226" s="117"/>
      <c r="T226" s="117"/>
      <c r="U226" s="128"/>
      <c r="V226" s="128"/>
      <c r="W226" s="128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</row>
    <row r="227" spans="1:82" ht="12.95" customHeight="1" x14ac:dyDescent="0.2">
      <c r="A227" s="74" t="str">
        <f>b_NRW!$A$227</f>
        <v>Spieler 5-26</v>
      </c>
      <c r="B227" s="101"/>
      <c r="C227" s="84"/>
      <c r="D227" s="94"/>
      <c r="E227" s="9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100"/>
      <c r="Z227" s="100"/>
    </row>
    <row r="228" spans="1:82" s="83" customFormat="1" ht="12.95" customHeight="1" x14ac:dyDescent="0.2">
      <c r="A228" s="96" t="str">
        <f>$A$227</f>
        <v>Spieler 5-26</v>
      </c>
      <c r="B228" s="102" t="str">
        <f>b_NRW!$B$3</f>
        <v>KIEL</v>
      </c>
      <c r="C228" s="115"/>
      <c r="D228" s="125"/>
      <c r="E228" s="126"/>
      <c r="F228" s="116"/>
      <c r="G228" s="116"/>
      <c r="H228" s="116"/>
      <c r="I228" s="98"/>
      <c r="J228" s="127"/>
      <c r="K228" s="127"/>
      <c r="L228" s="98"/>
      <c r="M228" s="117"/>
      <c r="N228" s="117"/>
      <c r="O228" s="117"/>
      <c r="P228" s="117"/>
      <c r="Q228" s="117"/>
      <c r="R228" s="117"/>
      <c r="S228" s="117"/>
      <c r="T228" s="117"/>
      <c r="U228" s="128"/>
      <c r="V228" s="128"/>
      <c r="W228" s="128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</row>
    <row r="229" spans="1:82" s="83" customFormat="1" ht="12.95" customHeight="1" x14ac:dyDescent="0.2">
      <c r="A229" s="96" t="str">
        <f t="shared" ref="A229:A235" si="25">$A$227</f>
        <v>Spieler 5-26</v>
      </c>
      <c r="B229" s="102" t="str">
        <f>b_NRW!$B$4</f>
        <v>STU</v>
      </c>
      <c r="C229" s="115"/>
      <c r="D229" s="125"/>
      <c r="E229" s="126"/>
      <c r="F229" s="116"/>
      <c r="G229" s="116"/>
      <c r="H229" s="116"/>
      <c r="I229" s="98"/>
      <c r="J229" s="127"/>
      <c r="K229" s="127"/>
      <c r="L229" s="98"/>
      <c r="M229" s="117"/>
      <c r="N229" s="117"/>
      <c r="O229" s="117"/>
      <c r="P229" s="117"/>
      <c r="Q229" s="117"/>
      <c r="R229" s="117"/>
      <c r="S229" s="117"/>
      <c r="T229" s="117"/>
      <c r="U229" s="128"/>
      <c r="V229" s="128"/>
      <c r="W229" s="128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</row>
    <row r="230" spans="1:82" s="83" customFormat="1" ht="12.95" customHeight="1" x14ac:dyDescent="0.2">
      <c r="A230" s="96" t="str">
        <f t="shared" si="25"/>
        <v>Spieler 5-26</v>
      </c>
      <c r="B230" s="102" t="str">
        <f>b_NRW!$B$5</f>
        <v>BAWÜ</v>
      </c>
      <c r="C230" s="115"/>
      <c r="D230" s="125"/>
      <c r="E230" s="126"/>
      <c r="F230" s="116"/>
      <c r="G230" s="116"/>
      <c r="H230" s="116"/>
      <c r="I230" s="98"/>
      <c r="J230" s="127"/>
      <c r="K230" s="127"/>
      <c r="L230" s="98"/>
      <c r="M230" s="117"/>
      <c r="N230" s="117"/>
      <c r="O230" s="117"/>
      <c r="P230" s="117"/>
      <c r="Q230" s="117"/>
      <c r="R230" s="117"/>
      <c r="S230" s="117"/>
      <c r="T230" s="117"/>
      <c r="U230" s="128"/>
      <c r="V230" s="128"/>
      <c r="W230" s="128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</row>
    <row r="231" spans="1:82" s="83" customFormat="1" ht="12.95" customHeight="1" x14ac:dyDescent="0.2">
      <c r="A231" s="96" t="str">
        <f t="shared" si="25"/>
        <v>Spieler 5-26</v>
      </c>
      <c r="B231" s="102" t="str">
        <f>b_NRW!$B$6</f>
        <v>Kiel/Berlin</v>
      </c>
      <c r="C231" s="115"/>
      <c r="D231" s="125"/>
      <c r="E231" s="126"/>
      <c r="F231" s="116"/>
      <c r="G231" s="116"/>
      <c r="H231" s="116"/>
      <c r="I231" s="98"/>
      <c r="J231" s="127"/>
      <c r="K231" s="127"/>
      <c r="L231" s="98"/>
      <c r="M231" s="117"/>
      <c r="N231" s="117"/>
      <c r="O231" s="117"/>
      <c r="P231" s="117"/>
      <c r="Q231" s="117"/>
      <c r="R231" s="117"/>
      <c r="S231" s="117"/>
      <c r="T231" s="117"/>
      <c r="U231" s="128"/>
      <c r="V231" s="128"/>
      <c r="W231" s="128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</row>
    <row r="232" spans="1:82" s="83" customFormat="1" ht="12.95" customHeight="1" x14ac:dyDescent="0.2">
      <c r="A232" s="96" t="str">
        <f t="shared" si="25"/>
        <v>Spieler 5-26</v>
      </c>
      <c r="B232" s="102" t="str">
        <f>b_NRW!$B$7</f>
        <v>Gegner 5</v>
      </c>
      <c r="C232" s="115"/>
      <c r="D232" s="125"/>
      <c r="E232" s="126"/>
      <c r="F232" s="116"/>
      <c r="G232" s="116"/>
      <c r="H232" s="116"/>
      <c r="I232" s="98"/>
      <c r="J232" s="127"/>
      <c r="K232" s="127"/>
      <c r="L232" s="98"/>
      <c r="M232" s="117"/>
      <c r="N232" s="117"/>
      <c r="O232" s="117"/>
      <c r="P232" s="117"/>
      <c r="Q232" s="117"/>
      <c r="R232" s="117"/>
      <c r="S232" s="117"/>
      <c r="T232" s="117"/>
      <c r="U232" s="128"/>
      <c r="V232" s="128"/>
      <c r="W232" s="128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</row>
    <row r="233" spans="1:82" s="83" customFormat="1" ht="12.95" customHeight="1" x14ac:dyDescent="0.2">
      <c r="A233" s="96" t="str">
        <f t="shared" si="25"/>
        <v>Spieler 5-26</v>
      </c>
      <c r="B233" s="102" t="str">
        <f>b_NRW!$B$8</f>
        <v>Gegner 6</v>
      </c>
      <c r="C233" s="115"/>
      <c r="D233" s="125"/>
      <c r="E233" s="126"/>
      <c r="F233" s="116"/>
      <c r="G233" s="116"/>
      <c r="H233" s="116"/>
      <c r="I233" s="98"/>
      <c r="J233" s="127"/>
      <c r="K233" s="127"/>
      <c r="L233" s="98"/>
      <c r="M233" s="117"/>
      <c r="N233" s="117"/>
      <c r="O233" s="117"/>
      <c r="P233" s="117"/>
      <c r="Q233" s="117"/>
      <c r="R233" s="117"/>
      <c r="S233" s="117"/>
      <c r="T233" s="117"/>
      <c r="U233" s="128"/>
      <c r="V233" s="128"/>
      <c r="W233" s="128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</row>
    <row r="234" spans="1:82" s="83" customFormat="1" ht="12.95" customHeight="1" x14ac:dyDescent="0.2">
      <c r="A234" s="96" t="str">
        <f t="shared" si="25"/>
        <v>Spieler 5-26</v>
      </c>
      <c r="B234" s="102" t="str">
        <f>b_NRW!$B$9</f>
        <v>Gegner 7</v>
      </c>
      <c r="C234" s="115"/>
      <c r="D234" s="125"/>
      <c r="E234" s="126"/>
      <c r="F234" s="116"/>
      <c r="G234" s="116"/>
      <c r="H234" s="116"/>
      <c r="I234" s="98"/>
      <c r="J234" s="127"/>
      <c r="K234" s="127"/>
      <c r="L234" s="98"/>
      <c r="M234" s="117"/>
      <c r="N234" s="117"/>
      <c r="O234" s="117"/>
      <c r="P234" s="117"/>
      <c r="Q234" s="117"/>
      <c r="R234" s="117"/>
      <c r="S234" s="117"/>
      <c r="T234" s="117"/>
      <c r="U234" s="128"/>
      <c r="V234" s="128"/>
      <c r="W234" s="128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</row>
    <row r="235" spans="1:82" s="83" customFormat="1" ht="12.95" customHeight="1" x14ac:dyDescent="0.2">
      <c r="A235" s="96" t="str">
        <f t="shared" si="25"/>
        <v>Spieler 5-26</v>
      </c>
      <c r="B235" s="102" t="str">
        <f>b_NRW!$B$10</f>
        <v>Gegner 8</v>
      </c>
      <c r="C235" s="115"/>
      <c r="D235" s="125"/>
      <c r="E235" s="126"/>
      <c r="F235" s="116"/>
      <c r="G235" s="116"/>
      <c r="H235" s="116"/>
      <c r="I235" s="98"/>
      <c r="J235" s="127"/>
      <c r="K235" s="127"/>
      <c r="L235" s="98"/>
      <c r="M235" s="117"/>
      <c r="N235" s="117"/>
      <c r="O235" s="117"/>
      <c r="P235" s="117"/>
      <c r="Q235" s="117"/>
      <c r="R235" s="117"/>
      <c r="S235" s="117"/>
      <c r="T235" s="117"/>
      <c r="U235" s="128"/>
      <c r="V235" s="128"/>
      <c r="W235" s="128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</row>
    <row r="236" spans="1:82" ht="12.95" customHeight="1" x14ac:dyDescent="0.2">
      <c r="A236" s="74" t="str">
        <f>b_NRW!$A$236</f>
        <v>Spieler 5-27</v>
      </c>
      <c r="B236" s="101"/>
      <c r="C236" s="84"/>
      <c r="D236" s="94"/>
      <c r="E236" s="9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100"/>
      <c r="Z236" s="100"/>
    </row>
    <row r="237" spans="1:82" s="83" customFormat="1" ht="12.95" customHeight="1" x14ac:dyDescent="0.2">
      <c r="A237" s="96" t="str">
        <f>$A$236</f>
        <v>Spieler 5-27</v>
      </c>
      <c r="B237" s="102" t="str">
        <f>b_NRW!$B$3</f>
        <v>KIEL</v>
      </c>
      <c r="C237" s="115"/>
      <c r="D237" s="125"/>
      <c r="E237" s="126"/>
      <c r="F237" s="116"/>
      <c r="G237" s="116"/>
      <c r="H237" s="116"/>
      <c r="I237" s="98"/>
      <c r="J237" s="127"/>
      <c r="K237" s="127"/>
      <c r="L237" s="98"/>
      <c r="M237" s="117"/>
      <c r="N237" s="117"/>
      <c r="O237" s="117"/>
      <c r="P237" s="117"/>
      <c r="Q237" s="117"/>
      <c r="R237" s="117"/>
      <c r="S237" s="117"/>
      <c r="T237" s="117"/>
      <c r="U237" s="128"/>
      <c r="V237" s="128"/>
      <c r="W237" s="128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</row>
    <row r="238" spans="1:82" s="83" customFormat="1" ht="12.95" customHeight="1" x14ac:dyDescent="0.2">
      <c r="A238" s="96" t="str">
        <f t="shared" ref="A238:A244" si="26">$A$236</f>
        <v>Spieler 5-27</v>
      </c>
      <c r="B238" s="102" t="str">
        <f>b_NRW!$B$4</f>
        <v>STU</v>
      </c>
      <c r="C238" s="115"/>
      <c r="D238" s="125"/>
      <c r="E238" s="126"/>
      <c r="F238" s="116"/>
      <c r="G238" s="116"/>
      <c r="H238" s="116"/>
      <c r="I238" s="98"/>
      <c r="J238" s="127"/>
      <c r="K238" s="127"/>
      <c r="L238" s="98"/>
      <c r="M238" s="117"/>
      <c r="N238" s="117"/>
      <c r="O238" s="117"/>
      <c r="P238" s="117"/>
      <c r="Q238" s="117"/>
      <c r="R238" s="117"/>
      <c r="S238" s="117"/>
      <c r="T238" s="117"/>
      <c r="U238" s="128"/>
      <c r="V238" s="128"/>
      <c r="W238" s="128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</row>
    <row r="239" spans="1:82" s="83" customFormat="1" ht="12.95" customHeight="1" x14ac:dyDescent="0.2">
      <c r="A239" s="96" t="str">
        <f t="shared" si="26"/>
        <v>Spieler 5-27</v>
      </c>
      <c r="B239" s="102" t="str">
        <f>b_NRW!$B$5</f>
        <v>BAWÜ</v>
      </c>
      <c r="C239" s="115"/>
      <c r="D239" s="125"/>
      <c r="E239" s="126"/>
      <c r="F239" s="116"/>
      <c r="G239" s="116"/>
      <c r="H239" s="116"/>
      <c r="I239" s="98"/>
      <c r="J239" s="127"/>
      <c r="K239" s="127"/>
      <c r="L239" s="98"/>
      <c r="M239" s="117"/>
      <c r="N239" s="117"/>
      <c r="O239" s="117"/>
      <c r="P239" s="117"/>
      <c r="Q239" s="117"/>
      <c r="R239" s="117"/>
      <c r="S239" s="117"/>
      <c r="T239" s="117"/>
      <c r="U239" s="128"/>
      <c r="V239" s="128"/>
      <c r="W239" s="128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</row>
    <row r="240" spans="1:82" s="83" customFormat="1" ht="12.95" customHeight="1" x14ac:dyDescent="0.2">
      <c r="A240" s="96" t="str">
        <f t="shared" si="26"/>
        <v>Spieler 5-27</v>
      </c>
      <c r="B240" s="102" t="str">
        <f>b_NRW!$B$6</f>
        <v>Kiel/Berlin</v>
      </c>
      <c r="C240" s="115"/>
      <c r="D240" s="125"/>
      <c r="E240" s="126"/>
      <c r="F240" s="116"/>
      <c r="G240" s="116"/>
      <c r="H240" s="116"/>
      <c r="I240" s="98"/>
      <c r="J240" s="127"/>
      <c r="K240" s="127"/>
      <c r="L240" s="98"/>
      <c r="M240" s="117"/>
      <c r="N240" s="117"/>
      <c r="O240" s="117"/>
      <c r="P240" s="117"/>
      <c r="Q240" s="117"/>
      <c r="R240" s="117"/>
      <c r="S240" s="117"/>
      <c r="T240" s="117"/>
      <c r="U240" s="128"/>
      <c r="V240" s="128"/>
      <c r="W240" s="128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</row>
    <row r="241" spans="1:82" s="83" customFormat="1" ht="12.95" customHeight="1" x14ac:dyDescent="0.2">
      <c r="A241" s="96" t="str">
        <f t="shared" si="26"/>
        <v>Spieler 5-27</v>
      </c>
      <c r="B241" s="102" t="str">
        <f>b_NRW!$B$7</f>
        <v>Gegner 5</v>
      </c>
      <c r="C241" s="115"/>
      <c r="D241" s="125"/>
      <c r="E241" s="126"/>
      <c r="F241" s="116"/>
      <c r="G241" s="116"/>
      <c r="H241" s="116"/>
      <c r="I241" s="98"/>
      <c r="J241" s="127"/>
      <c r="K241" s="127"/>
      <c r="L241" s="98"/>
      <c r="M241" s="117"/>
      <c r="N241" s="117"/>
      <c r="O241" s="117"/>
      <c r="P241" s="117"/>
      <c r="Q241" s="117"/>
      <c r="R241" s="117"/>
      <c r="S241" s="117"/>
      <c r="T241" s="117"/>
      <c r="U241" s="128"/>
      <c r="V241" s="128"/>
      <c r="W241" s="128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</row>
    <row r="242" spans="1:82" s="83" customFormat="1" ht="12.95" customHeight="1" x14ac:dyDescent="0.2">
      <c r="A242" s="96" t="str">
        <f t="shared" si="26"/>
        <v>Spieler 5-27</v>
      </c>
      <c r="B242" s="102" t="str">
        <f>b_NRW!$B$8</f>
        <v>Gegner 6</v>
      </c>
      <c r="C242" s="115"/>
      <c r="D242" s="125"/>
      <c r="E242" s="126"/>
      <c r="F242" s="116"/>
      <c r="G242" s="116"/>
      <c r="H242" s="116"/>
      <c r="I242" s="98"/>
      <c r="J242" s="127"/>
      <c r="K242" s="127"/>
      <c r="L242" s="98"/>
      <c r="M242" s="117"/>
      <c r="N242" s="117"/>
      <c r="O242" s="117"/>
      <c r="P242" s="117"/>
      <c r="Q242" s="117"/>
      <c r="R242" s="117"/>
      <c r="S242" s="117"/>
      <c r="T242" s="117"/>
      <c r="U242" s="128"/>
      <c r="V242" s="128"/>
      <c r="W242" s="128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</row>
    <row r="243" spans="1:82" s="83" customFormat="1" ht="12.95" customHeight="1" x14ac:dyDescent="0.2">
      <c r="A243" s="96" t="str">
        <f t="shared" si="26"/>
        <v>Spieler 5-27</v>
      </c>
      <c r="B243" s="102" t="str">
        <f>b_NRW!$B$9</f>
        <v>Gegner 7</v>
      </c>
      <c r="C243" s="115"/>
      <c r="D243" s="125"/>
      <c r="E243" s="126"/>
      <c r="F243" s="116"/>
      <c r="G243" s="116"/>
      <c r="H243" s="116"/>
      <c r="I243" s="98"/>
      <c r="J243" s="127"/>
      <c r="K243" s="127"/>
      <c r="L243" s="98"/>
      <c r="M243" s="117"/>
      <c r="N243" s="117"/>
      <c r="O243" s="117"/>
      <c r="P243" s="117"/>
      <c r="Q243" s="117"/>
      <c r="R243" s="117"/>
      <c r="S243" s="117"/>
      <c r="T243" s="117"/>
      <c r="U243" s="128"/>
      <c r="V243" s="128"/>
      <c r="W243" s="128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</row>
    <row r="244" spans="1:82" s="83" customFormat="1" ht="12.95" customHeight="1" x14ac:dyDescent="0.2">
      <c r="A244" s="96" t="str">
        <f t="shared" si="26"/>
        <v>Spieler 5-27</v>
      </c>
      <c r="B244" s="102" t="str">
        <f>b_NRW!$B$10</f>
        <v>Gegner 8</v>
      </c>
      <c r="C244" s="115"/>
      <c r="D244" s="125"/>
      <c r="E244" s="126"/>
      <c r="F244" s="116"/>
      <c r="G244" s="116"/>
      <c r="H244" s="116"/>
      <c r="I244" s="98"/>
      <c r="J244" s="127"/>
      <c r="K244" s="127"/>
      <c r="L244" s="98"/>
      <c r="M244" s="117"/>
      <c r="N244" s="117"/>
      <c r="O244" s="117"/>
      <c r="P244" s="117"/>
      <c r="Q244" s="117"/>
      <c r="R244" s="117"/>
      <c r="S244" s="117"/>
      <c r="T244" s="117"/>
      <c r="U244" s="128"/>
      <c r="V244" s="128"/>
      <c r="W244" s="128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</row>
    <row r="245" spans="1:82" ht="12.95" customHeight="1" x14ac:dyDescent="0.2">
      <c r="A245" s="74" t="str">
        <f>b_NRW!$A$245</f>
        <v>Spieler 5-28</v>
      </c>
      <c r="B245" s="101"/>
      <c r="C245" s="84"/>
      <c r="D245" s="94"/>
      <c r="E245" s="9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100"/>
      <c r="Z245" s="100"/>
    </row>
    <row r="246" spans="1:82" s="83" customFormat="1" ht="12.95" customHeight="1" x14ac:dyDescent="0.2">
      <c r="A246" s="96" t="str">
        <f>$A$245</f>
        <v>Spieler 5-28</v>
      </c>
      <c r="B246" s="102" t="str">
        <f>b_NRW!$B$3</f>
        <v>KIEL</v>
      </c>
      <c r="C246" s="115"/>
      <c r="D246" s="125"/>
      <c r="E246" s="126"/>
      <c r="F246" s="116"/>
      <c r="G246" s="116"/>
      <c r="H246" s="116"/>
      <c r="I246" s="98"/>
      <c r="J246" s="127"/>
      <c r="K246" s="127"/>
      <c r="L246" s="98"/>
      <c r="M246" s="117"/>
      <c r="N246" s="117"/>
      <c r="O246" s="117"/>
      <c r="P246" s="117"/>
      <c r="Q246" s="117"/>
      <c r="R246" s="117"/>
      <c r="S246" s="117"/>
      <c r="T246" s="117"/>
      <c r="U246" s="128"/>
      <c r="V246" s="128"/>
      <c r="W246" s="128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</row>
    <row r="247" spans="1:82" s="83" customFormat="1" ht="12.95" customHeight="1" x14ac:dyDescent="0.2">
      <c r="A247" s="96" t="str">
        <f t="shared" ref="A247:A253" si="27">$A$245</f>
        <v>Spieler 5-28</v>
      </c>
      <c r="B247" s="102" t="str">
        <f>b_NRW!$B$4</f>
        <v>STU</v>
      </c>
      <c r="C247" s="115"/>
      <c r="D247" s="125"/>
      <c r="E247" s="126"/>
      <c r="F247" s="116"/>
      <c r="G247" s="116"/>
      <c r="H247" s="116"/>
      <c r="I247" s="98"/>
      <c r="J247" s="127"/>
      <c r="K247" s="127"/>
      <c r="L247" s="98"/>
      <c r="M247" s="117"/>
      <c r="N247" s="117"/>
      <c r="O247" s="117"/>
      <c r="P247" s="117"/>
      <c r="Q247" s="117"/>
      <c r="R247" s="117"/>
      <c r="S247" s="117"/>
      <c r="T247" s="117"/>
      <c r="U247" s="128"/>
      <c r="V247" s="128"/>
      <c r="W247" s="128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</row>
    <row r="248" spans="1:82" s="83" customFormat="1" ht="12.95" customHeight="1" x14ac:dyDescent="0.2">
      <c r="A248" s="96" t="str">
        <f t="shared" si="27"/>
        <v>Spieler 5-28</v>
      </c>
      <c r="B248" s="102" t="str">
        <f>b_NRW!$B$5</f>
        <v>BAWÜ</v>
      </c>
      <c r="C248" s="115"/>
      <c r="D248" s="125"/>
      <c r="E248" s="126"/>
      <c r="F248" s="116"/>
      <c r="G248" s="116"/>
      <c r="H248" s="116"/>
      <c r="I248" s="98"/>
      <c r="J248" s="127"/>
      <c r="K248" s="127"/>
      <c r="L248" s="98"/>
      <c r="M248" s="117"/>
      <c r="N248" s="117"/>
      <c r="O248" s="117"/>
      <c r="P248" s="117"/>
      <c r="Q248" s="117"/>
      <c r="R248" s="117"/>
      <c r="S248" s="117"/>
      <c r="T248" s="117"/>
      <c r="U248" s="128"/>
      <c r="V248" s="128"/>
      <c r="W248" s="128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</row>
    <row r="249" spans="1:82" s="83" customFormat="1" ht="12.95" customHeight="1" x14ac:dyDescent="0.2">
      <c r="A249" s="96" t="str">
        <f t="shared" si="27"/>
        <v>Spieler 5-28</v>
      </c>
      <c r="B249" s="102" t="str">
        <f>b_NRW!$B$6</f>
        <v>Kiel/Berlin</v>
      </c>
      <c r="C249" s="115"/>
      <c r="D249" s="125"/>
      <c r="E249" s="126"/>
      <c r="F249" s="116"/>
      <c r="G249" s="116"/>
      <c r="H249" s="116"/>
      <c r="I249" s="98"/>
      <c r="J249" s="127"/>
      <c r="K249" s="127"/>
      <c r="L249" s="98"/>
      <c r="M249" s="117"/>
      <c r="N249" s="117"/>
      <c r="O249" s="117"/>
      <c r="P249" s="117"/>
      <c r="Q249" s="117"/>
      <c r="R249" s="117"/>
      <c r="S249" s="117"/>
      <c r="T249" s="117"/>
      <c r="U249" s="128"/>
      <c r="V249" s="128"/>
      <c r="W249" s="128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</row>
    <row r="250" spans="1:82" s="83" customFormat="1" ht="12.95" customHeight="1" x14ac:dyDescent="0.2">
      <c r="A250" s="96" t="str">
        <f t="shared" si="27"/>
        <v>Spieler 5-28</v>
      </c>
      <c r="B250" s="102" t="str">
        <f>b_NRW!$B$7</f>
        <v>Gegner 5</v>
      </c>
      <c r="C250" s="115"/>
      <c r="D250" s="125"/>
      <c r="E250" s="126"/>
      <c r="F250" s="116"/>
      <c r="G250" s="116"/>
      <c r="H250" s="116"/>
      <c r="I250" s="98"/>
      <c r="J250" s="127"/>
      <c r="K250" s="127"/>
      <c r="L250" s="98"/>
      <c r="M250" s="117"/>
      <c r="N250" s="117"/>
      <c r="O250" s="117"/>
      <c r="P250" s="117"/>
      <c r="Q250" s="117"/>
      <c r="R250" s="117"/>
      <c r="S250" s="117"/>
      <c r="T250" s="117"/>
      <c r="U250" s="128"/>
      <c r="V250" s="128"/>
      <c r="W250" s="128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</row>
    <row r="251" spans="1:82" s="83" customFormat="1" ht="12.95" customHeight="1" x14ac:dyDescent="0.2">
      <c r="A251" s="96" t="str">
        <f t="shared" si="27"/>
        <v>Spieler 5-28</v>
      </c>
      <c r="B251" s="102" t="str">
        <f>b_NRW!$B$8</f>
        <v>Gegner 6</v>
      </c>
      <c r="C251" s="115"/>
      <c r="D251" s="125"/>
      <c r="E251" s="126"/>
      <c r="F251" s="116"/>
      <c r="G251" s="116"/>
      <c r="H251" s="116"/>
      <c r="I251" s="98"/>
      <c r="J251" s="127"/>
      <c r="K251" s="127"/>
      <c r="L251" s="98"/>
      <c r="M251" s="117"/>
      <c r="N251" s="117"/>
      <c r="O251" s="117"/>
      <c r="P251" s="117"/>
      <c r="Q251" s="117"/>
      <c r="R251" s="117"/>
      <c r="S251" s="117"/>
      <c r="T251" s="117"/>
      <c r="U251" s="128"/>
      <c r="V251" s="128"/>
      <c r="W251" s="128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</row>
    <row r="252" spans="1:82" s="83" customFormat="1" ht="12.95" customHeight="1" x14ac:dyDescent="0.2">
      <c r="A252" s="96" t="str">
        <f t="shared" si="27"/>
        <v>Spieler 5-28</v>
      </c>
      <c r="B252" s="102" t="str">
        <f>b_NRW!$B$9</f>
        <v>Gegner 7</v>
      </c>
      <c r="C252" s="115"/>
      <c r="D252" s="125"/>
      <c r="E252" s="126"/>
      <c r="F252" s="116"/>
      <c r="G252" s="116"/>
      <c r="H252" s="116"/>
      <c r="I252" s="98"/>
      <c r="J252" s="127"/>
      <c r="K252" s="127"/>
      <c r="L252" s="98"/>
      <c r="M252" s="117"/>
      <c r="N252" s="117"/>
      <c r="O252" s="117"/>
      <c r="P252" s="117"/>
      <c r="Q252" s="117"/>
      <c r="R252" s="117"/>
      <c r="S252" s="117"/>
      <c r="T252" s="117"/>
      <c r="U252" s="128"/>
      <c r="V252" s="128"/>
      <c r="W252" s="128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</row>
    <row r="253" spans="1:82" s="83" customFormat="1" ht="12.95" customHeight="1" x14ac:dyDescent="0.2">
      <c r="A253" s="96" t="str">
        <f t="shared" si="27"/>
        <v>Spieler 5-28</v>
      </c>
      <c r="B253" s="102" t="str">
        <f>b_NRW!$B$10</f>
        <v>Gegner 8</v>
      </c>
      <c r="C253" s="115"/>
      <c r="D253" s="125"/>
      <c r="E253" s="126"/>
      <c r="F253" s="116"/>
      <c r="G253" s="116"/>
      <c r="H253" s="116"/>
      <c r="I253" s="98"/>
      <c r="J253" s="127"/>
      <c r="K253" s="127"/>
      <c r="L253" s="98"/>
      <c r="M253" s="117"/>
      <c r="N253" s="117"/>
      <c r="O253" s="117"/>
      <c r="P253" s="117"/>
      <c r="Q253" s="117"/>
      <c r="R253" s="117"/>
      <c r="S253" s="117"/>
      <c r="T253" s="117"/>
      <c r="U253" s="128"/>
      <c r="V253" s="128"/>
      <c r="W253" s="128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</row>
    <row r="254" spans="1:82" ht="12.95" customHeight="1" x14ac:dyDescent="0.2">
      <c r="A254" s="74" t="str">
        <f>b_NRW!$A$254</f>
        <v>Spieler 5-29</v>
      </c>
      <c r="B254" s="101"/>
      <c r="C254" s="84"/>
      <c r="D254" s="94"/>
      <c r="E254" s="9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100"/>
      <c r="Z254" s="100"/>
    </row>
    <row r="255" spans="1:82" s="83" customFormat="1" ht="12.95" customHeight="1" x14ac:dyDescent="0.2">
      <c r="A255" s="96" t="str">
        <f>$A$254</f>
        <v>Spieler 5-29</v>
      </c>
      <c r="B255" s="102" t="str">
        <f>b_NRW!$B$3</f>
        <v>KIEL</v>
      </c>
      <c r="C255" s="115"/>
      <c r="D255" s="125"/>
      <c r="E255" s="126"/>
      <c r="F255" s="116"/>
      <c r="G255" s="116"/>
      <c r="H255" s="116"/>
      <c r="I255" s="98"/>
      <c r="J255" s="127"/>
      <c r="K255" s="127"/>
      <c r="L255" s="98"/>
      <c r="M255" s="117"/>
      <c r="N255" s="117"/>
      <c r="O255" s="117"/>
      <c r="P255" s="117"/>
      <c r="Q255" s="117"/>
      <c r="R255" s="117"/>
      <c r="S255" s="117"/>
      <c r="T255" s="117"/>
      <c r="U255" s="128"/>
      <c r="V255" s="128"/>
      <c r="W255" s="128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</row>
    <row r="256" spans="1:82" s="83" customFormat="1" ht="12.95" customHeight="1" x14ac:dyDescent="0.2">
      <c r="A256" s="96" t="str">
        <f t="shared" ref="A256:A262" si="28">$A$254</f>
        <v>Spieler 5-29</v>
      </c>
      <c r="B256" s="102" t="str">
        <f>b_NRW!$B$4</f>
        <v>STU</v>
      </c>
      <c r="C256" s="115"/>
      <c r="D256" s="125"/>
      <c r="E256" s="126"/>
      <c r="F256" s="116"/>
      <c r="G256" s="116"/>
      <c r="H256" s="116"/>
      <c r="I256" s="98"/>
      <c r="J256" s="127"/>
      <c r="K256" s="127"/>
      <c r="L256" s="98"/>
      <c r="M256" s="117"/>
      <c r="N256" s="117"/>
      <c r="O256" s="117"/>
      <c r="P256" s="117"/>
      <c r="Q256" s="117"/>
      <c r="R256" s="117"/>
      <c r="S256" s="117"/>
      <c r="T256" s="117"/>
      <c r="U256" s="128"/>
      <c r="V256" s="128"/>
      <c r="W256" s="128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</row>
    <row r="257" spans="1:82" s="83" customFormat="1" ht="12.95" customHeight="1" x14ac:dyDescent="0.2">
      <c r="A257" s="96" t="str">
        <f t="shared" si="28"/>
        <v>Spieler 5-29</v>
      </c>
      <c r="B257" s="102" t="str">
        <f>b_NRW!$B$5</f>
        <v>BAWÜ</v>
      </c>
      <c r="C257" s="115"/>
      <c r="D257" s="125"/>
      <c r="E257" s="126"/>
      <c r="F257" s="116"/>
      <c r="G257" s="116"/>
      <c r="H257" s="116"/>
      <c r="I257" s="98"/>
      <c r="J257" s="127"/>
      <c r="K257" s="127"/>
      <c r="L257" s="98"/>
      <c r="M257" s="117"/>
      <c r="N257" s="117"/>
      <c r="O257" s="117"/>
      <c r="P257" s="117"/>
      <c r="Q257" s="117"/>
      <c r="R257" s="117"/>
      <c r="S257" s="117"/>
      <c r="T257" s="117"/>
      <c r="U257" s="128"/>
      <c r="V257" s="128"/>
      <c r="W257" s="128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</row>
    <row r="258" spans="1:82" s="83" customFormat="1" ht="12.95" customHeight="1" x14ac:dyDescent="0.2">
      <c r="A258" s="96" t="str">
        <f t="shared" si="28"/>
        <v>Spieler 5-29</v>
      </c>
      <c r="B258" s="102" t="str">
        <f>b_NRW!$B$6</f>
        <v>Kiel/Berlin</v>
      </c>
      <c r="C258" s="115"/>
      <c r="D258" s="125"/>
      <c r="E258" s="126"/>
      <c r="F258" s="116"/>
      <c r="G258" s="116"/>
      <c r="H258" s="116"/>
      <c r="I258" s="98"/>
      <c r="J258" s="127"/>
      <c r="K258" s="127"/>
      <c r="L258" s="98"/>
      <c r="M258" s="117"/>
      <c r="N258" s="117"/>
      <c r="O258" s="117"/>
      <c r="P258" s="117"/>
      <c r="Q258" s="117"/>
      <c r="R258" s="117"/>
      <c r="S258" s="117"/>
      <c r="T258" s="117"/>
      <c r="U258" s="128"/>
      <c r="V258" s="128"/>
      <c r="W258" s="128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</row>
    <row r="259" spans="1:82" s="83" customFormat="1" ht="12.95" customHeight="1" x14ac:dyDescent="0.2">
      <c r="A259" s="96" t="str">
        <f t="shared" si="28"/>
        <v>Spieler 5-29</v>
      </c>
      <c r="B259" s="102" t="str">
        <f>b_NRW!$B$7</f>
        <v>Gegner 5</v>
      </c>
      <c r="C259" s="115"/>
      <c r="D259" s="125"/>
      <c r="E259" s="126"/>
      <c r="F259" s="116"/>
      <c r="G259" s="116"/>
      <c r="H259" s="116"/>
      <c r="I259" s="98"/>
      <c r="J259" s="127"/>
      <c r="K259" s="127"/>
      <c r="L259" s="98"/>
      <c r="M259" s="117"/>
      <c r="N259" s="117"/>
      <c r="O259" s="117"/>
      <c r="P259" s="117"/>
      <c r="Q259" s="117"/>
      <c r="R259" s="117"/>
      <c r="S259" s="117"/>
      <c r="T259" s="117"/>
      <c r="U259" s="128"/>
      <c r="V259" s="128"/>
      <c r="W259" s="128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</row>
    <row r="260" spans="1:82" s="83" customFormat="1" ht="12.95" customHeight="1" x14ac:dyDescent="0.2">
      <c r="A260" s="96" t="str">
        <f t="shared" si="28"/>
        <v>Spieler 5-29</v>
      </c>
      <c r="B260" s="102" t="str">
        <f>b_NRW!$B$8</f>
        <v>Gegner 6</v>
      </c>
      <c r="C260" s="115"/>
      <c r="D260" s="125"/>
      <c r="E260" s="126"/>
      <c r="F260" s="116"/>
      <c r="G260" s="116"/>
      <c r="H260" s="116"/>
      <c r="I260" s="98"/>
      <c r="J260" s="127"/>
      <c r="K260" s="127"/>
      <c r="L260" s="98"/>
      <c r="M260" s="117"/>
      <c r="N260" s="117"/>
      <c r="O260" s="117"/>
      <c r="P260" s="117"/>
      <c r="Q260" s="117"/>
      <c r="R260" s="117"/>
      <c r="S260" s="117"/>
      <c r="T260" s="117"/>
      <c r="U260" s="128"/>
      <c r="V260" s="128"/>
      <c r="W260" s="128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</row>
    <row r="261" spans="1:82" s="83" customFormat="1" ht="12.95" customHeight="1" x14ac:dyDescent="0.2">
      <c r="A261" s="96" t="str">
        <f t="shared" si="28"/>
        <v>Spieler 5-29</v>
      </c>
      <c r="B261" s="102" t="str">
        <f>b_NRW!$B$9</f>
        <v>Gegner 7</v>
      </c>
      <c r="C261" s="115"/>
      <c r="D261" s="125"/>
      <c r="E261" s="126"/>
      <c r="F261" s="116"/>
      <c r="G261" s="116"/>
      <c r="H261" s="116"/>
      <c r="I261" s="98"/>
      <c r="J261" s="127"/>
      <c r="K261" s="127"/>
      <c r="L261" s="98"/>
      <c r="M261" s="117"/>
      <c r="N261" s="117"/>
      <c r="O261" s="117"/>
      <c r="P261" s="117"/>
      <c r="Q261" s="117"/>
      <c r="R261" s="117"/>
      <c r="S261" s="117"/>
      <c r="T261" s="117"/>
      <c r="U261" s="128"/>
      <c r="V261" s="128"/>
      <c r="W261" s="128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</row>
    <row r="262" spans="1:82" s="83" customFormat="1" ht="12.95" customHeight="1" x14ac:dyDescent="0.2">
      <c r="A262" s="96" t="str">
        <f t="shared" si="28"/>
        <v>Spieler 5-29</v>
      </c>
      <c r="B262" s="102" t="str">
        <f>b_NRW!$B$10</f>
        <v>Gegner 8</v>
      </c>
      <c r="C262" s="115"/>
      <c r="D262" s="125"/>
      <c r="E262" s="126"/>
      <c r="F262" s="116"/>
      <c r="G262" s="116"/>
      <c r="H262" s="116"/>
      <c r="I262" s="98"/>
      <c r="J262" s="127"/>
      <c r="K262" s="127"/>
      <c r="L262" s="98"/>
      <c r="M262" s="117"/>
      <c r="N262" s="117"/>
      <c r="O262" s="117"/>
      <c r="P262" s="117"/>
      <c r="Q262" s="117"/>
      <c r="R262" s="117"/>
      <c r="S262" s="117"/>
      <c r="T262" s="117"/>
      <c r="U262" s="128"/>
      <c r="V262" s="128"/>
      <c r="W262" s="128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</row>
    <row r="263" spans="1:82" ht="12.95" customHeight="1" x14ac:dyDescent="0.2">
      <c r="A263" s="74" t="str">
        <f>b_NRW!$A$263</f>
        <v>Spieler 5-30</v>
      </c>
      <c r="B263" s="101"/>
      <c r="C263" s="84"/>
      <c r="D263" s="94"/>
      <c r="E263" s="9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100"/>
      <c r="Z263" s="100"/>
    </row>
    <row r="264" spans="1:82" s="83" customFormat="1" ht="12.95" customHeight="1" x14ac:dyDescent="0.2">
      <c r="A264" s="96" t="str">
        <f>$A$263</f>
        <v>Spieler 5-30</v>
      </c>
      <c r="B264" s="102" t="str">
        <f>b_NRW!$B$3</f>
        <v>KIEL</v>
      </c>
      <c r="C264" s="115"/>
      <c r="D264" s="125"/>
      <c r="E264" s="126"/>
      <c r="F264" s="116"/>
      <c r="G264" s="116"/>
      <c r="H264" s="116"/>
      <c r="I264" s="98"/>
      <c r="J264" s="127"/>
      <c r="K264" s="127"/>
      <c r="L264" s="98"/>
      <c r="M264" s="117"/>
      <c r="N264" s="117"/>
      <c r="O264" s="117"/>
      <c r="P264" s="117"/>
      <c r="Q264" s="117"/>
      <c r="R264" s="117"/>
      <c r="S264" s="117"/>
      <c r="T264" s="117"/>
      <c r="U264" s="128"/>
      <c r="V264" s="128"/>
      <c r="W264" s="128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</row>
    <row r="265" spans="1:82" s="83" customFormat="1" ht="12.95" customHeight="1" x14ac:dyDescent="0.2">
      <c r="A265" s="96" t="str">
        <f t="shared" ref="A265:A271" si="29">$A$263</f>
        <v>Spieler 5-30</v>
      </c>
      <c r="B265" s="102" t="str">
        <f>b_NRW!$B$4</f>
        <v>STU</v>
      </c>
      <c r="C265" s="115"/>
      <c r="D265" s="125"/>
      <c r="E265" s="126"/>
      <c r="F265" s="116"/>
      <c r="G265" s="116"/>
      <c r="H265" s="116"/>
      <c r="I265" s="98"/>
      <c r="J265" s="127"/>
      <c r="K265" s="127"/>
      <c r="L265" s="98"/>
      <c r="M265" s="117"/>
      <c r="N265" s="117"/>
      <c r="O265" s="117"/>
      <c r="P265" s="117"/>
      <c r="Q265" s="117"/>
      <c r="R265" s="117"/>
      <c r="S265" s="117"/>
      <c r="T265" s="117"/>
      <c r="U265" s="128"/>
      <c r="V265" s="128"/>
      <c r="W265" s="128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</row>
    <row r="266" spans="1:82" s="83" customFormat="1" ht="12.95" customHeight="1" x14ac:dyDescent="0.2">
      <c r="A266" s="96" t="str">
        <f t="shared" si="29"/>
        <v>Spieler 5-30</v>
      </c>
      <c r="B266" s="102" t="str">
        <f>b_NRW!$B$5</f>
        <v>BAWÜ</v>
      </c>
      <c r="C266" s="115"/>
      <c r="D266" s="125"/>
      <c r="E266" s="126"/>
      <c r="F266" s="116"/>
      <c r="G266" s="116"/>
      <c r="H266" s="116"/>
      <c r="I266" s="98"/>
      <c r="J266" s="127"/>
      <c r="K266" s="127"/>
      <c r="L266" s="98"/>
      <c r="M266" s="117"/>
      <c r="N266" s="117"/>
      <c r="O266" s="117"/>
      <c r="P266" s="117"/>
      <c r="Q266" s="117"/>
      <c r="R266" s="117"/>
      <c r="S266" s="117"/>
      <c r="T266" s="117"/>
      <c r="U266" s="128"/>
      <c r="V266" s="128"/>
      <c r="W266" s="128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</row>
    <row r="267" spans="1:82" s="83" customFormat="1" ht="12.95" customHeight="1" x14ac:dyDescent="0.2">
      <c r="A267" s="96" t="str">
        <f t="shared" si="29"/>
        <v>Spieler 5-30</v>
      </c>
      <c r="B267" s="102" t="str">
        <f>b_NRW!$B$6</f>
        <v>Kiel/Berlin</v>
      </c>
      <c r="C267" s="115"/>
      <c r="D267" s="125"/>
      <c r="E267" s="126"/>
      <c r="F267" s="116"/>
      <c r="G267" s="116"/>
      <c r="H267" s="116"/>
      <c r="I267" s="98"/>
      <c r="J267" s="127"/>
      <c r="K267" s="127"/>
      <c r="L267" s="98"/>
      <c r="M267" s="117"/>
      <c r="N267" s="117"/>
      <c r="O267" s="117"/>
      <c r="P267" s="117"/>
      <c r="Q267" s="117"/>
      <c r="R267" s="117"/>
      <c r="S267" s="117"/>
      <c r="T267" s="117"/>
      <c r="U267" s="128"/>
      <c r="V267" s="128"/>
      <c r="W267" s="128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</row>
    <row r="268" spans="1:82" s="83" customFormat="1" ht="12.95" customHeight="1" x14ac:dyDescent="0.2">
      <c r="A268" s="96" t="str">
        <f t="shared" si="29"/>
        <v>Spieler 5-30</v>
      </c>
      <c r="B268" s="102" t="str">
        <f>b_NRW!$B$7</f>
        <v>Gegner 5</v>
      </c>
      <c r="C268" s="115"/>
      <c r="D268" s="125"/>
      <c r="E268" s="126"/>
      <c r="F268" s="116"/>
      <c r="G268" s="116"/>
      <c r="H268" s="116"/>
      <c r="I268" s="98"/>
      <c r="J268" s="127"/>
      <c r="K268" s="127"/>
      <c r="L268" s="98"/>
      <c r="M268" s="117"/>
      <c r="N268" s="117"/>
      <c r="O268" s="117"/>
      <c r="P268" s="117"/>
      <c r="Q268" s="117"/>
      <c r="R268" s="117"/>
      <c r="S268" s="117"/>
      <c r="T268" s="117"/>
      <c r="U268" s="128"/>
      <c r="V268" s="128"/>
      <c r="W268" s="128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</row>
    <row r="269" spans="1:82" s="83" customFormat="1" ht="12.95" customHeight="1" x14ac:dyDescent="0.2">
      <c r="A269" s="96" t="str">
        <f t="shared" si="29"/>
        <v>Spieler 5-30</v>
      </c>
      <c r="B269" s="102" t="str">
        <f>b_NRW!$B$8</f>
        <v>Gegner 6</v>
      </c>
      <c r="C269" s="115"/>
      <c r="D269" s="125"/>
      <c r="E269" s="126"/>
      <c r="F269" s="116"/>
      <c r="G269" s="116"/>
      <c r="H269" s="116"/>
      <c r="I269" s="98"/>
      <c r="J269" s="127"/>
      <c r="K269" s="127"/>
      <c r="L269" s="98"/>
      <c r="M269" s="117"/>
      <c r="N269" s="117"/>
      <c r="O269" s="117"/>
      <c r="P269" s="117"/>
      <c r="Q269" s="117"/>
      <c r="R269" s="117"/>
      <c r="S269" s="117"/>
      <c r="T269" s="117"/>
      <c r="U269" s="128"/>
      <c r="V269" s="128"/>
      <c r="W269" s="128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</row>
    <row r="270" spans="1:82" s="83" customFormat="1" ht="12.95" customHeight="1" x14ac:dyDescent="0.2">
      <c r="A270" s="96" t="str">
        <f t="shared" si="29"/>
        <v>Spieler 5-30</v>
      </c>
      <c r="B270" s="102" t="str">
        <f>b_NRW!$B$9</f>
        <v>Gegner 7</v>
      </c>
      <c r="C270" s="115"/>
      <c r="D270" s="125"/>
      <c r="E270" s="126"/>
      <c r="F270" s="116"/>
      <c r="G270" s="116"/>
      <c r="H270" s="116"/>
      <c r="I270" s="98"/>
      <c r="J270" s="127"/>
      <c r="K270" s="127"/>
      <c r="L270" s="98"/>
      <c r="M270" s="117"/>
      <c r="N270" s="117"/>
      <c r="O270" s="117"/>
      <c r="P270" s="117"/>
      <c r="Q270" s="117"/>
      <c r="R270" s="117"/>
      <c r="S270" s="117"/>
      <c r="T270" s="117"/>
      <c r="U270" s="128"/>
      <c r="V270" s="128"/>
      <c r="W270" s="128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</row>
    <row r="271" spans="1:82" s="83" customFormat="1" ht="12.95" customHeight="1" x14ac:dyDescent="0.2">
      <c r="A271" s="96" t="str">
        <f t="shared" si="29"/>
        <v>Spieler 5-30</v>
      </c>
      <c r="B271" s="102" t="str">
        <f>b_NRW!$B$10</f>
        <v>Gegner 8</v>
      </c>
      <c r="C271" s="115"/>
      <c r="D271" s="125"/>
      <c r="E271" s="126"/>
      <c r="F271" s="116"/>
      <c r="G271" s="116"/>
      <c r="H271" s="116"/>
      <c r="I271" s="98"/>
      <c r="J271" s="127"/>
      <c r="K271" s="127"/>
      <c r="L271" s="98"/>
      <c r="M271" s="117"/>
      <c r="N271" s="117"/>
      <c r="O271" s="117"/>
      <c r="P271" s="117"/>
      <c r="Q271" s="117"/>
      <c r="R271" s="117"/>
      <c r="S271" s="117"/>
      <c r="T271" s="117"/>
      <c r="U271" s="128"/>
      <c r="V271" s="128"/>
      <c r="W271" s="128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</row>
    <row r="272" spans="1:82" ht="12.95" customHeight="1" x14ac:dyDescent="0.2">
      <c r="C272" s="85"/>
      <c r="D272" s="94"/>
      <c r="E272" s="95"/>
      <c r="F272" s="85"/>
      <c r="G272" s="85"/>
      <c r="H272" s="85"/>
      <c r="I272" s="85"/>
      <c r="J272" s="95"/>
      <c r="K272" s="95"/>
      <c r="L272" s="85"/>
      <c r="M272" s="85"/>
      <c r="N272" s="85"/>
      <c r="O272" s="85"/>
      <c r="P272" s="85"/>
      <c r="Q272" s="85"/>
      <c r="R272" s="85"/>
      <c r="S272" s="85"/>
      <c r="T272" s="85"/>
      <c r="U272" s="95"/>
      <c r="V272" s="95"/>
      <c r="W272" s="95"/>
    </row>
    <row r="273" spans="2:23" s="92" customFormat="1" ht="12.95" customHeight="1" x14ac:dyDescent="0.2">
      <c r="B273" s="92" t="s">
        <v>33</v>
      </c>
      <c r="C273" s="90" t="s">
        <v>34</v>
      </c>
      <c r="D273" s="130">
        <f t="shared" ref="D273:W273" si="30">SUBTOTAL(9,D3:D271)</f>
        <v>15</v>
      </c>
      <c r="E273" s="122">
        <f t="shared" si="30"/>
        <v>62</v>
      </c>
      <c r="F273" s="122">
        <f t="shared" si="30"/>
        <v>55</v>
      </c>
      <c r="G273" s="122">
        <f t="shared" si="30"/>
        <v>11</v>
      </c>
      <c r="H273" s="122">
        <f t="shared" si="30"/>
        <v>7</v>
      </c>
      <c r="I273" s="123">
        <f t="shared" si="30"/>
        <v>12</v>
      </c>
      <c r="J273" s="123">
        <f t="shared" si="30"/>
        <v>0</v>
      </c>
      <c r="K273" s="123">
        <f t="shared" si="30"/>
        <v>0</v>
      </c>
      <c r="L273" s="123">
        <f t="shared" si="30"/>
        <v>0</v>
      </c>
      <c r="M273" s="124">
        <f t="shared" si="30"/>
        <v>17</v>
      </c>
      <c r="N273" s="124">
        <f t="shared" si="30"/>
        <v>0</v>
      </c>
      <c r="O273" s="124">
        <f t="shared" si="30"/>
        <v>7</v>
      </c>
      <c r="P273" s="124">
        <f t="shared" si="30"/>
        <v>0</v>
      </c>
      <c r="Q273" s="124">
        <f t="shared" si="30"/>
        <v>0</v>
      </c>
      <c r="R273" s="124">
        <f t="shared" si="30"/>
        <v>0</v>
      </c>
      <c r="S273" s="124">
        <f t="shared" si="30"/>
        <v>16</v>
      </c>
      <c r="T273" s="124">
        <f t="shared" si="30"/>
        <v>0</v>
      </c>
      <c r="U273" s="131">
        <f t="shared" si="30"/>
        <v>3</v>
      </c>
      <c r="V273" s="131">
        <f t="shared" si="30"/>
        <v>1</v>
      </c>
      <c r="W273" s="131">
        <f t="shared" si="30"/>
        <v>0</v>
      </c>
    </row>
  </sheetData>
  <autoFilter ref="B1:B271"/>
  <phoneticPr fontId="0" type="noConversion"/>
  <pageMargins left="0.78740157480314965" right="0.78740157480314965" top="0.78740157480314965" bottom="0.78740157480314965" header="0.51181102362204722" footer="0.51181102362204722"/>
  <pageSetup paperSize="9" fitToHeight="0" orientation="landscape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D273"/>
  <sheetViews>
    <sheetView showGridLines="0" zoomScaleNormal="100" workbookViewId="0">
      <pane ySplit="1" topLeftCell="A30" activePane="bottomLeft" state="frozen"/>
      <selection sqref="A1:IV65536"/>
      <selection pane="bottomLeft" activeCell="T33" sqref="T33"/>
    </sheetView>
  </sheetViews>
  <sheetFormatPr baseColWidth="10" defaultRowHeight="12.95" customHeight="1" x14ac:dyDescent="0.2"/>
  <cols>
    <col min="1" max="1" width="35.7109375" style="103" customWidth="1"/>
    <col min="2" max="2" width="25.7109375" style="89" customWidth="1"/>
    <col min="3" max="3" width="3.7109375" style="80" customWidth="1"/>
    <col min="4" max="4" width="7.28515625" style="104" customWidth="1"/>
    <col min="5" max="5" width="3.7109375" style="105" customWidth="1"/>
    <col min="6" max="9" width="3.7109375" style="80" customWidth="1"/>
    <col min="10" max="11" width="3.7109375" style="105" customWidth="1"/>
    <col min="12" max="20" width="3.7109375" style="80" customWidth="1"/>
    <col min="21" max="23" width="3.7109375" style="105" customWidth="1"/>
    <col min="24" max="24" width="11.42578125" style="80"/>
    <col min="25" max="82" width="11.42578125" style="35"/>
    <col min="83" max="16384" width="11.42578125" style="80"/>
  </cols>
  <sheetData>
    <row r="1" spans="1:82" s="112" customFormat="1" ht="12.95" customHeight="1" x14ac:dyDescent="0.2">
      <c r="A1" s="107" t="str">
        <f>b_KIEL!A1</f>
        <v>Kiel Seahawks</v>
      </c>
      <c r="B1" s="114" t="s">
        <v>25</v>
      </c>
      <c r="C1" s="109" t="s">
        <v>24</v>
      </c>
      <c r="D1" s="110" t="s">
        <v>19</v>
      </c>
      <c r="E1" s="111" t="s">
        <v>18</v>
      </c>
      <c r="F1" s="109" t="s">
        <v>0</v>
      </c>
      <c r="G1" s="109" t="s">
        <v>2</v>
      </c>
      <c r="H1" s="109" t="s">
        <v>20</v>
      </c>
      <c r="I1" s="109" t="s">
        <v>4</v>
      </c>
      <c r="J1" s="111" t="s">
        <v>5</v>
      </c>
      <c r="K1" s="111" t="s">
        <v>6</v>
      </c>
      <c r="L1" s="109" t="s">
        <v>7</v>
      </c>
      <c r="M1" s="109" t="s">
        <v>8</v>
      </c>
      <c r="N1" s="109" t="s">
        <v>9</v>
      </c>
      <c r="O1" s="109" t="s">
        <v>10</v>
      </c>
      <c r="P1" s="109" t="s">
        <v>13</v>
      </c>
      <c r="Q1" s="109" t="s">
        <v>14</v>
      </c>
      <c r="R1" s="109" t="s">
        <v>152</v>
      </c>
      <c r="S1" s="109" t="s">
        <v>21</v>
      </c>
      <c r="T1" s="109" t="s">
        <v>22</v>
      </c>
      <c r="U1" s="111" t="s">
        <v>28</v>
      </c>
      <c r="V1" s="111" t="s">
        <v>29</v>
      </c>
      <c r="W1" s="111" t="s">
        <v>30</v>
      </c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</row>
    <row r="2" spans="1:82" ht="12.95" customHeight="1" x14ac:dyDescent="0.2">
      <c r="A2" s="74" t="str">
        <f>b_KIEL!$A$2</f>
        <v>Leibrich, Julia</v>
      </c>
      <c r="B2" s="87"/>
      <c r="C2" s="84"/>
      <c r="D2" s="94"/>
      <c r="E2" s="9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</row>
    <row r="3" spans="1:82" s="83" customFormat="1" ht="12.95" customHeight="1" x14ac:dyDescent="0.2">
      <c r="A3" s="96" t="str">
        <f t="shared" ref="A3:A10" si="0">$A$2</f>
        <v>Leibrich, Julia</v>
      </c>
      <c r="B3" s="102" t="str">
        <f>b_KIEL!$B$3</f>
        <v>BSVNRW</v>
      </c>
      <c r="C3" s="115">
        <v>1</v>
      </c>
      <c r="D3" s="125">
        <v>0.33</v>
      </c>
      <c r="E3" s="126">
        <v>5</v>
      </c>
      <c r="F3" s="116">
        <v>5</v>
      </c>
      <c r="G3" s="116">
        <v>2</v>
      </c>
      <c r="H3" s="116">
        <v>2</v>
      </c>
      <c r="I3" s="98">
        <v>4</v>
      </c>
      <c r="J3" s="127">
        <v>2</v>
      </c>
      <c r="K3" s="127"/>
      <c r="L3" s="98"/>
      <c r="M3" s="117">
        <v>1</v>
      </c>
      <c r="N3" s="117"/>
      <c r="O3" s="117"/>
      <c r="P3" s="117"/>
      <c r="Q3" s="117"/>
      <c r="R3" s="117"/>
      <c r="S3" s="117"/>
      <c r="T3" s="117"/>
      <c r="U3" s="128"/>
      <c r="V3" s="128"/>
      <c r="W3" s="128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</row>
    <row r="4" spans="1:82" s="83" customFormat="1" ht="12.95" customHeight="1" x14ac:dyDescent="0.2">
      <c r="A4" s="96" t="str">
        <f t="shared" si="0"/>
        <v>Leibrich, Julia</v>
      </c>
      <c r="B4" s="102" t="str">
        <f>b_KIEL!$B$4</f>
        <v>STU</v>
      </c>
      <c r="C4" s="115"/>
      <c r="D4" s="125"/>
      <c r="E4" s="126"/>
      <c r="F4" s="116"/>
      <c r="G4" s="116"/>
      <c r="H4" s="116"/>
      <c r="I4" s="98"/>
      <c r="J4" s="127"/>
      <c r="K4" s="127"/>
      <c r="L4" s="98"/>
      <c r="M4" s="117"/>
      <c r="N4" s="117"/>
      <c r="O4" s="117"/>
      <c r="P4" s="117"/>
      <c r="Q4" s="117"/>
      <c r="R4" s="117"/>
      <c r="S4" s="117"/>
      <c r="T4" s="117"/>
      <c r="U4" s="128"/>
      <c r="V4" s="128"/>
      <c r="W4" s="128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</row>
    <row r="5" spans="1:82" s="83" customFormat="1" ht="12.95" customHeight="1" x14ac:dyDescent="0.2">
      <c r="A5" s="96" t="str">
        <f t="shared" si="0"/>
        <v>Leibrich, Julia</v>
      </c>
      <c r="B5" s="102" t="str">
        <f>b_KIEL!$B$5</f>
        <v>BAWÜ</v>
      </c>
      <c r="C5" s="115">
        <v>1</v>
      </c>
      <c r="D5" s="125">
        <v>2</v>
      </c>
      <c r="E5" s="126">
        <v>12</v>
      </c>
      <c r="F5" s="116">
        <v>12</v>
      </c>
      <c r="G5" s="116">
        <v>6</v>
      </c>
      <c r="H5" s="116">
        <v>6</v>
      </c>
      <c r="I5" s="98">
        <v>8</v>
      </c>
      <c r="J5" s="127"/>
      <c r="K5" s="127"/>
      <c r="L5" s="98"/>
      <c r="M5" s="117"/>
      <c r="N5" s="117"/>
      <c r="O5" s="117"/>
      <c r="P5" s="117"/>
      <c r="Q5" s="117"/>
      <c r="R5" s="117"/>
      <c r="S5" s="117">
        <v>5</v>
      </c>
      <c r="T5" s="117"/>
      <c r="U5" s="128"/>
      <c r="V5" s="128">
        <v>1</v>
      </c>
      <c r="W5" s="128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</row>
    <row r="6" spans="1:82" s="83" customFormat="1" ht="12.95" customHeight="1" x14ac:dyDescent="0.2">
      <c r="A6" s="99" t="str">
        <f t="shared" si="0"/>
        <v>Leibrich, Julia</v>
      </c>
      <c r="B6" s="102" t="str">
        <f>b_KIEL!$B$6</f>
        <v>STU</v>
      </c>
      <c r="C6" s="115"/>
      <c r="D6" s="125"/>
      <c r="E6" s="126"/>
      <c r="F6" s="116"/>
      <c r="G6" s="116"/>
      <c r="H6" s="116"/>
      <c r="I6" s="98"/>
      <c r="J6" s="127"/>
      <c r="K6" s="127"/>
      <c r="L6" s="98"/>
      <c r="M6" s="117"/>
      <c r="N6" s="117"/>
      <c r="O6" s="117"/>
      <c r="P6" s="117"/>
      <c r="Q6" s="117"/>
      <c r="R6" s="117"/>
      <c r="S6" s="117"/>
      <c r="T6" s="117"/>
      <c r="U6" s="128"/>
      <c r="V6" s="128"/>
      <c r="W6" s="128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</row>
    <row r="7" spans="1:82" s="83" customFormat="1" ht="12.95" customHeight="1" x14ac:dyDescent="0.2">
      <c r="A7" s="96" t="str">
        <f t="shared" si="0"/>
        <v>Leibrich, Julia</v>
      </c>
      <c r="B7" s="102" t="str">
        <f>b_KIEL!$B$7</f>
        <v>Gegner 5</v>
      </c>
      <c r="C7" s="115"/>
      <c r="D7" s="125"/>
      <c r="E7" s="126"/>
      <c r="F7" s="116"/>
      <c r="G7" s="116"/>
      <c r="H7" s="116"/>
      <c r="I7" s="98"/>
      <c r="J7" s="127"/>
      <c r="K7" s="127"/>
      <c r="L7" s="98"/>
      <c r="M7" s="117"/>
      <c r="N7" s="117"/>
      <c r="O7" s="117"/>
      <c r="P7" s="117"/>
      <c r="Q7" s="117"/>
      <c r="R7" s="117"/>
      <c r="S7" s="117"/>
      <c r="T7" s="117"/>
      <c r="U7" s="128"/>
      <c r="V7" s="128"/>
      <c r="W7" s="128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</row>
    <row r="8" spans="1:82" s="83" customFormat="1" ht="12.95" customHeight="1" x14ac:dyDescent="0.2">
      <c r="A8" s="99" t="str">
        <f t="shared" si="0"/>
        <v>Leibrich, Julia</v>
      </c>
      <c r="B8" s="102" t="str">
        <f>b_KIEL!$B$8</f>
        <v>Gegner 6</v>
      </c>
      <c r="C8" s="115"/>
      <c r="D8" s="125"/>
      <c r="E8" s="126"/>
      <c r="F8" s="116"/>
      <c r="G8" s="116"/>
      <c r="H8" s="116"/>
      <c r="I8" s="98"/>
      <c r="J8" s="127"/>
      <c r="K8" s="127"/>
      <c r="L8" s="98"/>
      <c r="M8" s="117"/>
      <c r="N8" s="117"/>
      <c r="O8" s="117"/>
      <c r="P8" s="117"/>
      <c r="Q8" s="117"/>
      <c r="R8" s="117"/>
      <c r="S8" s="117"/>
      <c r="T8" s="117"/>
      <c r="U8" s="128"/>
      <c r="V8" s="128"/>
      <c r="W8" s="128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</row>
    <row r="9" spans="1:82" s="83" customFormat="1" ht="12.95" customHeight="1" x14ac:dyDescent="0.2">
      <c r="A9" s="96" t="str">
        <f t="shared" si="0"/>
        <v>Leibrich, Julia</v>
      </c>
      <c r="B9" s="102" t="str">
        <f>b_KIEL!$B$9</f>
        <v>Gegner 7</v>
      </c>
      <c r="C9" s="115"/>
      <c r="D9" s="125"/>
      <c r="E9" s="126"/>
      <c r="F9" s="116"/>
      <c r="G9" s="116"/>
      <c r="H9" s="116"/>
      <c r="I9" s="98"/>
      <c r="J9" s="127"/>
      <c r="K9" s="127"/>
      <c r="L9" s="98"/>
      <c r="M9" s="117"/>
      <c r="N9" s="117"/>
      <c r="O9" s="117"/>
      <c r="P9" s="117"/>
      <c r="Q9" s="117"/>
      <c r="R9" s="117"/>
      <c r="S9" s="117"/>
      <c r="T9" s="117"/>
      <c r="U9" s="128"/>
      <c r="V9" s="128"/>
      <c r="W9" s="128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</row>
    <row r="10" spans="1:82" s="83" customFormat="1" ht="12.95" customHeight="1" x14ac:dyDescent="0.2">
      <c r="A10" s="99" t="str">
        <f t="shared" si="0"/>
        <v>Leibrich, Julia</v>
      </c>
      <c r="B10" s="102" t="str">
        <f>b_KIEL!$B$10</f>
        <v>Gegner 8</v>
      </c>
      <c r="C10" s="115"/>
      <c r="D10" s="125"/>
      <c r="E10" s="126"/>
      <c r="F10" s="116"/>
      <c r="G10" s="116"/>
      <c r="H10" s="116"/>
      <c r="I10" s="98"/>
      <c r="J10" s="127"/>
      <c r="K10" s="127"/>
      <c r="L10" s="98"/>
      <c r="M10" s="117"/>
      <c r="N10" s="117"/>
      <c r="O10" s="117"/>
      <c r="P10" s="117"/>
      <c r="Q10" s="117"/>
      <c r="R10" s="117"/>
      <c r="S10" s="117"/>
      <c r="T10" s="117"/>
      <c r="U10" s="128"/>
      <c r="V10" s="128"/>
      <c r="W10" s="128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</row>
    <row r="11" spans="1:82" ht="12.95" customHeight="1" x14ac:dyDescent="0.2">
      <c r="A11" s="74" t="str">
        <f>b_KIEL!$A$11</f>
        <v>Gehrmann, Merle</v>
      </c>
      <c r="B11" s="87"/>
      <c r="C11" s="84"/>
      <c r="D11" s="94"/>
      <c r="E11" s="9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</row>
    <row r="12" spans="1:82" s="83" customFormat="1" ht="12.95" customHeight="1" x14ac:dyDescent="0.2">
      <c r="A12" s="96" t="str">
        <f t="shared" ref="A12:A19" si="1">$A$11</f>
        <v>Gehrmann, Merle</v>
      </c>
      <c r="B12" s="102" t="str">
        <f>b_KIEL!$B$3</f>
        <v>BSVNRW</v>
      </c>
      <c r="C12" s="115"/>
      <c r="D12" s="125"/>
      <c r="E12" s="126"/>
      <c r="F12" s="116"/>
      <c r="G12" s="116"/>
      <c r="H12" s="116"/>
      <c r="I12" s="98"/>
      <c r="J12" s="127"/>
      <c r="K12" s="127"/>
      <c r="L12" s="98"/>
      <c r="M12" s="117"/>
      <c r="N12" s="117"/>
      <c r="O12" s="117"/>
      <c r="P12" s="117"/>
      <c r="Q12" s="117"/>
      <c r="R12" s="117"/>
      <c r="S12" s="117"/>
      <c r="T12" s="117"/>
      <c r="U12" s="128"/>
      <c r="V12" s="128"/>
      <c r="W12" s="128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</row>
    <row r="13" spans="1:82" s="83" customFormat="1" ht="12.95" customHeight="1" x14ac:dyDescent="0.2">
      <c r="A13" s="96" t="str">
        <f t="shared" si="1"/>
        <v>Gehrmann, Merle</v>
      </c>
      <c r="B13" s="102" t="str">
        <f>b_KIEL!$B$4</f>
        <v>STU</v>
      </c>
      <c r="C13" s="115"/>
      <c r="D13" s="125"/>
      <c r="E13" s="126"/>
      <c r="F13" s="116"/>
      <c r="G13" s="116"/>
      <c r="H13" s="116"/>
      <c r="I13" s="98"/>
      <c r="J13" s="127"/>
      <c r="K13" s="127"/>
      <c r="L13" s="98"/>
      <c r="M13" s="117"/>
      <c r="N13" s="117"/>
      <c r="O13" s="117"/>
      <c r="P13" s="117"/>
      <c r="Q13" s="117"/>
      <c r="R13" s="117"/>
      <c r="S13" s="117"/>
      <c r="T13" s="117"/>
      <c r="U13" s="128"/>
      <c r="V13" s="128"/>
      <c r="W13" s="128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</row>
    <row r="14" spans="1:82" s="83" customFormat="1" ht="12.95" customHeight="1" x14ac:dyDescent="0.2">
      <c r="A14" s="96" t="str">
        <f t="shared" si="1"/>
        <v>Gehrmann, Merle</v>
      </c>
      <c r="B14" s="102" t="str">
        <f>b_KIEL!$B$5</f>
        <v>BAWÜ</v>
      </c>
      <c r="C14" s="115"/>
      <c r="D14" s="125"/>
      <c r="E14" s="126"/>
      <c r="F14" s="116"/>
      <c r="G14" s="116"/>
      <c r="H14" s="116"/>
      <c r="I14" s="98"/>
      <c r="J14" s="127"/>
      <c r="K14" s="127"/>
      <c r="L14" s="98"/>
      <c r="M14" s="117"/>
      <c r="N14" s="117"/>
      <c r="O14" s="117"/>
      <c r="P14" s="117"/>
      <c r="Q14" s="117"/>
      <c r="R14" s="117"/>
      <c r="S14" s="117"/>
      <c r="T14" s="117"/>
      <c r="U14" s="128"/>
      <c r="V14" s="128"/>
      <c r="W14" s="128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</row>
    <row r="15" spans="1:82" s="83" customFormat="1" ht="12.95" customHeight="1" x14ac:dyDescent="0.2">
      <c r="A15" s="96" t="str">
        <f t="shared" si="1"/>
        <v>Gehrmann, Merle</v>
      </c>
      <c r="B15" s="102" t="str">
        <f>b_KIEL!$B$6</f>
        <v>STU</v>
      </c>
      <c r="C15" s="115"/>
      <c r="D15" s="125"/>
      <c r="E15" s="126"/>
      <c r="F15" s="116"/>
      <c r="G15" s="116"/>
      <c r="H15" s="116"/>
      <c r="I15" s="98"/>
      <c r="J15" s="127"/>
      <c r="K15" s="127"/>
      <c r="L15" s="98"/>
      <c r="M15" s="117"/>
      <c r="N15" s="117"/>
      <c r="O15" s="117"/>
      <c r="P15" s="117"/>
      <c r="Q15" s="117"/>
      <c r="R15" s="117"/>
      <c r="S15" s="117"/>
      <c r="T15" s="117"/>
      <c r="U15" s="128"/>
      <c r="V15" s="128"/>
      <c r="W15" s="128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</row>
    <row r="16" spans="1:82" s="83" customFormat="1" ht="12.95" customHeight="1" x14ac:dyDescent="0.2">
      <c r="A16" s="96" t="str">
        <f t="shared" si="1"/>
        <v>Gehrmann, Merle</v>
      </c>
      <c r="B16" s="102" t="str">
        <f>b_KIEL!$B$7</f>
        <v>Gegner 5</v>
      </c>
      <c r="C16" s="115"/>
      <c r="D16" s="125"/>
      <c r="E16" s="126"/>
      <c r="F16" s="116"/>
      <c r="G16" s="116"/>
      <c r="H16" s="116"/>
      <c r="I16" s="98"/>
      <c r="J16" s="127"/>
      <c r="K16" s="127"/>
      <c r="L16" s="98"/>
      <c r="M16" s="117"/>
      <c r="N16" s="117"/>
      <c r="O16" s="117"/>
      <c r="P16" s="117"/>
      <c r="Q16" s="117"/>
      <c r="R16" s="117"/>
      <c r="S16" s="117"/>
      <c r="T16" s="117"/>
      <c r="U16" s="128"/>
      <c r="V16" s="128"/>
      <c r="W16" s="128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</row>
    <row r="17" spans="1:82" s="83" customFormat="1" ht="12.95" customHeight="1" x14ac:dyDescent="0.2">
      <c r="A17" s="96" t="str">
        <f t="shared" si="1"/>
        <v>Gehrmann, Merle</v>
      </c>
      <c r="B17" s="102" t="str">
        <f>b_KIEL!$B$8</f>
        <v>Gegner 6</v>
      </c>
      <c r="C17" s="115"/>
      <c r="D17" s="125"/>
      <c r="E17" s="126"/>
      <c r="F17" s="116"/>
      <c r="G17" s="116"/>
      <c r="H17" s="116"/>
      <c r="I17" s="98"/>
      <c r="J17" s="127"/>
      <c r="K17" s="127"/>
      <c r="L17" s="98"/>
      <c r="M17" s="117"/>
      <c r="N17" s="117"/>
      <c r="O17" s="117"/>
      <c r="P17" s="117"/>
      <c r="Q17" s="117"/>
      <c r="R17" s="117"/>
      <c r="S17" s="117"/>
      <c r="T17" s="117"/>
      <c r="U17" s="128"/>
      <c r="V17" s="128"/>
      <c r="W17" s="128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</row>
    <row r="18" spans="1:82" s="83" customFormat="1" ht="12.95" customHeight="1" x14ac:dyDescent="0.2">
      <c r="A18" s="96" t="str">
        <f t="shared" si="1"/>
        <v>Gehrmann, Merle</v>
      </c>
      <c r="B18" s="102" t="str">
        <f>b_KIEL!$B$9</f>
        <v>Gegner 7</v>
      </c>
      <c r="C18" s="115"/>
      <c r="D18" s="125"/>
      <c r="E18" s="126"/>
      <c r="F18" s="116"/>
      <c r="G18" s="116"/>
      <c r="H18" s="116"/>
      <c r="I18" s="98"/>
      <c r="J18" s="127"/>
      <c r="K18" s="127"/>
      <c r="L18" s="98"/>
      <c r="M18" s="117"/>
      <c r="N18" s="117"/>
      <c r="O18" s="117"/>
      <c r="P18" s="117"/>
      <c r="Q18" s="117"/>
      <c r="R18" s="117"/>
      <c r="S18" s="117"/>
      <c r="T18" s="117"/>
      <c r="U18" s="128"/>
      <c r="V18" s="128"/>
      <c r="W18" s="128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</row>
    <row r="19" spans="1:82" s="83" customFormat="1" ht="12.95" customHeight="1" x14ac:dyDescent="0.2">
      <c r="A19" s="96" t="str">
        <f t="shared" si="1"/>
        <v>Gehrmann, Merle</v>
      </c>
      <c r="B19" s="102" t="str">
        <f>b_KIEL!$B$10</f>
        <v>Gegner 8</v>
      </c>
      <c r="C19" s="115"/>
      <c r="D19" s="125"/>
      <c r="E19" s="126"/>
      <c r="F19" s="116"/>
      <c r="G19" s="116"/>
      <c r="H19" s="116"/>
      <c r="I19" s="98"/>
      <c r="J19" s="127"/>
      <c r="K19" s="127"/>
      <c r="L19" s="98"/>
      <c r="M19" s="117"/>
      <c r="N19" s="117"/>
      <c r="O19" s="117"/>
      <c r="P19" s="117"/>
      <c r="Q19" s="117"/>
      <c r="R19" s="117"/>
      <c r="S19" s="117"/>
      <c r="T19" s="117"/>
      <c r="U19" s="128"/>
      <c r="V19" s="128"/>
      <c r="W19" s="128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</row>
    <row r="20" spans="1:82" ht="12.95" customHeight="1" x14ac:dyDescent="0.2">
      <c r="A20" s="74" t="str">
        <f>b_KIEL!$A$20</f>
        <v>Lemke, Charlotte</v>
      </c>
      <c r="B20" s="87"/>
      <c r="C20" s="84"/>
      <c r="D20" s="94"/>
      <c r="E20" s="9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</row>
    <row r="21" spans="1:82" s="83" customFormat="1" ht="12.95" customHeight="1" x14ac:dyDescent="0.2">
      <c r="A21" s="96" t="str">
        <f t="shared" ref="A21:A28" si="2">$A$20</f>
        <v>Lemke, Charlotte</v>
      </c>
      <c r="B21" s="102" t="str">
        <f>b_KIEL!$B$3</f>
        <v>BSVNRW</v>
      </c>
      <c r="C21" s="115">
        <v>1</v>
      </c>
      <c r="D21" s="125">
        <v>2.33</v>
      </c>
      <c r="E21" s="126">
        <v>15</v>
      </c>
      <c r="F21" s="116">
        <v>14</v>
      </c>
      <c r="G21" s="116">
        <v>13</v>
      </c>
      <c r="H21" s="116">
        <v>10</v>
      </c>
      <c r="I21" s="98">
        <v>10</v>
      </c>
      <c r="J21" s="127">
        <v>2</v>
      </c>
      <c r="K21" s="127"/>
      <c r="L21" s="98">
        <v>2</v>
      </c>
      <c r="M21" s="117">
        <v>1</v>
      </c>
      <c r="N21" s="117"/>
      <c r="O21" s="117">
        <v>1</v>
      </c>
      <c r="P21" s="117"/>
      <c r="Q21" s="117"/>
      <c r="R21" s="117"/>
      <c r="S21" s="117">
        <v>4</v>
      </c>
      <c r="T21" s="117"/>
      <c r="U21" s="128"/>
      <c r="V21" s="128">
        <v>1</v>
      </c>
      <c r="W21" s="128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</row>
    <row r="22" spans="1:82" s="83" customFormat="1" ht="12.95" customHeight="1" x14ac:dyDescent="0.2">
      <c r="A22" s="96" t="str">
        <f t="shared" si="2"/>
        <v>Lemke, Charlotte</v>
      </c>
      <c r="B22" s="102" t="str">
        <f>b_KIEL!$B$4</f>
        <v>STU</v>
      </c>
      <c r="C22" s="115">
        <v>1</v>
      </c>
      <c r="D22" s="125"/>
      <c r="E22" s="126">
        <v>1</v>
      </c>
      <c r="F22" s="116">
        <v>1</v>
      </c>
      <c r="G22" s="116"/>
      <c r="H22" s="116"/>
      <c r="I22" s="98"/>
      <c r="J22" s="127"/>
      <c r="K22" s="127"/>
      <c r="L22" s="98"/>
      <c r="M22" s="117"/>
      <c r="N22" s="117"/>
      <c r="O22" s="117"/>
      <c r="P22" s="117"/>
      <c r="Q22" s="117"/>
      <c r="R22" s="117"/>
      <c r="S22" s="117"/>
      <c r="T22" s="117"/>
      <c r="U22" s="128"/>
      <c r="V22" s="128"/>
      <c r="W22" s="128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</row>
    <row r="23" spans="1:82" s="83" customFormat="1" ht="12.95" customHeight="1" x14ac:dyDescent="0.2">
      <c r="A23" s="96" t="str">
        <f t="shared" si="2"/>
        <v>Lemke, Charlotte</v>
      </c>
      <c r="B23" s="102" t="str">
        <f>b_KIEL!$B$5</f>
        <v>BAWÜ</v>
      </c>
      <c r="C23" s="115"/>
      <c r="D23" s="125"/>
      <c r="E23" s="126"/>
      <c r="F23" s="116"/>
      <c r="G23" s="116"/>
      <c r="H23" s="116"/>
      <c r="I23" s="98"/>
      <c r="J23" s="127"/>
      <c r="K23" s="127"/>
      <c r="L23" s="98"/>
      <c r="M23" s="117"/>
      <c r="N23" s="117"/>
      <c r="O23" s="117"/>
      <c r="P23" s="117"/>
      <c r="Q23" s="117"/>
      <c r="R23" s="117"/>
      <c r="S23" s="117"/>
      <c r="T23" s="117"/>
      <c r="U23" s="128"/>
      <c r="V23" s="128"/>
      <c r="W23" s="128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</row>
    <row r="24" spans="1:82" s="83" customFormat="1" ht="12.95" customHeight="1" x14ac:dyDescent="0.2">
      <c r="A24" s="96" t="str">
        <f t="shared" si="2"/>
        <v>Lemke, Charlotte</v>
      </c>
      <c r="B24" s="102" t="str">
        <f>b_KIEL!$B$6</f>
        <v>STU</v>
      </c>
      <c r="C24" s="115"/>
      <c r="D24" s="125"/>
      <c r="E24" s="126"/>
      <c r="F24" s="116"/>
      <c r="G24" s="116"/>
      <c r="H24" s="116"/>
      <c r="I24" s="98"/>
      <c r="J24" s="127"/>
      <c r="K24" s="127"/>
      <c r="L24" s="98"/>
      <c r="M24" s="117"/>
      <c r="N24" s="117"/>
      <c r="O24" s="117"/>
      <c r="P24" s="117"/>
      <c r="Q24" s="117"/>
      <c r="R24" s="117"/>
      <c r="S24" s="117"/>
      <c r="T24" s="117"/>
      <c r="U24" s="128"/>
      <c r="V24" s="128"/>
      <c r="W24" s="128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</row>
    <row r="25" spans="1:82" s="83" customFormat="1" ht="12.95" customHeight="1" x14ac:dyDescent="0.2">
      <c r="A25" s="96" t="str">
        <f t="shared" si="2"/>
        <v>Lemke, Charlotte</v>
      </c>
      <c r="B25" s="102" t="str">
        <f>b_KIEL!$B$7</f>
        <v>Gegner 5</v>
      </c>
      <c r="C25" s="115"/>
      <c r="D25" s="125"/>
      <c r="E25" s="126"/>
      <c r="F25" s="116"/>
      <c r="G25" s="116"/>
      <c r="H25" s="116"/>
      <c r="I25" s="98"/>
      <c r="J25" s="127"/>
      <c r="K25" s="127"/>
      <c r="L25" s="98"/>
      <c r="M25" s="117"/>
      <c r="N25" s="117"/>
      <c r="O25" s="117"/>
      <c r="P25" s="117"/>
      <c r="Q25" s="117"/>
      <c r="R25" s="117"/>
      <c r="S25" s="117"/>
      <c r="T25" s="117"/>
      <c r="U25" s="128"/>
      <c r="V25" s="128"/>
      <c r="W25" s="128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</row>
    <row r="26" spans="1:82" s="83" customFormat="1" ht="12.95" customHeight="1" x14ac:dyDescent="0.2">
      <c r="A26" s="96" t="str">
        <f t="shared" si="2"/>
        <v>Lemke, Charlotte</v>
      </c>
      <c r="B26" s="102" t="str">
        <f>b_KIEL!$B$8</f>
        <v>Gegner 6</v>
      </c>
      <c r="C26" s="115"/>
      <c r="D26" s="125"/>
      <c r="E26" s="126"/>
      <c r="F26" s="116"/>
      <c r="G26" s="116"/>
      <c r="H26" s="116"/>
      <c r="I26" s="98"/>
      <c r="J26" s="127"/>
      <c r="K26" s="127"/>
      <c r="L26" s="98"/>
      <c r="M26" s="117"/>
      <c r="N26" s="117"/>
      <c r="O26" s="117"/>
      <c r="P26" s="117"/>
      <c r="Q26" s="117"/>
      <c r="R26" s="117"/>
      <c r="S26" s="117"/>
      <c r="T26" s="117"/>
      <c r="U26" s="128"/>
      <c r="V26" s="128"/>
      <c r="W26" s="128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</row>
    <row r="27" spans="1:82" s="83" customFormat="1" ht="12.95" customHeight="1" x14ac:dyDescent="0.2">
      <c r="A27" s="96" t="str">
        <f t="shared" si="2"/>
        <v>Lemke, Charlotte</v>
      </c>
      <c r="B27" s="102" t="str">
        <f>b_KIEL!$B$9</f>
        <v>Gegner 7</v>
      </c>
      <c r="C27" s="115"/>
      <c r="D27" s="125"/>
      <c r="E27" s="126"/>
      <c r="F27" s="116"/>
      <c r="G27" s="116"/>
      <c r="H27" s="116"/>
      <c r="I27" s="98"/>
      <c r="J27" s="127"/>
      <c r="K27" s="127"/>
      <c r="L27" s="98"/>
      <c r="M27" s="117"/>
      <c r="N27" s="117"/>
      <c r="O27" s="117"/>
      <c r="P27" s="117"/>
      <c r="Q27" s="117"/>
      <c r="R27" s="117"/>
      <c r="S27" s="117"/>
      <c r="T27" s="117"/>
      <c r="U27" s="128"/>
      <c r="V27" s="128"/>
      <c r="W27" s="128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</row>
    <row r="28" spans="1:82" s="83" customFormat="1" ht="12.95" customHeight="1" x14ac:dyDescent="0.2">
      <c r="A28" s="96" t="str">
        <f t="shared" si="2"/>
        <v>Lemke, Charlotte</v>
      </c>
      <c r="B28" s="102" t="str">
        <f>b_KIEL!$B$10</f>
        <v>Gegner 8</v>
      </c>
      <c r="C28" s="115"/>
      <c r="D28" s="125"/>
      <c r="E28" s="126"/>
      <c r="F28" s="116"/>
      <c r="G28" s="116"/>
      <c r="H28" s="116"/>
      <c r="I28" s="98"/>
      <c r="J28" s="127"/>
      <c r="K28" s="127"/>
      <c r="L28" s="98"/>
      <c r="M28" s="117"/>
      <c r="N28" s="117"/>
      <c r="O28" s="117"/>
      <c r="P28" s="117"/>
      <c r="Q28" s="117"/>
      <c r="R28" s="117"/>
      <c r="S28" s="117"/>
      <c r="T28" s="117"/>
      <c r="U28" s="128"/>
      <c r="V28" s="128"/>
      <c r="W28" s="128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</row>
    <row r="29" spans="1:82" ht="12.95" customHeight="1" x14ac:dyDescent="0.2">
      <c r="A29" s="74" t="str">
        <f>b_KIEL!$A$29</f>
        <v>Gronau, Levke</v>
      </c>
      <c r="B29" s="101"/>
      <c r="C29" s="84"/>
      <c r="D29" s="94"/>
      <c r="E29" s="9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</row>
    <row r="30" spans="1:82" s="83" customFormat="1" ht="12.95" customHeight="1" x14ac:dyDescent="0.2">
      <c r="A30" s="96" t="str">
        <f t="shared" ref="A30:A37" si="3">$A$29</f>
        <v>Gronau, Levke</v>
      </c>
      <c r="B30" s="102" t="str">
        <f>b_KIEL!$B$3</f>
        <v>BSVNRW</v>
      </c>
      <c r="C30" s="115"/>
      <c r="D30" s="125"/>
      <c r="E30" s="126"/>
      <c r="F30" s="116"/>
      <c r="G30" s="116"/>
      <c r="H30" s="116"/>
      <c r="I30" s="98"/>
      <c r="J30" s="127"/>
      <c r="K30" s="127"/>
      <c r="L30" s="98"/>
      <c r="M30" s="117"/>
      <c r="N30" s="117"/>
      <c r="O30" s="117"/>
      <c r="P30" s="117"/>
      <c r="Q30" s="117"/>
      <c r="R30" s="117"/>
      <c r="S30" s="117"/>
      <c r="T30" s="117"/>
      <c r="U30" s="128"/>
      <c r="V30" s="128"/>
      <c r="W30" s="128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</row>
    <row r="31" spans="1:82" s="83" customFormat="1" ht="12.95" customHeight="1" x14ac:dyDescent="0.2">
      <c r="A31" s="96" t="str">
        <f t="shared" si="3"/>
        <v>Gronau, Levke</v>
      </c>
      <c r="B31" s="102" t="str">
        <f>b_KIEL!$B$4</f>
        <v>STU</v>
      </c>
      <c r="C31" s="115"/>
      <c r="D31" s="125"/>
      <c r="E31" s="126"/>
      <c r="F31" s="116"/>
      <c r="G31" s="116"/>
      <c r="H31" s="116"/>
      <c r="I31" s="98"/>
      <c r="J31" s="127"/>
      <c r="K31" s="127"/>
      <c r="L31" s="98"/>
      <c r="M31" s="117"/>
      <c r="N31" s="117"/>
      <c r="O31" s="117"/>
      <c r="P31" s="117"/>
      <c r="Q31" s="117"/>
      <c r="R31" s="117"/>
      <c r="S31" s="117"/>
      <c r="T31" s="117"/>
      <c r="U31" s="128"/>
      <c r="V31" s="128"/>
      <c r="W31" s="128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</row>
    <row r="32" spans="1:82" s="83" customFormat="1" ht="12.95" customHeight="1" x14ac:dyDescent="0.2">
      <c r="A32" s="96" t="str">
        <f t="shared" si="3"/>
        <v>Gronau, Levke</v>
      </c>
      <c r="B32" s="102" t="str">
        <f>b_KIEL!$B$5</f>
        <v>BAWÜ</v>
      </c>
      <c r="C32" s="115"/>
      <c r="D32" s="125"/>
      <c r="E32" s="126"/>
      <c r="F32" s="116"/>
      <c r="G32" s="116"/>
      <c r="H32" s="116"/>
      <c r="I32" s="98"/>
      <c r="J32" s="127"/>
      <c r="K32" s="127"/>
      <c r="L32" s="98"/>
      <c r="M32" s="117"/>
      <c r="N32" s="117"/>
      <c r="O32" s="117"/>
      <c r="P32" s="117"/>
      <c r="Q32" s="117"/>
      <c r="R32" s="117"/>
      <c r="S32" s="117"/>
      <c r="T32" s="117"/>
      <c r="U32" s="128"/>
      <c r="V32" s="128"/>
      <c r="W32" s="128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</row>
    <row r="33" spans="1:82" s="83" customFormat="1" ht="12.95" customHeight="1" x14ac:dyDescent="0.2">
      <c r="A33" s="96" t="str">
        <f t="shared" si="3"/>
        <v>Gronau, Levke</v>
      </c>
      <c r="B33" s="102" t="str">
        <f>b_KIEL!$B$6</f>
        <v>STU</v>
      </c>
      <c r="C33" s="115">
        <v>1</v>
      </c>
      <c r="D33" s="125">
        <v>1.66</v>
      </c>
      <c r="E33" s="126">
        <v>9</v>
      </c>
      <c r="F33" s="116">
        <v>9</v>
      </c>
      <c r="G33" s="116">
        <v>1</v>
      </c>
      <c r="H33" s="116">
        <v>1</v>
      </c>
      <c r="I33" s="98">
        <v>4</v>
      </c>
      <c r="J33" s="127"/>
      <c r="K33" s="127"/>
      <c r="L33" s="98"/>
      <c r="M33" s="117">
        <v>2</v>
      </c>
      <c r="N33" s="117"/>
      <c r="O33" s="117"/>
      <c r="P33" s="117"/>
      <c r="Q33" s="117"/>
      <c r="R33" s="117"/>
      <c r="S33" s="117">
        <v>2</v>
      </c>
      <c r="T33" s="117"/>
      <c r="U33" s="128"/>
      <c r="V33" s="128"/>
      <c r="W33" s="128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</row>
    <row r="34" spans="1:82" s="83" customFormat="1" ht="12.95" customHeight="1" x14ac:dyDescent="0.2">
      <c r="A34" s="96" t="str">
        <f t="shared" si="3"/>
        <v>Gronau, Levke</v>
      </c>
      <c r="B34" s="102" t="str">
        <f>b_KIEL!$B$7</f>
        <v>Gegner 5</v>
      </c>
      <c r="C34" s="115"/>
      <c r="D34" s="125"/>
      <c r="E34" s="126"/>
      <c r="F34" s="116"/>
      <c r="G34" s="116"/>
      <c r="H34" s="116"/>
      <c r="I34" s="98"/>
      <c r="J34" s="127"/>
      <c r="K34" s="127"/>
      <c r="L34" s="98"/>
      <c r="M34" s="117"/>
      <c r="N34" s="117"/>
      <c r="O34" s="117"/>
      <c r="P34" s="117"/>
      <c r="Q34" s="117"/>
      <c r="R34" s="117"/>
      <c r="S34" s="117"/>
      <c r="T34" s="117"/>
      <c r="U34" s="128"/>
      <c r="V34" s="128"/>
      <c r="W34" s="128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</row>
    <row r="35" spans="1:82" s="83" customFormat="1" ht="12.95" customHeight="1" x14ac:dyDescent="0.2">
      <c r="A35" s="96" t="str">
        <f t="shared" si="3"/>
        <v>Gronau, Levke</v>
      </c>
      <c r="B35" s="102" t="str">
        <f>b_KIEL!$B$8</f>
        <v>Gegner 6</v>
      </c>
      <c r="C35" s="115"/>
      <c r="D35" s="125"/>
      <c r="E35" s="126"/>
      <c r="F35" s="116"/>
      <c r="G35" s="116"/>
      <c r="H35" s="116"/>
      <c r="I35" s="98"/>
      <c r="J35" s="127"/>
      <c r="K35" s="127"/>
      <c r="L35" s="98"/>
      <c r="M35" s="117"/>
      <c r="N35" s="117"/>
      <c r="O35" s="117"/>
      <c r="P35" s="117"/>
      <c r="Q35" s="117"/>
      <c r="R35" s="117"/>
      <c r="S35" s="117"/>
      <c r="T35" s="117"/>
      <c r="U35" s="128"/>
      <c r="V35" s="128"/>
      <c r="W35" s="128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</row>
    <row r="36" spans="1:82" s="83" customFormat="1" ht="12.95" customHeight="1" x14ac:dyDescent="0.2">
      <c r="A36" s="96" t="str">
        <f t="shared" si="3"/>
        <v>Gronau, Levke</v>
      </c>
      <c r="B36" s="102" t="str">
        <f>b_KIEL!$B$9</f>
        <v>Gegner 7</v>
      </c>
      <c r="C36" s="115"/>
      <c r="D36" s="125"/>
      <c r="E36" s="126"/>
      <c r="F36" s="116"/>
      <c r="G36" s="116"/>
      <c r="H36" s="116"/>
      <c r="I36" s="98"/>
      <c r="J36" s="127"/>
      <c r="K36" s="127"/>
      <c r="L36" s="98"/>
      <c r="M36" s="117"/>
      <c r="N36" s="117"/>
      <c r="O36" s="117"/>
      <c r="P36" s="117"/>
      <c r="Q36" s="117"/>
      <c r="R36" s="117"/>
      <c r="S36" s="117"/>
      <c r="T36" s="117"/>
      <c r="U36" s="128"/>
      <c r="V36" s="128"/>
      <c r="W36" s="128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</row>
    <row r="37" spans="1:82" s="83" customFormat="1" ht="12.95" customHeight="1" x14ac:dyDescent="0.2">
      <c r="A37" s="96" t="str">
        <f t="shared" si="3"/>
        <v>Gronau, Levke</v>
      </c>
      <c r="B37" s="102" t="str">
        <f>b_KIEL!$B$10</f>
        <v>Gegner 8</v>
      </c>
      <c r="C37" s="115"/>
      <c r="D37" s="125"/>
      <c r="E37" s="126"/>
      <c r="F37" s="116"/>
      <c r="G37" s="116"/>
      <c r="H37" s="116"/>
      <c r="I37" s="98"/>
      <c r="J37" s="127"/>
      <c r="K37" s="127"/>
      <c r="L37" s="98"/>
      <c r="M37" s="117"/>
      <c r="N37" s="117"/>
      <c r="O37" s="117"/>
      <c r="P37" s="117"/>
      <c r="Q37" s="117"/>
      <c r="R37" s="117"/>
      <c r="S37" s="117"/>
      <c r="T37" s="117"/>
      <c r="U37" s="128"/>
      <c r="V37" s="128"/>
      <c r="W37" s="128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</row>
    <row r="38" spans="1:82" ht="12.95" customHeight="1" x14ac:dyDescent="0.2">
      <c r="A38" s="74" t="str">
        <f>b_KIEL!$A$38</f>
        <v>Birkholz, Annika</v>
      </c>
      <c r="B38" s="101"/>
      <c r="C38" s="84"/>
      <c r="D38" s="94"/>
      <c r="E38" s="9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</row>
    <row r="39" spans="1:82" s="83" customFormat="1" ht="12.95" customHeight="1" x14ac:dyDescent="0.2">
      <c r="A39" s="96" t="str">
        <f t="shared" ref="A39:A46" si="4">$A$38</f>
        <v>Birkholz, Annika</v>
      </c>
      <c r="B39" s="102" t="str">
        <f>b_KIEL!$B$3</f>
        <v>BSVNRW</v>
      </c>
      <c r="C39" s="115"/>
      <c r="D39" s="125"/>
      <c r="E39" s="126"/>
      <c r="F39" s="116"/>
      <c r="G39" s="116"/>
      <c r="H39" s="116"/>
      <c r="I39" s="98"/>
      <c r="J39" s="127"/>
      <c r="K39" s="127"/>
      <c r="L39" s="98"/>
      <c r="M39" s="117"/>
      <c r="N39" s="117"/>
      <c r="O39" s="117"/>
      <c r="P39" s="117"/>
      <c r="Q39" s="117"/>
      <c r="R39" s="117"/>
      <c r="S39" s="117"/>
      <c r="T39" s="117"/>
      <c r="U39" s="128"/>
      <c r="V39" s="128"/>
      <c r="W39" s="128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</row>
    <row r="40" spans="1:82" s="83" customFormat="1" ht="12.95" customHeight="1" x14ac:dyDescent="0.2">
      <c r="A40" s="96" t="str">
        <f t="shared" si="4"/>
        <v>Birkholz, Annika</v>
      </c>
      <c r="B40" s="102" t="str">
        <f>b_KIEL!$B$4</f>
        <v>STU</v>
      </c>
      <c r="C40" s="115"/>
      <c r="D40" s="125"/>
      <c r="E40" s="126"/>
      <c r="F40" s="116"/>
      <c r="G40" s="116"/>
      <c r="H40" s="116"/>
      <c r="I40" s="98"/>
      <c r="J40" s="127"/>
      <c r="K40" s="127"/>
      <c r="L40" s="98"/>
      <c r="M40" s="117"/>
      <c r="N40" s="117"/>
      <c r="O40" s="117"/>
      <c r="P40" s="117"/>
      <c r="Q40" s="117"/>
      <c r="R40" s="117"/>
      <c r="S40" s="117"/>
      <c r="T40" s="117"/>
      <c r="U40" s="128"/>
      <c r="V40" s="128"/>
      <c r="W40" s="128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</row>
    <row r="41" spans="1:82" s="83" customFormat="1" ht="12.95" customHeight="1" x14ac:dyDescent="0.2">
      <c r="A41" s="96" t="str">
        <f t="shared" si="4"/>
        <v>Birkholz, Annika</v>
      </c>
      <c r="B41" s="102" t="str">
        <f>b_KIEL!$B$5</f>
        <v>BAWÜ</v>
      </c>
      <c r="C41" s="115"/>
      <c r="D41" s="125"/>
      <c r="E41" s="126"/>
      <c r="F41" s="116"/>
      <c r="G41" s="132"/>
      <c r="H41" s="116"/>
      <c r="I41" s="98"/>
      <c r="J41" s="127"/>
      <c r="K41" s="127"/>
      <c r="L41" s="98"/>
      <c r="M41" s="117"/>
      <c r="N41" s="117"/>
      <c r="O41" s="117"/>
      <c r="P41" s="117"/>
      <c r="Q41" s="117"/>
      <c r="R41" s="117"/>
      <c r="S41" s="117"/>
      <c r="T41" s="117"/>
      <c r="U41" s="128"/>
      <c r="V41" s="128"/>
      <c r="W41" s="128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</row>
    <row r="42" spans="1:82" s="83" customFormat="1" ht="12.95" customHeight="1" x14ac:dyDescent="0.2">
      <c r="A42" s="96" t="str">
        <f t="shared" si="4"/>
        <v>Birkholz, Annika</v>
      </c>
      <c r="B42" s="102" t="str">
        <f>b_KIEL!$B$6</f>
        <v>STU</v>
      </c>
      <c r="C42" s="115">
        <v>1</v>
      </c>
      <c r="D42" s="125">
        <v>1</v>
      </c>
      <c r="E42" s="126">
        <v>16</v>
      </c>
      <c r="F42" s="116">
        <v>16</v>
      </c>
      <c r="G42" s="116">
        <v>11</v>
      </c>
      <c r="H42" s="116">
        <v>9</v>
      </c>
      <c r="I42" s="98">
        <v>11</v>
      </c>
      <c r="J42" s="127"/>
      <c r="K42" s="127"/>
      <c r="L42" s="98"/>
      <c r="M42" s="117">
        <v>1</v>
      </c>
      <c r="N42" s="117"/>
      <c r="O42" s="117"/>
      <c r="P42" s="117"/>
      <c r="Q42" s="117"/>
      <c r="R42" s="117"/>
      <c r="S42" s="117">
        <v>8</v>
      </c>
      <c r="T42" s="117"/>
      <c r="U42" s="128"/>
      <c r="V42" s="128">
        <v>1</v>
      </c>
      <c r="W42" s="128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</row>
    <row r="43" spans="1:82" s="83" customFormat="1" ht="12.95" customHeight="1" x14ac:dyDescent="0.2">
      <c r="A43" s="96" t="str">
        <f t="shared" si="4"/>
        <v>Birkholz, Annika</v>
      </c>
      <c r="B43" s="102" t="str">
        <f>b_KIEL!$B$7</f>
        <v>Gegner 5</v>
      </c>
      <c r="C43" s="115"/>
      <c r="D43" s="125"/>
      <c r="E43" s="126"/>
      <c r="F43" s="116"/>
      <c r="G43" s="116"/>
      <c r="H43" s="116"/>
      <c r="I43" s="98"/>
      <c r="J43" s="127"/>
      <c r="K43" s="127"/>
      <c r="L43" s="98"/>
      <c r="M43" s="117"/>
      <c r="N43" s="117"/>
      <c r="O43" s="117"/>
      <c r="P43" s="117"/>
      <c r="Q43" s="117"/>
      <c r="R43" s="117"/>
      <c r="S43" s="117"/>
      <c r="T43" s="117"/>
      <c r="U43" s="128"/>
      <c r="V43" s="128"/>
      <c r="W43" s="128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</row>
    <row r="44" spans="1:82" s="83" customFormat="1" ht="12.95" customHeight="1" x14ac:dyDescent="0.2">
      <c r="A44" s="96" t="str">
        <f t="shared" si="4"/>
        <v>Birkholz, Annika</v>
      </c>
      <c r="B44" s="102" t="str">
        <f>b_KIEL!$B$8</f>
        <v>Gegner 6</v>
      </c>
      <c r="C44" s="115"/>
      <c r="D44" s="125"/>
      <c r="E44" s="126"/>
      <c r="F44" s="116"/>
      <c r="G44" s="116"/>
      <c r="H44" s="116"/>
      <c r="I44" s="98"/>
      <c r="J44" s="127"/>
      <c r="K44" s="127"/>
      <c r="L44" s="98"/>
      <c r="M44" s="117"/>
      <c r="N44" s="117"/>
      <c r="O44" s="117"/>
      <c r="P44" s="117"/>
      <c r="Q44" s="117"/>
      <c r="R44" s="117"/>
      <c r="S44" s="117"/>
      <c r="T44" s="117"/>
      <c r="U44" s="128"/>
      <c r="V44" s="128"/>
      <c r="W44" s="128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</row>
    <row r="45" spans="1:82" s="83" customFormat="1" ht="12.95" customHeight="1" x14ac:dyDescent="0.2">
      <c r="A45" s="96" t="str">
        <f t="shared" si="4"/>
        <v>Birkholz, Annika</v>
      </c>
      <c r="B45" s="102" t="str">
        <f>b_KIEL!$B$9</f>
        <v>Gegner 7</v>
      </c>
      <c r="C45" s="115"/>
      <c r="D45" s="125"/>
      <c r="E45" s="126"/>
      <c r="F45" s="116"/>
      <c r="G45" s="116"/>
      <c r="H45" s="116"/>
      <c r="I45" s="98"/>
      <c r="J45" s="127"/>
      <c r="K45" s="127"/>
      <c r="L45" s="98"/>
      <c r="M45" s="117"/>
      <c r="N45" s="117"/>
      <c r="O45" s="117"/>
      <c r="P45" s="117"/>
      <c r="Q45" s="117"/>
      <c r="R45" s="117"/>
      <c r="S45" s="117"/>
      <c r="T45" s="117"/>
      <c r="U45" s="128"/>
      <c r="V45" s="128"/>
      <c r="W45" s="128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</row>
    <row r="46" spans="1:82" s="83" customFormat="1" ht="12.95" customHeight="1" x14ac:dyDescent="0.2">
      <c r="A46" s="96" t="str">
        <f t="shared" si="4"/>
        <v>Birkholz, Annika</v>
      </c>
      <c r="B46" s="102" t="str">
        <f>b_KIEL!$B$10</f>
        <v>Gegner 8</v>
      </c>
      <c r="C46" s="115"/>
      <c r="D46" s="125"/>
      <c r="E46" s="126"/>
      <c r="F46" s="116"/>
      <c r="G46" s="116"/>
      <c r="H46" s="116"/>
      <c r="I46" s="98"/>
      <c r="J46" s="127"/>
      <c r="K46" s="127"/>
      <c r="L46" s="98"/>
      <c r="M46" s="117"/>
      <c r="N46" s="117"/>
      <c r="O46" s="117"/>
      <c r="P46" s="117"/>
      <c r="Q46" s="117"/>
      <c r="R46" s="117"/>
      <c r="S46" s="117"/>
      <c r="T46" s="117"/>
      <c r="U46" s="128"/>
      <c r="V46" s="128"/>
      <c r="W46" s="128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</row>
    <row r="47" spans="1:82" ht="12.95" customHeight="1" x14ac:dyDescent="0.2">
      <c r="A47" s="74" t="str">
        <f>b_KIEL!$A$47</f>
        <v>Ross, Lea Marie</v>
      </c>
      <c r="B47" s="101"/>
      <c r="C47" s="84"/>
      <c r="D47" s="94"/>
      <c r="E47" s="9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</row>
    <row r="48" spans="1:82" s="83" customFormat="1" ht="12.95" customHeight="1" x14ac:dyDescent="0.2">
      <c r="A48" s="96" t="str">
        <f t="shared" ref="A48:A55" si="5">$A$47</f>
        <v>Ross, Lea Marie</v>
      </c>
      <c r="B48" s="102" t="str">
        <f>b_KIEL!$B$3</f>
        <v>BSVNRW</v>
      </c>
      <c r="C48" s="115"/>
      <c r="D48" s="125"/>
      <c r="E48" s="126"/>
      <c r="F48" s="116"/>
      <c r="G48" s="116"/>
      <c r="H48" s="116"/>
      <c r="I48" s="98"/>
      <c r="J48" s="127"/>
      <c r="K48" s="127"/>
      <c r="L48" s="98"/>
      <c r="M48" s="117"/>
      <c r="N48" s="117"/>
      <c r="O48" s="117"/>
      <c r="P48" s="117"/>
      <c r="Q48" s="117"/>
      <c r="R48" s="117"/>
      <c r="S48" s="117"/>
      <c r="T48" s="117"/>
      <c r="U48" s="128"/>
      <c r="V48" s="128"/>
      <c r="W48" s="128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</row>
    <row r="49" spans="1:82" s="83" customFormat="1" ht="12.95" customHeight="1" x14ac:dyDescent="0.2">
      <c r="A49" s="96" t="str">
        <f t="shared" si="5"/>
        <v>Ross, Lea Marie</v>
      </c>
      <c r="B49" s="102" t="str">
        <f>b_KIEL!$B$4</f>
        <v>STU</v>
      </c>
      <c r="C49" s="115"/>
      <c r="D49" s="125"/>
      <c r="E49" s="126"/>
      <c r="F49" s="116"/>
      <c r="G49" s="116"/>
      <c r="H49" s="116"/>
      <c r="I49" s="98"/>
      <c r="J49" s="127"/>
      <c r="K49" s="127"/>
      <c r="L49" s="98"/>
      <c r="M49" s="117"/>
      <c r="N49" s="117"/>
      <c r="O49" s="117"/>
      <c r="P49" s="117"/>
      <c r="Q49" s="117"/>
      <c r="R49" s="117"/>
      <c r="S49" s="117"/>
      <c r="T49" s="117"/>
      <c r="U49" s="128"/>
      <c r="V49" s="128"/>
      <c r="W49" s="128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</row>
    <row r="50" spans="1:82" s="83" customFormat="1" ht="12.95" customHeight="1" x14ac:dyDescent="0.2">
      <c r="A50" s="96" t="str">
        <f t="shared" si="5"/>
        <v>Ross, Lea Marie</v>
      </c>
      <c r="B50" s="102" t="str">
        <f>b_KIEL!$B$5</f>
        <v>BAWÜ</v>
      </c>
      <c r="C50" s="115"/>
      <c r="D50" s="125"/>
      <c r="E50" s="126"/>
      <c r="F50" s="116"/>
      <c r="G50" s="116"/>
      <c r="H50" s="116"/>
      <c r="I50" s="98"/>
      <c r="J50" s="127"/>
      <c r="K50" s="127"/>
      <c r="L50" s="98"/>
      <c r="M50" s="117"/>
      <c r="N50" s="117"/>
      <c r="O50" s="117"/>
      <c r="P50" s="117"/>
      <c r="Q50" s="117"/>
      <c r="R50" s="117"/>
      <c r="S50" s="117"/>
      <c r="T50" s="117"/>
      <c r="U50" s="128"/>
      <c r="V50" s="128"/>
      <c r="W50" s="128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</row>
    <row r="51" spans="1:82" s="83" customFormat="1" ht="12.95" customHeight="1" x14ac:dyDescent="0.2">
      <c r="A51" s="96" t="str">
        <f t="shared" si="5"/>
        <v>Ross, Lea Marie</v>
      </c>
      <c r="B51" s="102" t="str">
        <f>b_KIEL!$B$6</f>
        <v>STU</v>
      </c>
      <c r="C51" s="115"/>
      <c r="D51" s="125"/>
      <c r="E51" s="126"/>
      <c r="F51" s="116"/>
      <c r="G51" s="116"/>
      <c r="H51" s="116"/>
      <c r="I51" s="98"/>
      <c r="J51" s="127"/>
      <c r="K51" s="127"/>
      <c r="L51" s="98"/>
      <c r="M51" s="117"/>
      <c r="N51" s="117"/>
      <c r="O51" s="117"/>
      <c r="P51" s="117"/>
      <c r="Q51" s="117"/>
      <c r="R51" s="117"/>
      <c r="S51" s="117"/>
      <c r="T51" s="117"/>
      <c r="U51" s="128"/>
      <c r="V51" s="128"/>
      <c r="W51" s="128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</row>
    <row r="52" spans="1:82" s="83" customFormat="1" ht="12.95" customHeight="1" x14ac:dyDescent="0.2">
      <c r="A52" s="96" t="str">
        <f t="shared" si="5"/>
        <v>Ross, Lea Marie</v>
      </c>
      <c r="B52" s="102" t="str">
        <f>b_KIEL!$B$7</f>
        <v>Gegner 5</v>
      </c>
      <c r="C52" s="115"/>
      <c r="D52" s="125"/>
      <c r="E52" s="126"/>
      <c r="F52" s="116"/>
      <c r="G52" s="116"/>
      <c r="H52" s="116"/>
      <c r="I52" s="98"/>
      <c r="J52" s="127"/>
      <c r="K52" s="127"/>
      <c r="L52" s="98"/>
      <c r="M52" s="117"/>
      <c r="N52" s="117"/>
      <c r="O52" s="117"/>
      <c r="P52" s="117"/>
      <c r="Q52" s="117"/>
      <c r="R52" s="117"/>
      <c r="S52" s="117"/>
      <c r="T52" s="117"/>
      <c r="U52" s="128"/>
      <c r="V52" s="128"/>
      <c r="W52" s="128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</row>
    <row r="53" spans="1:82" s="83" customFormat="1" ht="12.95" customHeight="1" x14ac:dyDescent="0.2">
      <c r="A53" s="96" t="str">
        <f t="shared" si="5"/>
        <v>Ross, Lea Marie</v>
      </c>
      <c r="B53" s="102" t="str">
        <f>b_KIEL!$B$8</f>
        <v>Gegner 6</v>
      </c>
      <c r="C53" s="115"/>
      <c r="D53" s="125"/>
      <c r="E53" s="126"/>
      <c r="F53" s="116"/>
      <c r="G53" s="116"/>
      <c r="H53" s="116"/>
      <c r="I53" s="98"/>
      <c r="J53" s="127"/>
      <c r="K53" s="127"/>
      <c r="L53" s="98"/>
      <c r="M53" s="117"/>
      <c r="N53" s="117"/>
      <c r="O53" s="117"/>
      <c r="P53" s="117"/>
      <c r="Q53" s="117"/>
      <c r="R53" s="117"/>
      <c r="S53" s="117"/>
      <c r="T53" s="117"/>
      <c r="U53" s="128"/>
      <c r="V53" s="128"/>
      <c r="W53" s="128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</row>
    <row r="54" spans="1:82" s="83" customFormat="1" ht="12.95" customHeight="1" x14ac:dyDescent="0.2">
      <c r="A54" s="96" t="str">
        <f t="shared" si="5"/>
        <v>Ross, Lea Marie</v>
      </c>
      <c r="B54" s="102" t="str">
        <f>b_KIEL!$B$9</f>
        <v>Gegner 7</v>
      </c>
      <c r="C54" s="115"/>
      <c r="D54" s="125"/>
      <c r="E54" s="126"/>
      <c r="F54" s="116"/>
      <c r="G54" s="116"/>
      <c r="H54" s="116"/>
      <c r="I54" s="98"/>
      <c r="J54" s="127"/>
      <c r="K54" s="127"/>
      <c r="L54" s="98"/>
      <c r="M54" s="117"/>
      <c r="N54" s="117"/>
      <c r="O54" s="117"/>
      <c r="P54" s="117"/>
      <c r="Q54" s="117"/>
      <c r="R54" s="117"/>
      <c r="S54" s="117"/>
      <c r="T54" s="117"/>
      <c r="U54" s="128"/>
      <c r="V54" s="128"/>
      <c r="W54" s="128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</row>
    <row r="55" spans="1:82" s="83" customFormat="1" ht="12.95" customHeight="1" x14ac:dyDescent="0.2">
      <c r="A55" s="96" t="str">
        <f t="shared" si="5"/>
        <v>Ross, Lea Marie</v>
      </c>
      <c r="B55" s="102" t="str">
        <f>b_KIEL!$B$10</f>
        <v>Gegner 8</v>
      </c>
      <c r="C55" s="115"/>
      <c r="D55" s="125"/>
      <c r="E55" s="126"/>
      <c r="F55" s="116"/>
      <c r="G55" s="116"/>
      <c r="H55" s="116"/>
      <c r="I55" s="98"/>
      <c r="J55" s="127"/>
      <c r="K55" s="127"/>
      <c r="L55" s="98"/>
      <c r="M55" s="117"/>
      <c r="N55" s="117"/>
      <c r="O55" s="117"/>
      <c r="P55" s="117"/>
      <c r="Q55" s="117"/>
      <c r="R55" s="117"/>
      <c r="S55" s="117"/>
      <c r="T55" s="117"/>
      <c r="U55" s="128"/>
      <c r="V55" s="128"/>
      <c r="W55" s="128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</row>
    <row r="56" spans="1:82" ht="12.95" customHeight="1" x14ac:dyDescent="0.2">
      <c r="A56" s="74" t="str">
        <f>b_KIEL!$A$56</f>
        <v>Bethke, Emma</v>
      </c>
      <c r="B56" s="101"/>
      <c r="C56" s="84"/>
      <c r="D56" s="94"/>
      <c r="E56" s="9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100"/>
      <c r="Z56" s="100"/>
    </row>
    <row r="57" spans="1:82" s="83" customFormat="1" ht="12.95" customHeight="1" x14ac:dyDescent="0.2">
      <c r="A57" s="96" t="str">
        <f>$A$56</f>
        <v>Bethke, Emma</v>
      </c>
      <c r="B57" s="102" t="str">
        <f>b_KIEL!$B$3</f>
        <v>BSVNRW</v>
      </c>
      <c r="C57" s="115"/>
      <c r="D57" s="125"/>
      <c r="E57" s="126"/>
      <c r="F57" s="116"/>
      <c r="G57" s="116"/>
      <c r="H57" s="116"/>
      <c r="I57" s="98"/>
      <c r="J57" s="127"/>
      <c r="K57" s="127"/>
      <c r="L57" s="98"/>
      <c r="M57" s="117"/>
      <c r="N57" s="117"/>
      <c r="O57" s="117"/>
      <c r="P57" s="117"/>
      <c r="Q57" s="117"/>
      <c r="R57" s="117"/>
      <c r="S57" s="117"/>
      <c r="T57" s="117"/>
      <c r="U57" s="128"/>
      <c r="V57" s="128"/>
      <c r="W57" s="128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</row>
    <row r="58" spans="1:82" s="83" customFormat="1" ht="12.95" customHeight="1" x14ac:dyDescent="0.2">
      <c r="A58" s="96" t="str">
        <f t="shared" ref="A58:A64" si="6">$A$56</f>
        <v>Bethke, Emma</v>
      </c>
      <c r="B58" s="102" t="str">
        <f>b_KIEL!$B$4</f>
        <v>STU</v>
      </c>
      <c r="C58" s="115"/>
      <c r="D58" s="125"/>
      <c r="E58" s="126"/>
      <c r="F58" s="116"/>
      <c r="G58" s="116"/>
      <c r="H58" s="116"/>
      <c r="I58" s="98"/>
      <c r="J58" s="127"/>
      <c r="K58" s="127"/>
      <c r="L58" s="98"/>
      <c r="M58" s="117"/>
      <c r="N58" s="117"/>
      <c r="O58" s="117"/>
      <c r="P58" s="117"/>
      <c r="Q58" s="117"/>
      <c r="R58" s="117"/>
      <c r="S58" s="117"/>
      <c r="T58" s="117"/>
      <c r="U58" s="128"/>
      <c r="V58" s="128"/>
      <c r="W58" s="128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</row>
    <row r="59" spans="1:82" s="83" customFormat="1" ht="12.95" customHeight="1" x14ac:dyDescent="0.2">
      <c r="A59" s="96" t="str">
        <f t="shared" si="6"/>
        <v>Bethke, Emma</v>
      </c>
      <c r="B59" s="102" t="str">
        <f>b_KIEL!$B$5</f>
        <v>BAWÜ</v>
      </c>
      <c r="C59" s="115">
        <v>1</v>
      </c>
      <c r="D59" s="125">
        <v>0.66</v>
      </c>
      <c r="E59" s="126">
        <v>9</v>
      </c>
      <c r="F59" s="116">
        <v>9</v>
      </c>
      <c r="G59" s="116">
        <v>6</v>
      </c>
      <c r="H59" s="116">
        <v>2</v>
      </c>
      <c r="I59" s="98">
        <v>5</v>
      </c>
      <c r="J59" s="127">
        <v>1</v>
      </c>
      <c r="K59" s="127">
        <v>1</v>
      </c>
      <c r="L59" s="98">
        <v>1</v>
      </c>
      <c r="M59" s="117">
        <v>1</v>
      </c>
      <c r="N59" s="117"/>
      <c r="O59" s="117"/>
      <c r="P59" s="117"/>
      <c r="Q59" s="117"/>
      <c r="R59" s="117"/>
      <c r="S59" s="117">
        <v>2</v>
      </c>
      <c r="T59" s="117"/>
      <c r="U59" s="128"/>
      <c r="V59" s="128"/>
      <c r="W59" s="128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</row>
    <row r="60" spans="1:82" s="83" customFormat="1" ht="12.95" customHeight="1" x14ac:dyDescent="0.2">
      <c r="A60" s="96" t="str">
        <f t="shared" si="6"/>
        <v>Bethke, Emma</v>
      </c>
      <c r="B60" s="102" t="str">
        <f>b_KIEL!$B$6</f>
        <v>STU</v>
      </c>
      <c r="C60" s="115"/>
      <c r="D60" s="125"/>
      <c r="E60" s="126"/>
      <c r="F60" s="116"/>
      <c r="G60" s="116"/>
      <c r="H60" s="116"/>
      <c r="I60" s="98"/>
      <c r="J60" s="127"/>
      <c r="K60" s="127"/>
      <c r="L60" s="98"/>
      <c r="M60" s="117"/>
      <c r="N60" s="117"/>
      <c r="O60" s="117"/>
      <c r="P60" s="117"/>
      <c r="Q60" s="117"/>
      <c r="R60" s="117"/>
      <c r="S60" s="117"/>
      <c r="T60" s="117"/>
      <c r="U60" s="128"/>
      <c r="V60" s="128"/>
      <c r="W60" s="128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</row>
    <row r="61" spans="1:82" s="83" customFormat="1" ht="12.95" customHeight="1" x14ac:dyDescent="0.2">
      <c r="A61" s="96" t="str">
        <f t="shared" si="6"/>
        <v>Bethke, Emma</v>
      </c>
      <c r="B61" s="102" t="str">
        <f>b_KIEL!$B$7</f>
        <v>Gegner 5</v>
      </c>
      <c r="C61" s="115"/>
      <c r="D61" s="125"/>
      <c r="E61" s="126"/>
      <c r="F61" s="116"/>
      <c r="G61" s="116"/>
      <c r="H61" s="116"/>
      <c r="I61" s="98"/>
      <c r="J61" s="127"/>
      <c r="K61" s="127"/>
      <c r="L61" s="98"/>
      <c r="M61" s="117"/>
      <c r="N61" s="117"/>
      <c r="O61" s="117"/>
      <c r="P61" s="117"/>
      <c r="Q61" s="117"/>
      <c r="R61" s="117"/>
      <c r="S61" s="117"/>
      <c r="T61" s="117"/>
      <c r="U61" s="128"/>
      <c r="V61" s="128"/>
      <c r="W61" s="128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</row>
    <row r="62" spans="1:82" s="83" customFormat="1" ht="12.95" customHeight="1" x14ac:dyDescent="0.2">
      <c r="A62" s="96" t="str">
        <f t="shared" si="6"/>
        <v>Bethke, Emma</v>
      </c>
      <c r="B62" s="102" t="str">
        <f>b_KIEL!$B$8</f>
        <v>Gegner 6</v>
      </c>
      <c r="C62" s="115"/>
      <c r="D62" s="125"/>
      <c r="E62" s="126"/>
      <c r="F62" s="116"/>
      <c r="G62" s="116"/>
      <c r="H62" s="116"/>
      <c r="I62" s="98"/>
      <c r="J62" s="127"/>
      <c r="K62" s="127"/>
      <c r="L62" s="98"/>
      <c r="M62" s="117"/>
      <c r="N62" s="117"/>
      <c r="O62" s="117"/>
      <c r="P62" s="117"/>
      <c r="Q62" s="117"/>
      <c r="R62" s="117"/>
      <c r="S62" s="117"/>
      <c r="T62" s="117"/>
      <c r="U62" s="128"/>
      <c r="V62" s="128"/>
      <c r="W62" s="128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</row>
    <row r="63" spans="1:82" s="83" customFormat="1" ht="12.95" customHeight="1" x14ac:dyDescent="0.2">
      <c r="A63" s="96" t="str">
        <f t="shared" si="6"/>
        <v>Bethke, Emma</v>
      </c>
      <c r="B63" s="102" t="str">
        <f>b_KIEL!$B$9</f>
        <v>Gegner 7</v>
      </c>
      <c r="C63" s="115"/>
      <c r="D63" s="125"/>
      <c r="E63" s="126"/>
      <c r="F63" s="116"/>
      <c r="G63" s="116"/>
      <c r="H63" s="116"/>
      <c r="I63" s="98"/>
      <c r="J63" s="127"/>
      <c r="K63" s="127"/>
      <c r="L63" s="98"/>
      <c r="M63" s="117"/>
      <c r="N63" s="117"/>
      <c r="O63" s="117"/>
      <c r="P63" s="117"/>
      <c r="Q63" s="117"/>
      <c r="R63" s="117"/>
      <c r="S63" s="117"/>
      <c r="T63" s="117"/>
      <c r="U63" s="128"/>
      <c r="V63" s="128"/>
      <c r="W63" s="128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</row>
    <row r="64" spans="1:82" s="83" customFormat="1" ht="12.95" customHeight="1" x14ac:dyDescent="0.2">
      <c r="A64" s="96" t="str">
        <f t="shared" si="6"/>
        <v>Bethke, Emma</v>
      </c>
      <c r="B64" s="102" t="str">
        <f>b_KIEL!$B$10</f>
        <v>Gegner 8</v>
      </c>
      <c r="C64" s="115"/>
      <c r="D64" s="125"/>
      <c r="E64" s="126"/>
      <c r="F64" s="116"/>
      <c r="G64" s="116"/>
      <c r="H64" s="116"/>
      <c r="I64" s="98"/>
      <c r="J64" s="127"/>
      <c r="K64" s="127"/>
      <c r="L64" s="98"/>
      <c r="M64" s="117"/>
      <c r="N64" s="117"/>
      <c r="O64" s="117"/>
      <c r="P64" s="117"/>
      <c r="Q64" s="117"/>
      <c r="R64" s="117"/>
      <c r="S64" s="117"/>
      <c r="T64" s="117"/>
      <c r="U64" s="128"/>
      <c r="V64" s="128"/>
      <c r="W64" s="128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</row>
    <row r="65" spans="1:82" ht="12.95" customHeight="1" x14ac:dyDescent="0.2">
      <c r="A65" s="74" t="str">
        <f>b_KIEL!$A$65</f>
        <v>Hahn, Smilla</v>
      </c>
      <c r="B65" s="101"/>
      <c r="C65" s="84"/>
      <c r="D65" s="94"/>
      <c r="E65" s="9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100"/>
      <c r="Z65" s="100"/>
      <c r="AA65" s="100"/>
      <c r="AB65" s="100"/>
      <c r="AC65" s="100"/>
      <c r="AD65" s="100"/>
      <c r="AE65" s="100"/>
      <c r="AF65" s="100"/>
      <c r="AG65" s="100"/>
      <c r="AH65" s="100"/>
      <c r="AI65" s="100"/>
      <c r="AJ65" s="100"/>
      <c r="AK65" s="100"/>
      <c r="AL65" s="100"/>
      <c r="AM65" s="100"/>
      <c r="AN65" s="100"/>
      <c r="AO65" s="100"/>
      <c r="AP65" s="100"/>
    </row>
    <row r="66" spans="1:82" s="83" customFormat="1" ht="12.95" customHeight="1" x14ac:dyDescent="0.2">
      <c r="A66" s="96" t="str">
        <f>$A$65</f>
        <v>Hahn, Smilla</v>
      </c>
      <c r="B66" s="102" t="str">
        <f>b_KIEL!$B$3</f>
        <v>BSVNRW</v>
      </c>
      <c r="C66" s="115"/>
      <c r="D66" s="125"/>
      <c r="E66" s="126"/>
      <c r="F66" s="116"/>
      <c r="G66" s="116"/>
      <c r="H66" s="116"/>
      <c r="I66" s="98"/>
      <c r="J66" s="127"/>
      <c r="K66" s="127"/>
      <c r="L66" s="98"/>
      <c r="M66" s="117"/>
      <c r="N66" s="117"/>
      <c r="O66" s="117"/>
      <c r="P66" s="117"/>
      <c r="Q66" s="117"/>
      <c r="R66" s="117"/>
      <c r="S66" s="117"/>
      <c r="T66" s="117"/>
      <c r="U66" s="128"/>
      <c r="V66" s="128"/>
      <c r="W66" s="128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</row>
    <row r="67" spans="1:82" s="83" customFormat="1" ht="12.95" customHeight="1" x14ac:dyDescent="0.2">
      <c r="A67" s="96" t="str">
        <f t="shared" ref="A67:A73" si="7">$A$65</f>
        <v>Hahn, Smilla</v>
      </c>
      <c r="B67" s="102" t="str">
        <f>b_KIEL!$B$4</f>
        <v>STU</v>
      </c>
      <c r="C67" s="115"/>
      <c r="D67" s="125"/>
      <c r="E67" s="126"/>
      <c r="F67" s="116"/>
      <c r="G67" s="116"/>
      <c r="H67" s="116"/>
      <c r="I67" s="98"/>
      <c r="J67" s="127"/>
      <c r="K67" s="127"/>
      <c r="L67" s="98"/>
      <c r="M67" s="117"/>
      <c r="N67" s="117"/>
      <c r="O67" s="117"/>
      <c r="P67" s="117"/>
      <c r="Q67" s="117"/>
      <c r="R67" s="117"/>
      <c r="S67" s="117"/>
      <c r="T67" s="117"/>
      <c r="U67" s="128"/>
      <c r="V67" s="128"/>
      <c r="W67" s="128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</row>
    <row r="68" spans="1:82" s="83" customFormat="1" ht="12.95" customHeight="1" x14ac:dyDescent="0.2">
      <c r="A68" s="96" t="str">
        <f t="shared" si="7"/>
        <v>Hahn, Smilla</v>
      </c>
      <c r="B68" s="102" t="str">
        <f>b_KIEL!$B$5</f>
        <v>BAWÜ</v>
      </c>
      <c r="C68" s="115"/>
      <c r="D68" s="125"/>
      <c r="E68" s="126"/>
      <c r="F68" s="116"/>
      <c r="G68" s="116"/>
      <c r="H68" s="116"/>
      <c r="I68" s="98"/>
      <c r="J68" s="127"/>
      <c r="K68" s="127"/>
      <c r="L68" s="98"/>
      <c r="M68" s="117"/>
      <c r="N68" s="117"/>
      <c r="O68" s="117"/>
      <c r="P68" s="117"/>
      <c r="Q68" s="117"/>
      <c r="R68" s="117"/>
      <c r="S68" s="117"/>
      <c r="T68" s="117"/>
      <c r="U68" s="128"/>
      <c r="V68" s="128"/>
      <c r="W68" s="128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</row>
    <row r="69" spans="1:82" s="83" customFormat="1" ht="12.95" customHeight="1" x14ac:dyDescent="0.2">
      <c r="A69" s="96" t="str">
        <f t="shared" si="7"/>
        <v>Hahn, Smilla</v>
      </c>
      <c r="B69" s="102" t="str">
        <f>b_KIEL!$B$6</f>
        <v>STU</v>
      </c>
      <c r="C69" s="115"/>
      <c r="D69" s="125"/>
      <c r="E69" s="126"/>
      <c r="F69" s="116"/>
      <c r="G69" s="116"/>
      <c r="H69" s="116"/>
      <c r="I69" s="98"/>
      <c r="J69" s="127"/>
      <c r="K69" s="127"/>
      <c r="L69" s="98"/>
      <c r="M69" s="117"/>
      <c r="N69" s="117"/>
      <c r="O69" s="117"/>
      <c r="P69" s="117"/>
      <c r="Q69" s="117"/>
      <c r="R69" s="117"/>
      <c r="S69" s="117"/>
      <c r="T69" s="117"/>
      <c r="U69" s="128"/>
      <c r="V69" s="128"/>
      <c r="W69" s="128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</row>
    <row r="70" spans="1:82" s="83" customFormat="1" ht="12.95" customHeight="1" x14ac:dyDescent="0.2">
      <c r="A70" s="96" t="str">
        <f t="shared" si="7"/>
        <v>Hahn, Smilla</v>
      </c>
      <c r="B70" s="102" t="str">
        <f>b_KIEL!$B$7</f>
        <v>Gegner 5</v>
      </c>
      <c r="C70" s="115"/>
      <c r="D70" s="125"/>
      <c r="E70" s="126"/>
      <c r="F70" s="116"/>
      <c r="G70" s="116"/>
      <c r="H70" s="116"/>
      <c r="I70" s="98"/>
      <c r="J70" s="127"/>
      <c r="K70" s="127"/>
      <c r="L70" s="98"/>
      <c r="M70" s="117"/>
      <c r="N70" s="117"/>
      <c r="O70" s="117"/>
      <c r="P70" s="117"/>
      <c r="Q70" s="117"/>
      <c r="R70" s="117"/>
      <c r="S70" s="117"/>
      <c r="T70" s="117"/>
      <c r="U70" s="128"/>
      <c r="V70" s="128"/>
      <c r="W70" s="128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</row>
    <row r="71" spans="1:82" s="83" customFormat="1" ht="12.95" customHeight="1" x14ac:dyDescent="0.2">
      <c r="A71" s="96" t="str">
        <f t="shared" si="7"/>
        <v>Hahn, Smilla</v>
      </c>
      <c r="B71" s="102" t="str">
        <f>b_KIEL!$B$8</f>
        <v>Gegner 6</v>
      </c>
      <c r="C71" s="115"/>
      <c r="D71" s="125"/>
      <c r="E71" s="126"/>
      <c r="F71" s="116"/>
      <c r="G71" s="116"/>
      <c r="H71" s="116"/>
      <c r="I71" s="98"/>
      <c r="J71" s="127"/>
      <c r="K71" s="127"/>
      <c r="L71" s="98"/>
      <c r="M71" s="117"/>
      <c r="N71" s="117"/>
      <c r="O71" s="117"/>
      <c r="P71" s="117"/>
      <c r="Q71" s="117"/>
      <c r="R71" s="117"/>
      <c r="S71" s="117"/>
      <c r="T71" s="117"/>
      <c r="U71" s="128"/>
      <c r="V71" s="128"/>
      <c r="W71" s="128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</row>
    <row r="72" spans="1:82" s="83" customFormat="1" ht="12.95" customHeight="1" x14ac:dyDescent="0.2">
      <c r="A72" s="96" t="str">
        <f t="shared" si="7"/>
        <v>Hahn, Smilla</v>
      </c>
      <c r="B72" s="102" t="str">
        <f>b_KIEL!$B$9</f>
        <v>Gegner 7</v>
      </c>
      <c r="C72" s="115"/>
      <c r="D72" s="125"/>
      <c r="E72" s="126"/>
      <c r="F72" s="116"/>
      <c r="G72" s="116"/>
      <c r="H72" s="116"/>
      <c r="I72" s="98"/>
      <c r="J72" s="127"/>
      <c r="K72" s="127"/>
      <c r="L72" s="98"/>
      <c r="M72" s="117"/>
      <c r="N72" s="117"/>
      <c r="O72" s="117"/>
      <c r="P72" s="117"/>
      <c r="Q72" s="117"/>
      <c r="R72" s="117"/>
      <c r="S72" s="117"/>
      <c r="T72" s="117"/>
      <c r="U72" s="128"/>
      <c r="V72" s="128"/>
      <c r="W72" s="128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</row>
    <row r="73" spans="1:82" s="83" customFormat="1" ht="12.95" customHeight="1" x14ac:dyDescent="0.2">
      <c r="A73" s="96" t="str">
        <f t="shared" si="7"/>
        <v>Hahn, Smilla</v>
      </c>
      <c r="B73" s="102" t="str">
        <f>b_KIEL!$B$10</f>
        <v>Gegner 8</v>
      </c>
      <c r="C73" s="115"/>
      <c r="D73" s="125"/>
      <c r="E73" s="126"/>
      <c r="F73" s="116"/>
      <c r="G73" s="116"/>
      <c r="H73" s="116"/>
      <c r="I73" s="98"/>
      <c r="J73" s="127"/>
      <c r="K73" s="127"/>
      <c r="L73" s="98"/>
      <c r="M73" s="117"/>
      <c r="N73" s="117"/>
      <c r="O73" s="117"/>
      <c r="P73" s="117"/>
      <c r="Q73" s="117"/>
      <c r="R73" s="117"/>
      <c r="S73" s="117"/>
      <c r="T73" s="117"/>
      <c r="U73" s="128"/>
      <c r="V73" s="128"/>
      <c r="W73" s="128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</row>
    <row r="74" spans="1:82" ht="12.95" customHeight="1" x14ac:dyDescent="0.2">
      <c r="A74" s="74" t="str">
        <f>b_KIEL!$A$74</f>
        <v>Ahrendt, Hannah</v>
      </c>
      <c r="B74" s="101"/>
      <c r="C74" s="84"/>
      <c r="D74" s="94"/>
      <c r="E74" s="9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100"/>
      <c r="Z74" s="100"/>
    </row>
    <row r="75" spans="1:82" s="83" customFormat="1" ht="12.95" customHeight="1" x14ac:dyDescent="0.2">
      <c r="A75" s="96" t="str">
        <f>$A$74</f>
        <v>Ahrendt, Hannah</v>
      </c>
      <c r="B75" s="102" t="str">
        <f>b_KIEL!$B$3</f>
        <v>BSVNRW</v>
      </c>
      <c r="C75" s="115"/>
      <c r="D75" s="125"/>
      <c r="E75" s="126"/>
      <c r="F75" s="116"/>
      <c r="G75" s="116"/>
      <c r="H75" s="116"/>
      <c r="I75" s="98"/>
      <c r="J75" s="127"/>
      <c r="K75" s="127"/>
      <c r="L75" s="98"/>
      <c r="M75" s="117"/>
      <c r="N75" s="117"/>
      <c r="O75" s="117"/>
      <c r="P75" s="117"/>
      <c r="Q75" s="117"/>
      <c r="R75" s="117"/>
      <c r="S75" s="117"/>
      <c r="T75" s="117"/>
      <c r="U75" s="128"/>
      <c r="V75" s="128"/>
      <c r="W75" s="128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</row>
    <row r="76" spans="1:82" s="83" customFormat="1" ht="12.95" customHeight="1" x14ac:dyDescent="0.2">
      <c r="A76" s="96" t="str">
        <f t="shared" ref="A76:A82" si="8">$A$74</f>
        <v>Ahrendt, Hannah</v>
      </c>
      <c r="B76" s="102" t="str">
        <f>b_KIEL!$B$4</f>
        <v>STU</v>
      </c>
      <c r="C76" s="115">
        <v>1</v>
      </c>
      <c r="D76" s="125">
        <v>1.3</v>
      </c>
      <c r="E76" s="126">
        <v>17</v>
      </c>
      <c r="F76" s="116">
        <v>17</v>
      </c>
      <c r="G76" s="116">
        <v>13</v>
      </c>
      <c r="H76" s="116"/>
      <c r="I76" s="98">
        <v>5</v>
      </c>
      <c r="J76" s="127"/>
      <c r="K76" s="127"/>
      <c r="L76" s="98"/>
      <c r="M76" s="117"/>
      <c r="N76" s="117"/>
      <c r="O76" s="117"/>
      <c r="P76" s="117"/>
      <c r="Q76" s="117"/>
      <c r="R76" s="117"/>
      <c r="S76" s="117">
        <v>16</v>
      </c>
      <c r="T76" s="117"/>
      <c r="U76" s="128"/>
      <c r="V76" s="128">
        <v>1</v>
      </c>
      <c r="W76" s="128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</row>
    <row r="77" spans="1:82" s="83" customFormat="1" ht="12.95" customHeight="1" x14ac:dyDescent="0.2">
      <c r="A77" s="96" t="str">
        <f t="shared" si="8"/>
        <v>Ahrendt, Hannah</v>
      </c>
      <c r="B77" s="102" t="str">
        <f>b_KIEL!$B$5</f>
        <v>BAWÜ</v>
      </c>
      <c r="C77" s="115"/>
      <c r="D77" s="125"/>
      <c r="E77" s="126"/>
      <c r="F77" s="116"/>
      <c r="G77" s="116"/>
      <c r="H77" s="116"/>
      <c r="I77" s="98"/>
      <c r="J77" s="127"/>
      <c r="K77" s="127"/>
      <c r="L77" s="98"/>
      <c r="M77" s="117"/>
      <c r="N77" s="117"/>
      <c r="O77" s="117"/>
      <c r="P77" s="117"/>
      <c r="Q77" s="117"/>
      <c r="R77" s="117"/>
      <c r="S77" s="117"/>
      <c r="T77" s="117"/>
      <c r="U77" s="128"/>
      <c r="V77" s="128"/>
      <c r="W77" s="128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</row>
    <row r="78" spans="1:82" s="83" customFormat="1" ht="12.95" customHeight="1" x14ac:dyDescent="0.2">
      <c r="A78" s="96" t="str">
        <f t="shared" si="8"/>
        <v>Ahrendt, Hannah</v>
      </c>
      <c r="B78" s="102" t="str">
        <f>b_KIEL!$B$6</f>
        <v>STU</v>
      </c>
      <c r="C78" s="115"/>
      <c r="D78" s="125"/>
      <c r="E78" s="126"/>
      <c r="F78" s="116"/>
      <c r="G78" s="116"/>
      <c r="H78" s="116"/>
      <c r="I78" s="98"/>
      <c r="J78" s="127"/>
      <c r="K78" s="127"/>
      <c r="L78" s="98"/>
      <c r="M78" s="117"/>
      <c r="N78" s="117"/>
      <c r="O78" s="117"/>
      <c r="P78" s="117"/>
      <c r="Q78" s="117"/>
      <c r="R78" s="117"/>
      <c r="S78" s="117"/>
      <c r="T78" s="117"/>
      <c r="U78" s="128"/>
      <c r="V78" s="128"/>
      <c r="W78" s="128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</row>
    <row r="79" spans="1:82" s="83" customFormat="1" ht="12.95" customHeight="1" x14ac:dyDescent="0.2">
      <c r="A79" s="96" t="str">
        <f t="shared" si="8"/>
        <v>Ahrendt, Hannah</v>
      </c>
      <c r="B79" s="102" t="str">
        <f>b_KIEL!$B$7</f>
        <v>Gegner 5</v>
      </c>
      <c r="C79" s="115"/>
      <c r="D79" s="125"/>
      <c r="E79" s="126"/>
      <c r="F79" s="116"/>
      <c r="G79" s="116"/>
      <c r="H79" s="116"/>
      <c r="I79" s="98"/>
      <c r="J79" s="127"/>
      <c r="K79" s="127"/>
      <c r="L79" s="98"/>
      <c r="M79" s="117"/>
      <c r="N79" s="117"/>
      <c r="O79" s="117"/>
      <c r="P79" s="117"/>
      <c r="Q79" s="117"/>
      <c r="R79" s="117"/>
      <c r="S79" s="117"/>
      <c r="T79" s="117"/>
      <c r="U79" s="128"/>
      <c r="V79" s="128"/>
      <c r="W79" s="128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</row>
    <row r="80" spans="1:82" s="83" customFormat="1" ht="12.95" customHeight="1" x14ac:dyDescent="0.2">
      <c r="A80" s="96" t="str">
        <f t="shared" si="8"/>
        <v>Ahrendt, Hannah</v>
      </c>
      <c r="B80" s="102" t="str">
        <f>b_KIEL!$B$8</f>
        <v>Gegner 6</v>
      </c>
      <c r="C80" s="115"/>
      <c r="D80" s="125"/>
      <c r="E80" s="126"/>
      <c r="F80" s="116"/>
      <c r="G80" s="116"/>
      <c r="H80" s="116"/>
      <c r="I80" s="98"/>
      <c r="J80" s="127"/>
      <c r="K80" s="127"/>
      <c r="L80" s="98"/>
      <c r="M80" s="117"/>
      <c r="N80" s="117"/>
      <c r="O80" s="117"/>
      <c r="P80" s="117"/>
      <c r="Q80" s="117"/>
      <c r="R80" s="117"/>
      <c r="S80" s="117"/>
      <c r="T80" s="117"/>
      <c r="U80" s="128"/>
      <c r="V80" s="128"/>
      <c r="W80" s="128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</row>
    <row r="81" spans="1:82" s="83" customFormat="1" ht="12.95" customHeight="1" x14ac:dyDescent="0.2">
      <c r="A81" s="96" t="str">
        <f t="shared" si="8"/>
        <v>Ahrendt, Hannah</v>
      </c>
      <c r="B81" s="102" t="str">
        <f>b_KIEL!$B$9</f>
        <v>Gegner 7</v>
      </c>
      <c r="C81" s="115"/>
      <c r="D81" s="125"/>
      <c r="E81" s="126"/>
      <c r="F81" s="116"/>
      <c r="G81" s="116"/>
      <c r="H81" s="116"/>
      <c r="I81" s="98"/>
      <c r="J81" s="127"/>
      <c r="K81" s="127"/>
      <c r="L81" s="98"/>
      <c r="M81" s="117"/>
      <c r="N81" s="117"/>
      <c r="O81" s="117"/>
      <c r="P81" s="117"/>
      <c r="Q81" s="117"/>
      <c r="R81" s="117"/>
      <c r="S81" s="117"/>
      <c r="T81" s="117"/>
      <c r="U81" s="128"/>
      <c r="V81" s="128"/>
      <c r="W81" s="128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</row>
    <row r="82" spans="1:82" s="83" customFormat="1" ht="12.95" customHeight="1" x14ac:dyDescent="0.2">
      <c r="A82" s="96" t="str">
        <f t="shared" si="8"/>
        <v>Ahrendt, Hannah</v>
      </c>
      <c r="B82" s="102" t="str">
        <f>b_KIEL!$B$10</f>
        <v>Gegner 8</v>
      </c>
      <c r="C82" s="115"/>
      <c r="D82" s="125"/>
      <c r="E82" s="126"/>
      <c r="F82" s="116"/>
      <c r="G82" s="116"/>
      <c r="H82" s="116"/>
      <c r="I82" s="98"/>
      <c r="J82" s="127"/>
      <c r="K82" s="127"/>
      <c r="L82" s="98"/>
      <c r="M82" s="117"/>
      <c r="N82" s="117"/>
      <c r="O82" s="117"/>
      <c r="P82" s="117"/>
      <c r="Q82" s="117"/>
      <c r="R82" s="117"/>
      <c r="S82" s="117"/>
      <c r="T82" s="117"/>
      <c r="U82" s="128"/>
      <c r="V82" s="128"/>
      <c r="W82" s="128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</row>
    <row r="83" spans="1:82" ht="12.95" customHeight="1" x14ac:dyDescent="0.2">
      <c r="A83" s="74" t="str">
        <f>b_KIEL!$A$83</f>
        <v>Mandrella, Paulina</v>
      </c>
      <c r="B83" s="101"/>
      <c r="C83" s="84"/>
      <c r="D83" s="94"/>
      <c r="E83" s="9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100"/>
    </row>
    <row r="84" spans="1:82" s="83" customFormat="1" ht="12.95" customHeight="1" x14ac:dyDescent="0.2">
      <c r="A84" s="96" t="str">
        <f>$A$83</f>
        <v>Mandrella, Paulina</v>
      </c>
      <c r="B84" s="102" t="str">
        <f>b_KIEL!$B$3</f>
        <v>BSVNRW</v>
      </c>
      <c r="C84" s="115"/>
      <c r="D84" s="125"/>
      <c r="E84" s="126"/>
      <c r="F84" s="116"/>
      <c r="G84" s="116"/>
      <c r="H84" s="116"/>
      <c r="I84" s="98"/>
      <c r="J84" s="127"/>
      <c r="K84" s="127"/>
      <c r="L84" s="98"/>
      <c r="M84" s="117"/>
      <c r="N84" s="117"/>
      <c r="O84" s="117"/>
      <c r="P84" s="117"/>
      <c r="Q84" s="117"/>
      <c r="R84" s="117"/>
      <c r="S84" s="117"/>
      <c r="T84" s="117"/>
      <c r="U84" s="128"/>
      <c r="V84" s="128"/>
      <c r="W84" s="128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</row>
    <row r="85" spans="1:82" s="83" customFormat="1" ht="12.95" customHeight="1" x14ac:dyDescent="0.2">
      <c r="A85" s="96" t="str">
        <f t="shared" ref="A85:A91" si="9">$A$83</f>
        <v>Mandrella, Paulina</v>
      </c>
      <c r="B85" s="102" t="str">
        <f>b_KIEL!$B$4</f>
        <v>STU</v>
      </c>
      <c r="C85" s="115"/>
      <c r="D85" s="125"/>
      <c r="E85" s="126"/>
      <c r="F85" s="116"/>
      <c r="G85" s="116"/>
      <c r="H85" s="116"/>
      <c r="I85" s="98"/>
      <c r="J85" s="127"/>
      <c r="K85" s="127"/>
      <c r="L85" s="98"/>
      <c r="M85" s="117"/>
      <c r="N85" s="117"/>
      <c r="O85" s="117"/>
      <c r="P85" s="117"/>
      <c r="Q85" s="117"/>
      <c r="R85" s="117"/>
      <c r="S85" s="117"/>
      <c r="T85" s="117"/>
      <c r="U85" s="128"/>
      <c r="V85" s="128"/>
      <c r="W85" s="128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</row>
    <row r="86" spans="1:82" s="83" customFormat="1" ht="12.95" customHeight="1" x14ac:dyDescent="0.2">
      <c r="A86" s="96" t="str">
        <f t="shared" si="9"/>
        <v>Mandrella, Paulina</v>
      </c>
      <c r="B86" s="102" t="str">
        <f>b_KIEL!$B$5</f>
        <v>BAWÜ</v>
      </c>
      <c r="C86" s="115"/>
      <c r="D86" s="125"/>
      <c r="E86" s="126"/>
      <c r="F86" s="116"/>
      <c r="G86" s="116"/>
      <c r="H86" s="116"/>
      <c r="I86" s="98"/>
      <c r="J86" s="127"/>
      <c r="K86" s="127"/>
      <c r="L86" s="98"/>
      <c r="M86" s="117"/>
      <c r="N86" s="117"/>
      <c r="O86" s="117"/>
      <c r="P86" s="117"/>
      <c r="Q86" s="117"/>
      <c r="R86" s="117"/>
      <c r="S86" s="117"/>
      <c r="T86" s="117"/>
      <c r="U86" s="128"/>
      <c r="V86" s="128"/>
      <c r="W86" s="128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</row>
    <row r="87" spans="1:82" s="83" customFormat="1" ht="12.95" customHeight="1" x14ac:dyDescent="0.2">
      <c r="A87" s="96" t="str">
        <f t="shared" si="9"/>
        <v>Mandrella, Paulina</v>
      </c>
      <c r="B87" s="102" t="str">
        <f>b_KIEL!$B$6</f>
        <v>STU</v>
      </c>
      <c r="C87" s="115"/>
      <c r="D87" s="125"/>
      <c r="E87" s="126"/>
      <c r="F87" s="116"/>
      <c r="G87" s="116"/>
      <c r="H87" s="116"/>
      <c r="I87" s="98"/>
      <c r="J87" s="127"/>
      <c r="K87" s="127"/>
      <c r="L87" s="98"/>
      <c r="M87" s="117"/>
      <c r="N87" s="117"/>
      <c r="O87" s="117"/>
      <c r="P87" s="117"/>
      <c r="Q87" s="117"/>
      <c r="R87" s="117"/>
      <c r="S87" s="117"/>
      <c r="T87" s="117"/>
      <c r="U87" s="128"/>
      <c r="V87" s="128"/>
      <c r="W87" s="128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</row>
    <row r="88" spans="1:82" s="83" customFormat="1" ht="12.95" customHeight="1" x14ac:dyDescent="0.2">
      <c r="A88" s="96" t="str">
        <f t="shared" si="9"/>
        <v>Mandrella, Paulina</v>
      </c>
      <c r="B88" s="102" t="str">
        <f>b_KIEL!$B$7</f>
        <v>Gegner 5</v>
      </c>
      <c r="C88" s="115"/>
      <c r="D88" s="125"/>
      <c r="E88" s="126"/>
      <c r="F88" s="116"/>
      <c r="G88" s="116"/>
      <c r="H88" s="116"/>
      <c r="I88" s="98"/>
      <c r="J88" s="127"/>
      <c r="K88" s="127"/>
      <c r="L88" s="98"/>
      <c r="M88" s="117"/>
      <c r="N88" s="117"/>
      <c r="O88" s="117"/>
      <c r="P88" s="117"/>
      <c r="Q88" s="117"/>
      <c r="R88" s="117"/>
      <c r="S88" s="117"/>
      <c r="T88" s="117"/>
      <c r="U88" s="128"/>
      <c r="V88" s="128"/>
      <c r="W88" s="128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</row>
    <row r="89" spans="1:82" s="83" customFormat="1" ht="12.95" customHeight="1" x14ac:dyDescent="0.2">
      <c r="A89" s="96" t="str">
        <f t="shared" si="9"/>
        <v>Mandrella, Paulina</v>
      </c>
      <c r="B89" s="102" t="str">
        <f>b_KIEL!$B$8</f>
        <v>Gegner 6</v>
      </c>
      <c r="C89" s="115"/>
      <c r="D89" s="125"/>
      <c r="E89" s="126"/>
      <c r="F89" s="116"/>
      <c r="G89" s="116"/>
      <c r="H89" s="116"/>
      <c r="I89" s="98"/>
      <c r="J89" s="127"/>
      <c r="K89" s="127"/>
      <c r="L89" s="98"/>
      <c r="M89" s="117"/>
      <c r="N89" s="117"/>
      <c r="O89" s="117"/>
      <c r="P89" s="117"/>
      <c r="Q89" s="117"/>
      <c r="R89" s="117"/>
      <c r="S89" s="117"/>
      <c r="T89" s="117"/>
      <c r="U89" s="128"/>
      <c r="V89" s="128"/>
      <c r="W89" s="128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</row>
    <row r="90" spans="1:82" s="83" customFormat="1" ht="12.95" customHeight="1" x14ac:dyDescent="0.2">
      <c r="A90" s="96" t="str">
        <f t="shared" si="9"/>
        <v>Mandrella, Paulina</v>
      </c>
      <c r="B90" s="102" t="str">
        <f>b_KIEL!$B$9</f>
        <v>Gegner 7</v>
      </c>
      <c r="C90" s="115"/>
      <c r="D90" s="125"/>
      <c r="E90" s="126"/>
      <c r="F90" s="116"/>
      <c r="G90" s="116"/>
      <c r="H90" s="116"/>
      <c r="I90" s="98"/>
      <c r="J90" s="127"/>
      <c r="K90" s="127"/>
      <c r="L90" s="98"/>
      <c r="M90" s="117"/>
      <c r="N90" s="117"/>
      <c r="O90" s="117"/>
      <c r="P90" s="117"/>
      <c r="Q90" s="117"/>
      <c r="R90" s="117"/>
      <c r="S90" s="117"/>
      <c r="T90" s="117"/>
      <c r="U90" s="128"/>
      <c r="V90" s="128"/>
      <c r="W90" s="128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</row>
    <row r="91" spans="1:82" s="83" customFormat="1" ht="12.95" customHeight="1" x14ac:dyDescent="0.2">
      <c r="A91" s="96" t="str">
        <f t="shared" si="9"/>
        <v>Mandrella, Paulina</v>
      </c>
      <c r="B91" s="102" t="str">
        <f>b_KIEL!$B$10</f>
        <v>Gegner 8</v>
      </c>
      <c r="C91" s="115"/>
      <c r="D91" s="125"/>
      <c r="E91" s="126"/>
      <c r="F91" s="116"/>
      <c r="G91" s="116"/>
      <c r="H91" s="116"/>
      <c r="I91" s="98"/>
      <c r="J91" s="127"/>
      <c r="K91" s="127"/>
      <c r="L91" s="98"/>
      <c r="M91" s="117"/>
      <c r="N91" s="117"/>
      <c r="O91" s="117"/>
      <c r="P91" s="117"/>
      <c r="Q91" s="117"/>
      <c r="R91" s="117"/>
      <c r="S91" s="117"/>
      <c r="T91" s="117"/>
      <c r="U91" s="128"/>
      <c r="V91" s="128"/>
      <c r="W91" s="128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</row>
    <row r="92" spans="1:82" ht="12.95" customHeight="1" x14ac:dyDescent="0.2">
      <c r="A92" s="74" t="str">
        <f>b_KIEL!$A$92</f>
        <v>Jarchow, Stella</v>
      </c>
      <c r="B92" s="101"/>
      <c r="C92" s="84"/>
      <c r="D92" s="94"/>
      <c r="E92" s="9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100"/>
      <c r="Z92" s="100"/>
    </row>
    <row r="93" spans="1:82" s="83" customFormat="1" ht="12.95" customHeight="1" x14ac:dyDescent="0.2">
      <c r="A93" s="96" t="str">
        <f>$A$92</f>
        <v>Jarchow, Stella</v>
      </c>
      <c r="B93" s="102" t="str">
        <f>b_KIEL!$B$3</f>
        <v>BSVNRW</v>
      </c>
      <c r="C93" s="115"/>
      <c r="D93" s="125"/>
      <c r="E93" s="126"/>
      <c r="F93" s="116"/>
      <c r="G93" s="116"/>
      <c r="H93" s="116"/>
      <c r="I93" s="98"/>
      <c r="J93" s="127"/>
      <c r="K93" s="127"/>
      <c r="L93" s="98"/>
      <c r="M93" s="117"/>
      <c r="N93" s="117"/>
      <c r="O93" s="117"/>
      <c r="P93" s="117"/>
      <c r="Q93" s="117"/>
      <c r="R93" s="117"/>
      <c r="S93" s="117"/>
      <c r="T93" s="117"/>
      <c r="U93" s="128"/>
      <c r="V93" s="128"/>
      <c r="W93" s="128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</row>
    <row r="94" spans="1:82" s="83" customFormat="1" ht="12.95" customHeight="1" x14ac:dyDescent="0.2">
      <c r="A94" s="96" t="str">
        <f t="shared" ref="A94:A100" si="10">$A$92</f>
        <v>Jarchow, Stella</v>
      </c>
      <c r="B94" s="102" t="str">
        <f>b_KIEL!$B$4</f>
        <v>STU</v>
      </c>
      <c r="C94" s="115"/>
      <c r="D94" s="125"/>
      <c r="E94" s="126"/>
      <c r="F94" s="116"/>
      <c r="G94" s="116"/>
      <c r="H94" s="116"/>
      <c r="I94" s="98"/>
      <c r="J94" s="127"/>
      <c r="K94" s="127"/>
      <c r="L94" s="98"/>
      <c r="M94" s="117"/>
      <c r="N94" s="117"/>
      <c r="O94" s="117"/>
      <c r="P94" s="117"/>
      <c r="Q94" s="117"/>
      <c r="R94" s="117"/>
      <c r="S94" s="117"/>
      <c r="T94" s="117"/>
      <c r="U94" s="128"/>
      <c r="V94" s="128"/>
      <c r="W94" s="128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</row>
    <row r="95" spans="1:82" s="83" customFormat="1" ht="12.95" customHeight="1" x14ac:dyDescent="0.2">
      <c r="A95" s="96" t="str">
        <f t="shared" si="10"/>
        <v>Jarchow, Stella</v>
      </c>
      <c r="B95" s="102" t="str">
        <f>b_KIEL!$B$5</f>
        <v>BAWÜ</v>
      </c>
      <c r="C95" s="115"/>
      <c r="D95" s="125"/>
      <c r="E95" s="126"/>
      <c r="F95" s="116"/>
      <c r="G95" s="116"/>
      <c r="H95" s="116"/>
      <c r="I95" s="98"/>
      <c r="J95" s="127"/>
      <c r="K95" s="127"/>
      <c r="L95" s="98"/>
      <c r="M95" s="117"/>
      <c r="N95" s="117"/>
      <c r="O95" s="117"/>
      <c r="P95" s="117"/>
      <c r="Q95" s="117"/>
      <c r="R95" s="117"/>
      <c r="S95" s="117"/>
      <c r="T95" s="117"/>
      <c r="U95" s="128"/>
      <c r="V95" s="128"/>
      <c r="W95" s="128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</row>
    <row r="96" spans="1:82" s="83" customFormat="1" ht="12.95" customHeight="1" x14ac:dyDescent="0.2">
      <c r="A96" s="96" t="str">
        <f t="shared" si="10"/>
        <v>Jarchow, Stella</v>
      </c>
      <c r="B96" s="102" t="str">
        <f>b_KIEL!$B$6</f>
        <v>STU</v>
      </c>
      <c r="C96" s="115"/>
      <c r="D96" s="125"/>
      <c r="E96" s="126"/>
      <c r="F96" s="116"/>
      <c r="G96" s="116"/>
      <c r="H96" s="116"/>
      <c r="I96" s="98"/>
      <c r="J96" s="127"/>
      <c r="K96" s="127"/>
      <c r="L96" s="98"/>
      <c r="M96" s="117"/>
      <c r="N96" s="117"/>
      <c r="O96" s="117"/>
      <c r="P96" s="117"/>
      <c r="Q96" s="117"/>
      <c r="R96" s="117"/>
      <c r="S96" s="117"/>
      <c r="T96" s="117"/>
      <c r="U96" s="128"/>
      <c r="V96" s="128"/>
      <c r="W96" s="128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</row>
    <row r="97" spans="1:82" s="83" customFormat="1" ht="12.95" customHeight="1" x14ac:dyDescent="0.2">
      <c r="A97" s="96" t="str">
        <f t="shared" si="10"/>
        <v>Jarchow, Stella</v>
      </c>
      <c r="B97" s="102" t="str">
        <f>b_KIEL!$B$7</f>
        <v>Gegner 5</v>
      </c>
      <c r="C97" s="115"/>
      <c r="D97" s="125"/>
      <c r="E97" s="126"/>
      <c r="F97" s="116"/>
      <c r="G97" s="116"/>
      <c r="H97" s="116"/>
      <c r="I97" s="98"/>
      <c r="J97" s="127"/>
      <c r="K97" s="127"/>
      <c r="L97" s="98"/>
      <c r="M97" s="117"/>
      <c r="N97" s="117"/>
      <c r="O97" s="117"/>
      <c r="P97" s="117"/>
      <c r="Q97" s="117"/>
      <c r="R97" s="117"/>
      <c r="S97" s="117"/>
      <c r="T97" s="117"/>
      <c r="U97" s="128"/>
      <c r="V97" s="128"/>
      <c r="W97" s="128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</row>
    <row r="98" spans="1:82" s="83" customFormat="1" ht="12.95" customHeight="1" x14ac:dyDescent="0.2">
      <c r="A98" s="96" t="str">
        <f t="shared" si="10"/>
        <v>Jarchow, Stella</v>
      </c>
      <c r="B98" s="102" t="str">
        <f>b_KIEL!$B$8</f>
        <v>Gegner 6</v>
      </c>
      <c r="C98" s="115"/>
      <c r="D98" s="125"/>
      <c r="E98" s="126"/>
      <c r="F98" s="116"/>
      <c r="G98" s="116"/>
      <c r="H98" s="116"/>
      <c r="I98" s="98"/>
      <c r="J98" s="127"/>
      <c r="K98" s="127"/>
      <c r="L98" s="98"/>
      <c r="M98" s="117"/>
      <c r="N98" s="117"/>
      <c r="O98" s="117"/>
      <c r="P98" s="117"/>
      <c r="Q98" s="117"/>
      <c r="R98" s="117"/>
      <c r="S98" s="117"/>
      <c r="T98" s="117"/>
      <c r="U98" s="128"/>
      <c r="V98" s="128"/>
      <c r="W98" s="128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</row>
    <row r="99" spans="1:82" s="83" customFormat="1" ht="12.95" customHeight="1" x14ac:dyDescent="0.2">
      <c r="A99" s="96" t="str">
        <f t="shared" si="10"/>
        <v>Jarchow, Stella</v>
      </c>
      <c r="B99" s="102" t="str">
        <f>b_KIEL!$B$9</f>
        <v>Gegner 7</v>
      </c>
      <c r="C99" s="115"/>
      <c r="D99" s="125"/>
      <c r="E99" s="126"/>
      <c r="F99" s="116"/>
      <c r="G99" s="116"/>
      <c r="H99" s="116"/>
      <c r="I99" s="98"/>
      <c r="J99" s="127"/>
      <c r="K99" s="127"/>
      <c r="L99" s="98"/>
      <c r="M99" s="117"/>
      <c r="N99" s="117"/>
      <c r="O99" s="117"/>
      <c r="P99" s="117"/>
      <c r="Q99" s="117"/>
      <c r="R99" s="117"/>
      <c r="S99" s="117"/>
      <c r="T99" s="117"/>
      <c r="U99" s="128"/>
      <c r="V99" s="128"/>
      <c r="W99" s="128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</row>
    <row r="100" spans="1:82" s="83" customFormat="1" ht="12.95" customHeight="1" x14ac:dyDescent="0.2">
      <c r="A100" s="96" t="str">
        <f t="shared" si="10"/>
        <v>Jarchow, Stella</v>
      </c>
      <c r="B100" s="102" t="str">
        <f>b_KIEL!$B$10</f>
        <v>Gegner 8</v>
      </c>
      <c r="C100" s="115"/>
      <c r="D100" s="125"/>
      <c r="E100" s="126"/>
      <c r="F100" s="116"/>
      <c r="G100" s="116"/>
      <c r="H100" s="116"/>
      <c r="I100" s="98"/>
      <c r="J100" s="127"/>
      <c r="K100" s="127"/>
      <c r="L100" s="98"/>
      <c r="M100" s="117"/>
      <c r="N100" s="117"/>
      <c r="O100" s="117"/>
      <c r="P100" s="117"/>
      <c r="Q100" s="117"/>
      <c r="R100" s="117"/>
      <c r="S100" s="117"/>
      <c r="T100" s="117"/>
      <c r="U100" s="128"/>
      <c r="V100" s="128"/>
      <c r="W100" s="128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</row>
    <row r="101" spans="1:82" ht="12.95" customHeight="1" x14ac:dyDescent="0.2">
      <c r="A101" s="74" t="str">
        <f>b_KIEL!$A$101</f>
        <v>Alici, Ela</v>
      </c>
      <c r="B101" s="101"/>
      <c r="C101" s="84"/>
      <c r="D101" s="94"/>
      <c r="E101" s="9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100"/>
      <c r="Z101" s="100"/>
      <c r="AA101" s="100"/>
      <c r="AB101" s="100"/>
      <c r="AC101" s="100"/>
      <c r="AD101" s="100"/>
      <c r="AE101" s="100"/>
      <c r="AF101" s="100"/>
      <c r="AG101" s="100"/>
    </row>
    <row r="102" spans="1:82" s="83" customFormat="1" ht="12.95" customHeight="1" x14ac:dyDescent="0.2">
      <c r="A102" s="96" t="str">
        <f>$A$101</f>
        <v>Alici, Ela</v>
      </c>
      <c r="B102" s="102" t="str">
        <f>b_KIEL!$B$3</f>
        <v>BSVNRW</v>
      </c>
      <c r="C102" s="115"/>
      <c r="D102" s="125"/>
      <c r="E102" s="126"/>
      <c r="F102" s="116"/>
      <c r="G102" s="116"/>
      <c r="H102" s="116"/>
      <c r="I102" s="98"/>
      <c r="J102" s="127"/>
      <c r="K102" s="127"/>
      <c r="L102" s="98"/>
      <c r="M102" s="117"/>
      <c r="N102" s="117"/>
      <c r="O102" s="117"/>
      <c r="P102" s="117"/>
      <c r="Q102" s="117"/>
      <c r="R102" s="117"/>
      <c r="S102" s="117"/>
      <c r="T102" s="117"/>
      <c r="U102" s="128"/>
      <c r="V102" s="128"/>
      <c r="W102" s="128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</row>
    <row r="103" spans="1:82" s="83" customFormat="1" ht="12.95" customHeight="1" x14ac:dyDescent="0.2">
      <c r="A103" s="96" t="str">
        <f t="shared" ref="A103:A109" si="11">$A$101</f>
        <v>Alici, Ela</v>
      </c>
      <c r="B103" s="102" t="str">
        <f>b_KIEL!$B$4</f>
        <v>STU</v>
      </c>
      <c r="C103" s="115"/>
      <c r="D103" s="125"/>
      <c r="E103" s="126"/>
      <c r="F103" s="116"/>
      <c r="G103" s="116"/>
      <c r="H103" s="116"/>
      <c r="I103" s="98"/>
      <c r="J103" s="127"/>
      <c r="K103" s="127"/>
      <c r="L103" s="98"/>
      <c r="M103" s="117"/>
      <c r="N103" s="117"/>
      <c r="O103" s="117"/>
      <c r="P103" s="117"/>
      <c r="Q103" s="117"/>
      <c r="R103" s="117"/>
      <c r="S103" s="117"/>
      <c r="T103" s="117"/>
      <c r="U103" s="128"/>
      <c r="V103" s="128"/>
      <c r="W103" s="128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</row>
    <row r="104" spans="1:82" s="83" customFormat="1" ht="12.95" customHeight="1" x14ac:dyDescent="0.2">
      <c r="A104" s="96" t="str">
        <f t="shared" si="11"/>
        <v>Alici, Ela</v>
      </c>
      <c r="B104" s="102" t="str">
        <f>b_KIEL!$B$5</f>
        <v>BAWÜ</v>
      </c>
      <c r="C104" s="115"/>
      <c r="D104" s="125"/>
      <c r="E104" s="126"/>
      <c r="F104" s="116"/>
      <c r="G104" s="116"/>
      <c r="H104" s="116"/>
      <c r="I104" s="98"/>
      <c r="J104" s="127"/>
      <c r="K104" s="127"/>
      <c r="L104" s="98"/>
      <c r="M104" s="117"/>
      <c r="N104" s="117"/>
      <c r="O104" s="117"/>
      <c r="P104" s="117"/>
      <c r="Q104" s="117"/>
      <c r="R104" s="117"/>
      <c r="S104" s="117"/>
      <c r="T104" s="117"/>
      <c r="U104" s="128"/>
      <c r="V104" s="128"/>
      <c r="W104" s="128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</row>
    <row r="105" spans="1:82" s="83" customFormat="1" ht="12.95" customHeight="1" x14ac:dyDescent="0.2">
      <c r="A105" s="96" t="str">
        <f t="shared" si="11"/>
        <v>Alici, Ela</v>
      </c>
      <c r="B105" s="102" t="str">
        <f>b_KIEL!$B$6</f>
        <v>STU</v>
      </c>
      <c r="C105" s="115"/>
      <c r="D105" s="125"/>
      <c r="E105" s="126"/>
      <c r="F105" s="116"/>
      <c r="G105" s="116"/>
      <c r="H105" s="116"/>
      <c r="I105" s="98"/>
      <c r="J105" s="127"/>
      <c r="K105" s="127"/>
      <c r="L105" s="98"/>
      <c r="M105" s="117"/>
      <c r="N105" s="117"/>
      <c r="O105" s="117"/>
      <c r="P105" s="117"/>
      <c r="Q105" s="117"/>
      <c r="R105" s="117"/>
      <c r="S105" s="117"/>
      <c r="T105" s="117"/>
      <c r="U105" s="128"/>
      <c r="V105" s="128"/>
      <c r="W105" s="128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</row>
    <row r="106" spans="1:82" s="83" customFormat="1" ht="12.95" customHeight="1" x14ac:dyDescent="0.2">
      <c r="A106" s="96" t="str">
        <f t="shared" si="11"/>
        <v>Alici, Ela</v>
      </c>
      <c r="B106" s="102" t="str">
        <f>b_KIEL!$B$7</f>
        <v>Gegner 5</v>
      </c>
      <c r="C106" s="115"/>
      <c r="D106" s="125"/>
      <c r="E106" s="126"/>
      <c r="F106" s="116"/>
      <c r="G106" s="116"/>
      <c r="H106" s="116"/>
      <c r="I106" s="98"/>
      <c r="J106" s="127"/>
      <c r="K106" s="127"/>
      <c r="L106" s="98"/>
      <c r="M106" s="117"/>
      <c r="N106" s="117"/>
      <c r="O106" s="117"/>
      <c r="P106" s="117"/>
      <c r="Q106" s="117"/>
      <c r="R106" s="117"/>
      <c r="S106" s="117"/>
      <c r="T106" s="117"/>
      <c r="U106" s="128"/>
      <c r="V106" s="128"/>
      <c r="W106" s="128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</row>
    <row r="107" spans="1:82" s="83" customFormat="1" ht="12.95" customHeight="1" x14ac:dyDescent="0.2">
      <c r="A107" s="96" t="str">
        <f t="shared" si="11"/>
        <v>Alici, Ela</v>
      </c>
      <c r="B107" s="102" t="str">
        <f>b_KIEL!$B$8</f>
        <v>Gegner 6</v>
      </c>
      <c r="C107" s="115"/>
      <c r="D107" s="125"/>
      <c r="E107" s="126"/>
      <c r="F107" s="116"/>
      <c r="G107" s="116"/>
      <c r="H107" s="116"/>
      <c r="I107" s="98"/>
      <c r="J107" s="127"/>
      <c r="K107" s="127"/>
      <c r="L107" s="98"/>
      <c r="M107" s="117"/>
      <c r="N107" s="117"/>
      <c r="O107" s="117"/>
      <c r="P107" s="117"/>
      <c r="Q107" s="117"/>
      <c r="R107" s="117"/>
      <c r="S107" s="117"/>
      <c r="T107" s="117"/>
      <c r="U107" s="128"/>
      <c r="V107" s="128"/>
      <c r="W107" s="128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</row>
    <row r="108" spans="1:82" s="83" customFormat="1" ht="12.95" customHeight="1" x14ac:dyDescent="0.2">
      <c r="A108" s="96" t="str">
        <f t="shared" si="11"/>
        <v>Alici, Ela</v>
      </c>
      <c r="B108" s="102" t="str">
        <f>b_KIEL!$B$9</f>
        <v>Gegner 7</v>
      </c>
      <c r="C108" s="115"/>
      <c r="D108" s="125"/>
      <c r="E108" s="126"/>
      <c r="F108" s="116"/>
      <c r="G108" s="116"/>
      <c r="H108" s="116"/>
      <c r="I108" s="98"/>
      <c r="J108" s="127"/>
      <c r="K108" s="127"/>
      <c r="L108" s="98"/>
      <c r="M108" s="117"/>
      <c r="N108" s="117"/>
      <c r="O108" s="117"/>
      <c r="P108" s="117"/>
      <c r="Q108" s="117"/>
      <c r="R108" s="117"/>
      <c r="S108" s="117"/>
      <c r="T108" s="117"/>
      <c r="U108" s="128"/>
      <c r="V108" s="128"/>
      <c r="W108" s="128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</row>
    <row r="109" spans="1:82" s="83" customFormat="1" ht="12.95" customHeight="1" x14ac:dyDescent="0.2">
      <c r="A109" s="96" t="str">
        <f t="shared" si="11"/>
        <v>Alici, Ela</v>
      </c>
      <c r="B109" s="102" t="str">
        <f>b_KIEL!$B$10</f>
        <v>Gegner 8</v>
      </c>
      <c r="C109" s="115"/>
      <c r="D109" s="125"/>
      <c r="E109" s="126"/>
      <c r="F109" s="116"/>
      <c r="G109" s="116"/>
      <c r="H109" s="116"/>
      <c r="I109" s="98"/>
      <c r="J109" s="127"/>
      <c r="K109" s="127"/>
      <c r="L109" s="98"/>
      <c r="M109" s="117"/>
      <c r="N109" s="117"/>
      <c r="O109" s="117"/>
      <c r="P109" s="117"/>
      <c r="Q109" s="117"/>
      <c r="R109" s="117"/>
      <c r="S109" s="117"/>
      <c r="T109" s="117"/>
      <c r="U109" s="128"/>
      <c r="V109" s="128"/>
      <c r="W109" s="128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</row>
    <row r="110" spans="1:82" ht="12.95" customHeight="1" x14ac:dyDescent="0.2">
      <c r="A110" s="74" t="str">
        <f>b_KIEL!$A$110</f>
        <v>Lutvic, Livia</v>
      </c>
      <c r="B110" s="101"/>
      <c r="C110" s="84"/>
      <c r="D110" s="94"/>
      <c r="E110" s="9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100"/>
    </row>
    <row r="111" spans="1:82" s="83" customFormat="1" ht="12.95" customHeight="1" x14ac:dyDescent="0.2">
      <c r="A111" s="96" t="str">
        <f>$A$110</f>
        <v>Lutvic, Livia</v>
      </c>
      <c r="B111" s="102" t="str">
        <f>b_KIEL!$B$3</f>
        <v>BSVNRW</v>
      </c>
      <c r="C111" s="115"/>
      <c r="D111" s="125"/>
      <c r="E111" s="126"/>
      <c r="F111" s="116"/>
      <c r="G111" s="116"/>
      <c r="H111" s="116"/>
      <c r="I111" s="98"/>
      <c r="J111" s="127"/>
      <c r="K111" s="127"/>
      <c r="L111" s="98"/>
      <c r="M111" s="117"/>
      <c r="N111" s="117"/>
      <c r="O111" s="117"/>
      <c r="P111" s="117"/>
      <c r="Q111" s="117"/>
      <c r="R111" s="117"/>
      <c r="S111" s="117"/>
      <c r="T111" s="117"/>
      <c r="U111" s="128"/>
      <c r="V111" s="128"/>
      <c r="W111" s="128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</row>
    <row r="112" spans="1:82" s="83" customFormat="1" ht="12.95" customHeight="1" x14ac:dyDescent="0.2">
      <c r="A112" s="96" t="str">
        <f t="shared" ref="A112:A118" si="12">$A$110</f>
        <v>Lutvic, Livia</v>
      </c>
      <c r="B112" s="102" t="str">
        <f>b_KIEL!$B$4</f>
        <v>STU</v>
      </c>
      <c r="C112" s="115"/>
      <c r="D112" s="125"/>
      <c r="E112" s="126"/>
      <c r="F112" s="116"/>
      <c r="G112" s="116"/>
      <c r="H112" s="116"/>
      <c r="I112" s="98"/>
      <c r="J112" s="127"/>
      <c r="K112" s="127"/>
      <c r="L112" s="98"/>
      <c r="M112" s="117"/>
      <c r="N112" s="117"/>
      <c r="O112" s="117"/>
      <c r="P112" s="117"/>
      <c r="Q112" s="117"/>
      <c r="R112" s="117"/>
      <c r="S112" s="117"/>
      <c r="T112" s="117"/>
      <c r="U112" s="128"/>
      <c r="V112" s="128"/>
      <c r="W112" s="128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</row>
    <row r="113" spans="1:82" s="83" customFormat="1" ht="12.95" customHeight="1" x14ac:dyDescent="0.2">
      <c r="A113" s="96" t="str">
        <f t="shared" si="12"/>
        <v>Lutvic, Livia</v>
      </c>
      <c r="B113" s="102" t="str">
        <f>b_KIEL!$B$5</f>
        <v>BAWÜ</v>
      </c>
      <c r="C113" s="115"/>
      <c r="D113" s="125"/>
      <c r="E113" s="126"/>
      <c r="F113" s="116"/>
      <c r="G113" s="116"/>
      <c r="H113" s="116"/>
      <c r="I113" s="98"/>
      <c r="J113" s="127"/>
      <c r="K113" s="127"/>
      <c r="L113" s="98"/>
      <c r="M113" s="117"/>
      <c r="N113" s="117"/>
      <c r="O113" s="117"/>
      <c r="P113" s="117"/>
      <c r="Q113" s="117"/>
      <c r="R113" s="117"/>
      <c r="S113" s="117"/>
      <c r="T113" s="117"/>
      <c r="U113" s="128"/>
      <c r="V113" s="128"/>
      <c r="W113" s="128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</row>
    <row r="114" spans="1:82" s="83" customFormat="1" ht="12.95" customHeight="1" x14ac:dyDescent="0.2">
      <c r="A114" s="96" t="str">
        <f t="shared" si="12"/>
        <v>Lutvic, Livia</v>
      </c>
      <c r="B114" s="102" t="str">
        <f>b_KIEL!$B$6</f>
        <v>STU</v>
      </c>
      <c r="C114" s="115"/>
      <c r="D114" s="125"/>
      <c r="E114" s="126"/>
      <c r="F114" s="116"/>
      <c r="G114" s="116"/>
      <c r="H114" s="116"/>
      <c r="I114" s="98"/>
      <c r="J114" s="127"/>
      <c r="K114" s="127"/>
      <c r="L114" s="98"/>
      <c r="M114" s="117"/>
      <c r="N114" s="117"/>
      <c r="O114" s="117"/>
      <c r="P114" s="117"/>
      <c r="Q114" s="117"/>
      <c r="R114" s="117"/>
      <c r="S114" s="117"/>
      <c r="T114" s="117"/>
      <c r="U114" s="128"/>
      <c r="V114" s="128"/>
      <c r="W114" s="128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</row>
    <row r="115" spans="1:82" s="83" customFormat="1" ht="12.95" customHeight="1" x14ac:dyDescent="0.2">
      <c r="A115" s="96" t="str">
        <f t="shared" si="12"/>
        <v>Lutvic, Livia</v>
      </c>
      <c r="B115" s="102" t="str">
        <f>b_KIEL!$B$7</f>
        <v>Gegner 5</v>
      </c>
      <c r="C115" s="115"/>
      <c r="D115" s="125"/>
      <c r="E115" s="126"/>
      <c r="F115" s="116"/>
      <c r="G115" s="116"/>
      <c r="H115" s="116"/>
      <c r="I115" s="98"/>
      <c r="J115" s="127"/>
      <c r="K115" s="127"/>
      <c r="L115" s="98"/>
      <c r="M115" s="117"/>
      <c r="N115" s="117"/>
      <c r="O115" s="117"/>
      <c r="P115" s="117"/>
      <c r="Q115" s="117"/>
      <c r="R115" s="117"/>
      <c r="S115" s="117"/>
      <c r="T115" s="117"/>
      <c r="U115" s="128"/>
      <c r="V115" s="128"/>
      <c r="W115" s="128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</row>
    <row r="116" spans="1:82" s="83" customFormat="1" ht="12.95" customHeight="1" x14ac:dyDescent="0.2">
      <c r="A116" s="96" t="str">
        <f t="shared" si="12"/>
        <v>Lutvic, Livia</v>
      </c>
      <c r="B116" s="102" t="str">
        <f>b_KIEL!$B$8</f>
        <v>Gegner 6</v>
      </c>
      <c r="C116" s="115"/>
      <c r="D116" s="125"/>
      <c r="E116" s="126"/>
      <c r="F116" s="116"/>
      <c r="G116" s="116"/>
      <c r="H116" s="116"/>
      <c r="I116" s="98"/>
      <c r="J116" s="127"/>
      <c r="K116" s="127"/>
      <c r="L116" s="98"/>
      <c r="M116" s="117"/>
      <c r="N116" s="117"/>
      <c r="O116" s="117"/>
      <c r="P116" s="117"/>
      <c r="Q116" s="117"/>
      <c r="R116" s="117"/>
      <c r="S116" s="117"/>
      <c r="T116" s="117"/>
      <c r="U116" s="128"/>
      <c r="V116" s="128"/>
      <c r="W116" s="128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</row>
    <row r="117" spans="1:82" s="83" customFormat="1" ht="12.95" customHeight="1" x14ac:dyDescent="0.2">
      <c r="A117" s="96" t="str">
        <f t="shared" si="12"/>
        <v>Lutvic, Livia</v>
      </c>
      <c r="B117" s="102" t="str">
        <f>b_KIEL!$B$9</f>
        <v>Gegner 7</v>
      </c>
      <c r="C117" s="115"/>
      <c r="D117" s="125"/>
      <c r="E117" s="126"/>
      <c r="F117" s="116"/>
      <c r="G117" s="116"/>
      <c r="H117" s="116"/>
      <c r="I117" s="98"/>
      <c r="J117" s="127"/>
      <c r="K117" s="127"/>
      <c r="L117" s="98"/>
      <c r="M117" s="117"/>
      <c r="N117" s="117"/>
      <c r="O117" s="117"/>
      <c r="P117" s="117"/>
      <c r="Q117" s="117"/>
      <c r="R117" s="117"/>
      <c r="S117" s="117"/>
      <c r="T117" s="117"/>
      <c r="U117" s="128"/>
      <c r="V117" s="128"/>
      <c r="W117" s="128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</row>
    <row r="118" spans="1:82" s="83" customFormat="1" ht="12.95" customHeight="1" x14ac:dyDescent="0.2">
      <c r="A118" s="96" t="str">
        <f t="shared" si="12"/>
        <v>Lutvic, Livia</v>
      </c>
      <c r="B118" s="102" t="str">
        <f>b_KIEL!$B$10</f>
        <v>Gegner 8</v>
      </c>
      <c r="C118" s="115"/>
      <c r="D118" s="125"/>
      <c r="E118" s="126"/>
      <c r="F118" s="116"/>
      <c r="G118" s="116"/>
      <c r="H118" s="116"/>
      <c r="I118" s="98"/>
      <c r="J118" s="127"/>
      <c r="K118" s="127"/>
      <c r="L118" s="98"/>
      <c r="M118" s="117"/>
      <c r="N118" s="117"/>
      <c r="O118" s="117"/>
      <c r="P118" s="117"/>
      <c r="Q118" s="117"/>
      <c r="R118" s="117"/>
      <c r="S118" s="117"/>
      <c r="T118" s="117"/>
      <c r="U118" s="128"/>
      <c r="V118" s="128"/>
      <c r="W118" s="128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</row>
    <row r="119" spans="1:82" ht="12.95" customHeight="1" x14ac:dyDescent="0.2">
      <c r="A119" s="74" t="str">
        <f>b_KIEL!$A$119</f>
        <v>Einfeldt, Sofie</v>
      </c>
      <c r="B119" s="101"/>
      <c r="C119" s="84"/>
      <c r="D119" s="94"/>
      <c r="E119" s="9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  <c r="AJ119" s="100"/>
      <c r="AK119" s="100"/>
      <c r="AL119" s="100"/>
    </row>
    <row r="120" spans="1:82" s="83" customFormat="1" ht="12.95" customHeight="1" x14ac:dyDescent="0.2">
      <c r="A120" s="96" t="str">
        <f>$A$119</f>
        <v>Einfeldt, Sofie</v>
      </c>
      <c r="B120" s="102" t="str">
        <f>b_KIEL!$B$3</f>
        <v>BSVNRW</v>
      </c>
      <c r="C120" s="129"/>
      <c r="D120" s="125"/>
      <c r="E120" s="126"/>
      <c r="F120" s="116"/>
      <c r="G120" s="116"/>
      <c r="H120" s="116"/>
      <c r="I120" s="98"/>
      <c r="J120" s="127"/>
      <c r="K120" s="127"/>
      <c r="L120" s="98"/>
      <c r="M120" s="117"/>
      <c r="N120" s="117"/>
      <c r="O120" s="117"/>
      <c r="P120" s="117"/>
      <c r="Q120" s="117"/>
      <c r="R120" s="117"/>
      <c r="S120" s="117"/>
      <c r="T120" s="117"/>
      <c r="U120" s="128"/>
      <c r="V120" s="128"/>
      <c r="W120" s="128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</row>
    <row r="121" spans="1:82" s="83" customFormat="1" ht="12.95" customHeight="1" x14ac:dyDescent="0.2">
      <c r="A121" s="96" t="str">
        <f t="shared" ref="A121:A127" si="13">$A$119</f>
        <v>Einfeldt, Sofie</v>
      </c>
      <c r="B121" s="102" t="str">
        <f>b_KIEL!$B$4</f>
        <v>STU</v>
      </c>
      <c r="C121" s="129"/>
      <c r="D121" s="125"/>
      <c r="E121" s="126"/>
      <c r="F121" s="116"/>
      <c r="G121" s="116"/>
      <c r="H121" s="116"/>
      <c r="I121" s="98"/>
      <c r="J121" s="127"/>
      <c r="K121" s="127"/>
      <c r="L121" s="98"/>
      <c r="M121" s="117"/>
      <c r="N121" s="117"/>
      <c r="O121" s="117"/>
      <c r="P121" s="117"/>
      <c r="Q121" s="117"/>
      <c r="R121" s="117"/>
      <c r="S121" s="117"/>
      <c r="T121" s="117"/>
      <c r="U121" s="128"/>
      <c r="V121" s="128"/>
      <c r="W121" s="128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</row>
    <row r="122" spans="1:82" s="83" customFormat="1" ht="12.95" customHeight="1" x14ac:dyDescent="0.2">
      <c r="A122" s="96" t="str">
        <f t="shared" si="13"/>
        <v>Einfeldt, Sofie</v>
      </c>
      <c r="B122" s="102" t="str">
        <f>b_KIEL!$B$5</f>
        <v>BAWÜ</v>
      </c>
      <c r="C122" s="129"/>
      <c r="D122" s="125"/>
      <c r="E122" s="126"/>
      <c r="F122" s="116"/>
      <c r="G122" s="116"/>
      <c r="H122" s="116"/>
      <c r="I122" s="98"/>
      <c r="J122" s="127"/>
      <c r="K122" s="127"/>
      <c r="L122" s="98"/>
      <c r="M122" s="117"/>
      <c r="N122" s="117"/>
      <c r="O122" s="117"/>
      <c r="P122" s="117"/>
      <c r="Q122" s="117"/>
      <c r="R122" s="117"/>
      <c r="S122" s="117"/>
      <c r="T122" s="117"/>
      <c r="U122" s="128"/>
      <c r="V122" s="128"/>
      <c r="W122" s="128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</row>
    <row r="123" spans="1:82" s="83" customFormat="1" ht="12.95" customHeight="1" x14ac:dyDescent="0.2">
      <c r="A123" s="96" t="str">
        <f t="shared" si="13"/>
        <v>Einfeldt, Sofie</v>
      </c>
      <c r="B123" s="102" t="str">
        <f>b_KIEL!$B$6</f>
        <v>STU</v>
      </c>
      <c r="C123" s="129"/>
      <c r="D123" s="125"/>
      <c r="E123" s="126"/>
      <c r="F123" s="116"/>
      <c r="G123" s="116"/>
      <c r="H123" s="116"/>
      <c r="I123" s="98"/>
      <c r="J123" s="127"/>
      <c r="K123" s="127"/>
      <c r="L123" s="98"/>
      <c r="M123" s="117"/>
      <c r="N123" s="117"/>
      <c r="O123" s="117"/>
      <c r="P123" s="117"/>
      <c r="Q123" s="117"/>
      <c r="R123" s="117"/>
      <c r="S123" s="117"/>
      <c r="T123" s="117"/>
      <c r="U123" s="128"/>
      <c r="V123" s="128"/>
      <c r="W123" s="128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</row>
    <row r="124" spans="1:82" s="83" customFormat="1" ht="12.95" customHeight="1" x14ac:dyDescent="0.2">
      <c r="A124" s="96" t="str">
        <f t="shared" si="13"/>
        <v>Einfeldt, Sofie</v>
      </c>
      <c r="B124" s="102" t="str">
        <f>b_KIEL!$B$7</f>
        <v>Gegner 5</v>
      </c>
      <c r="C124" s="129"/>
      <c r="D124" s="125"/>
      <c r="E124" s="126"/>
      <c r="F124" s="116"/>
      <c r="G124" s="116"/>
      <c r="H124" s="116"/>
      <c r="I124" s="98"/>
      <c r="J124" s="127"/>
      <c r="K124" s="127"/>
      <c r="L124" s="98"/>
      <c r="M124" s="117"/>
      <c r="N124" s="117"/>
      <c r="O124" s="117"/>
      <c r="P124" s="117"/>
      <c r="Q124" s="117"/>
      <c r="R124" s="117"/>
      <c r="S124" s="117"/>
      <c r="T124" s="117"/>
      <c r="U124" s="128"/>
      <c r="V124" s="128"/>
      <c r="W124" s="128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</row>
    <row r="125" spans="1:82" s="83" customFormat="1" ht="12.95" customHeight="1" x14ac:dyDescent="0.2">
      <c r="A125" s="96" t="str">
        <f t="shared" si="13"/>
        <v>Einfeldt, Sofie</v>
      </c>
      <c r="B125" s="102" t="str">
        <f>b_KIEL!$B$8</f>
        <v>Gegner 6</v>
      </c>
      <c r="C125" s="129"/>
      <c r="D125" s="125"/>
      <c r="E125" s="126"/>
      <c r="F125" s="116"/>
      <c r="G125" s="116"/>
      <c r="H125" s="116"/>
      <c r="I125" s="98"/>
      <c r="J125" s="127"/>
      <c r="K125" s="127"/>
      <c r="L125" s="98"/>
      <c r="M125" s="117"/>
      <c r="N125" s="117"/>
      <c r="O125" s="117"/>
      <c r="P125" s="117"/>
      <c r="Q125" s="117"/>
      <c r="R125" s="117"/>
      <c r="S125" s="117"/>
      <c r="T125" s="117"/>
      <c r="U125" s="128"/>
      <c r="V125" s="128"/>
      <c r="W125" s="128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</row>
    <row r="126" spans="1:82" s="83" customFormat="1" ht="12.95" customHeight="1" x14ac:dyDescent="0.2">
      <c r="A126" s="96" t="str">
        <f t="shared" si="13"/>
        <v>Einfeldt, Sofie</v>
      </c>
      <c r="B126" s="102" t="str">
        <f>b_KIEL!$B$9</f>
        <v>Gegner 7</v>
      </c>
      <c r="C126" s="129"/>
      <c r="D126" s="125"/>
      <c r="E126" s="126"/>
      <c r="F126" s="116"/>
      <c r="G126" s="116"/>
      <c r="H126" s="116"/>
      <c r="I126" s="98"/>
      <c r="J126" s="127"/>
      <c r="K126" s="127"/>
      <c r="L126" s="98"/>
      <c r="M126" s="117"/>
      <c r="N126" s="117"/>
      <c r="O126" s="117"/>
      <c r="P126" s="117"/>
      <c r="Q126" s="117"/>
      <c r="R126" s="117"/>
      <c r="S126" s="117"/>
      <c r="T126" s="117"/>
      <c r="U126" s="128"/>
      <c r="V126" s="128"/>
      <c r="W126" s="128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</row>
    <row r="127" spans="1:82" s="83" customFormat="1" ht="12.95" customHeight="1" x14ac:dyDescent="0.2">
      <c r="A127" s="96" t="str">
        <f t="shared" si="13"/>
        <v>Einfeldt, Sofie</v>
      </c>
      <c r="B127" s="102" t="str">
        <f>b_KIEL!$B$10</f>
        <v>Gegner 8</v>
      </c>
      <c r="C127" s="129"/>
      <c r="D127" s="125"/>
      <c r="E127" s="126"/>
      <c r="F127" s="116"/>
      <c r="G127" s="116"/>
      <c r="H127" s="116"/>
      <c r="I127" s="98"/>
      <c r="J127" s="127"/>
      <c r="K127" s="127"/>
      <c r="L127" s="98"/>
      <c r="M127" s="117"/>
      <c r="N127" s="117"/>
      <c r="O127" s="117"/>
      <c r="P127" s="117"/>
      <c r="Q127" s="117"/>
      <c r="R127" s="117"/>
      <c r="S127" s="117"/>
      <c r="T127" s="117"/>
      <c r="U127" s="128"/>
      <c r="V127" s="128"/>
      <c r="W127" s="128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</row>
    <row r="128" spans="1:82" ht="12.95" customHeight="1" x14ac:dyDescent="0.2">
      <c r="A128" s="74" t="str">
        <f>b_KIEL!$A$128</f>
        <v>Kohnke, Greta</v>
      </c>
      <c r="B128" s="101"/>
      <c r="C128" s="84"/>
      <c r="D128" s="94"/>
      <c r="E128" s="9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100"/>
      <c r="Z128" s="100"/>
    </row>
    <row r="129" spans="1:82" s="83" customFormat="1" ht="12.95" customHeight="1" x14ac:dyDescent="0.2">
      <c r="A129" s="96" t="str">
        <f>$A$128</f>
        <v>Kohnke, Greta</v>
      </c>
      <c r="B129" s="102" t="str">
        <f>b_KIEL!$B$3</f>
        <v>BSVNRW</v>
      </c>
      <c r="C129" s="115"/>
      <c r="D129" s="125"/>
      <c r="E129" s="126"/>
      <c r="F129" s="116"/>
      <c r="G129" s="116"/>
      <c r="H129" s="116"/>
      <c r="I129" s="98"/>
      <c r="J129" s="127"/>
      <c r="K129" s="127"/>
      <c r="L129" s="98"/>
      <c r="M129" s="117"/>
      <c r="N129" s="117"/>
      <c r="O129" s="117"/>
      <c r="P129" s="117"/>
      <c r="Q129" s="117"/>
      <c r="R129" s="117"/>
      <c r="S129" s="117"/>
      <c r="T129" s="117"/>
      <c r="U129" s="128"/>
      <c r="V129" s="128"/>
      <c r="W129" s="128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</row>
    <row r="130" spans="1:82" s="83" customFormat="1" ht="12.95" customHeight="1" x14ac:dyDescent="0.2">
      <c r="A130" s="96" t="str">
        <f t="shared" ref="A130:A136" si="14">$A$128</f>
        <v>Kohnke, Greta</v>
      </c>
      <c r="B130" s="102" t="str">
        <f>b_KIEL!$B$4</f>
        <v>STU</v>
      </c>
      <c r="C130" s="115"/>
      <c r="D130" s="125"/>
      <c r="E130" s="126"/>
      <c r="F130" s="116"/>
      <c r="G130" s="116"/>
      <c r="H130" s="116"/>
      <c r="I130" s="98"/>
      <c r="J130" s="127"/>
      <c r="K130" s="127"/>
      <c r="L130" s="98"/>
      <c r="M130" s="117"/>
      <c r="N130" s="117"/>
      <c r="O130" s="117"/>
      <c r="P130" s="117"/>
      <c r="Q130" s="117"/>
      <c r="R130" s="117"/>
      <c r="S130" s="117"/>
      <c r="T130" s="117"/>
      <c r="U130" s="128"/>
      <c r="V130" s="128"/>
      <c r="W130" s="128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</row>
    <row r="131" spans="1:82" s="83" customFormat="1" ht="12.95" customHeight="1" x14ac:dyDescent="0.2">
      <c r="A131" s="96" t="str">
        <f t="shared" si="14"/>
        <v>Kohnke, Greta</v>
      </c>
      <c r="B131" s="102" t="str">
        <f>b_KIEL!$B$5</f>
        <v>BAWÜ</v>
      </c>
      <c r="C131" s="115"/>
      <c r="D131" s="125"/>
      <c r="E131" s="126"/>
      <c r="F131" s="116"/>
      <c r="G131" s="116"/>
      <c r="H131" s="116"/>
      <c r="I131" s="98"/>
      <c r="J131" s="127"/>
      <c r="K131" s="127"/>
      <c r="L131" s="98"/>
      <c r="M131" s="117"/>
      <c r="N131" s="117"/>
      <c r="O131" s="117"/>
      <c r="P131" s="117"/>
      <c r="Q131" s="117"/>
      <c r="R131" s="117"/>
      <c r="S131" s="117"/>
      <c r="T131" s="117"/>
      <c r="U131" s="128"/>
      <c r="V131" s="128"/>
      <c r="W131" s="128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</row>
    <row r="132" spans="1:82" s="83" customFormat="1" ht="12.95" customHeight="1" x14ac:dyDescent="0.2">
      <c r="A132" s="96" t="str">
        <f t="shared" si="14"/>
        <v>Kohnke, Greta</v>
      </c>
      <c r="B132" s="102" t="str">
        <f>b_KIEL!$B$6</f>
        <v>STU</v>
      </c>
      <c r="C132" s="115"/>
      <c r="D132" s="125"/>
      <c r="E132" s="126"/>
      <c r="F132" s="116"/>
      <c r="G132" s="116"/>
      <c r="H132" s="116"/>
      <c r="I132" s="98"/>
      <c r="J132" s="127"/>
      <c r="K132" s="127"/>
      <c r="L132" s="98"/>
      <c r="M132" s="117"/>
      <c r="N132" s="117"/>
      <c r="O132" s="117"/>
      <c r="P132" s="117"/>
      <c r="Q132" s="117"/>
      <c r="R132" s="117"/>
      <c r="S132" s="117"/>
      <c r="T132" s="117"/>
      <c r="U132" s="128"/>
      <c r="V132" s="128"/>
      <c r="W132" s="128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</row>
    <row r="133" spans="1:82" s="83" customFormat="1" ht="12.95" customHeight="1" x14ac:dyDescent="0.2">
      <c r="A133" s="96" t="str">
        <f t="shared" si="14"/>
        <v>Kohnke, Greta</v>
      </c>
      <c r="B133" s="102" t="str">
        <f>b_KIEL!$B$7</f>
        <v>Gegner 5</v>
      </c>
      <c r="C133" s="115"/>
      <c r="D133" s="125"/>
      <c r="E133" s="126"/>
      <c r="F133" s="116"/>
      <c r="G133" s="116"/>
      <c r="H133" s="116"/>
      <c r="I133" s="98"/>
      <c r="J133" s="127"/>
      <c r="K133" s="127"/>
      <c r="L133" s="98"/>
      <c r="M133" s="117"/>
      <c r="N133" s="117"/>
      <c r="O133" s="117"/>
      <c r="P133" s="117"/>
      <c r="Q133" s="117"/>
      <c r="R133" s="117"/>
      <c r="S133" s="117"/>
      <c r="T133" s="117"/>
      <c r="U133" s="128"/>
      <c r="V133" s="128"/>
      <c r="W133" s="128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</row>
    <row r="134" spans="1:82" s="83" customFormat="1" ht="12.95" customHeight="1" x14ac:dyDescent="0.2">
      <c r="A134" s="96" t="str">
        <f t="shared" si="14"/>
        <v>Kohnke, Greta</v>
      </c>
      <c r="B134" s="102" t="str">
        <f>b_KIEL!$B$8</f>
        <v>Gegner 6</v>
      </c>
      <c r="C134" s="115"/>
      <c r="D134" s="125"/>
      <c r="E134" s="126"/>
      <c r="F134" s="116"/>
      <c r="G134" s="116"/>
      <c r="H134" s="116"/>
      <c r="I134" s="98"/>
      <c r="J134" s="127"/>
      <c r="K134" s="127"/>
      <c r="L134" s="98"/>
      <c r="M134" s="117"/>
      <c r="N134" s="117"/>
      <c r="O134" s="117"/>
      <c r="P134" s="117"/>
      <c r="Q134" s="117"/>
      <c r="R134" s="117"/>
      <c r="S134" s="117"/>
      <c r="T134" s="117"/>
      <c r="U134" s="128"/>
      <c r="V134" s="128"/>
      <c r="W134" s="128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</row>
    <row r="135" spans="1:82" s="83" customFormat="1" ht="12.95" customHeight="1" x14ac:dyDescent="0.2">
      <c r="A135" s="96" t="str">
        <f t="shared" si="14"/>
        <v>Kohnke, Greta</v>
      </c>
      <c r="B135" s="102" t="str">
        <f>b_KIEL!$B$9</f>
        <v>Gegner 7</v>
      </c>
      <c r="C135" s="115"/>
      <c r="D135" s="125"/>
      <c r="E135" s="126"/>
      <c r="F135" s="116"/>
      <c r="G135" s="116"/>
      <c r="H135" s="116"/>
      <c r="I135" s="98"/>
      <c r="J135" s="127"/>
      <c r="K135" s="127"/>
      <c r="L135" s="98"/>
      <c r="M135" s="117"/>
      <c r="N135" s="117"/>
      <c r="O135" s="117"/>
      <c r="P135" s="117"/>
      <c r="Q135" s="117"/>
      <c r="R135" s="117"/>
      <c r="S135" s="117"/>
      <c r="T135" s="117"/>
      <c r="U135" s="128"/>
      <c r="V135" s="128"/>
      <c r="W135" s="128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</row>
    <row r="136" spans="1:82" s="83" customFormat="1" ht="12.95" customHeight="1" x14ac:dyDescent="0.2">
      <c r="A136" s="96" t="str">
        <f t="shared" si="14"/>
        <v>Kohnke, Greta</v>
      </c>
      <c r="B136" s="102" t="str">
        <f>b_KIEL!$B$10</f>
        <v>Gegner 8</v>
      </c>
      <c r="C136" s="115"/>
      <c r="D136" s="125"/>
      <c r="E136" s="126"/>
      <c r="F136" s="116"/>
      <c r="G136" s="116"/>
      <c r="H136" s="116"/>
      <c r="I136" s="98"/>
      <c r="J136" s="127"/>
      <c r="K136" s="127"/>
      <c r="L136" s="98"/>
      <c r="M136" s="117"/>
      <c r="N136" s="117"/>
      <c r="O136" s="117"/>
      <c r="P136" s="117"/>
      <c r="Q136" s="117"/>
      <c r="R136" s="117"/>
      <c r="S136" s="117"/>
      <c r="T136" s="117"/>
      <c r="U136" s="128"/>
      <c r="V136" s="128"/>
      <c r="W136" s="128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</row>
    <row r="137" spans="1:82" ht="12.95" customHeight="1" x14ac:dyDescent="0.2">
      <c r="A137" s="74" t="str">
        <f>b_KIEL!$A$137</f>
        <v>Einfeldt, Elisa</v>
      </c>
      <c r="B137" s="101"/>
      <c r="C137" s="84"/>
      <c r="D137" s="94"/>
      <c r="E137" s="9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100"/>
      <c r="Z137" s="100"/>
    </row>
    <row r="138" spans="1:82" s="83" customFormat="1" ht="12.95" customHeight="1" x14ac:dyDescent="0.2">
      <c r="A138" s="96" t="str">
        <f>$A$137</f>
        <v>Einfeldt, Elisa</v>
      </c>
      <c r="B138" s="102" t="str">
        <f>b_KIEL!$B$3</f>
        <v>BSVNRW</v>
      </c>
      <c r="C138" s="115"/>
      <c r="D138" s="125"/>
      <c r="E138" s="126"/>
      <c r="F138" s="116"/>
      <c r="G138" s="116"/>
      <c r="H138" s="116"/>
      <c r="I138" s="98"/>
      <c r="J138" s="127"/>
      <c r="K138" s="127"/>
      <c r="L138" s="98"/>
      <c r="M138" s="117"/>
      <c r="N138" s="117"/>
      <c r="O138" s="117"/>
      <c r="P138" s="117"/>
      <c r="Q138" s="117"/>
      <c r="R138" s="117"/>
      <c r="S138" s="117"/>
      <c r="T138" s="117"/>
      <c r="U138" s="128"/>
      <c r="V138" s="128"/>
      <c r="W138" s="128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</row>
    <row r="139" spans="1:82" s="83" customFormat="1" ht="12.95" customHeight="1" x14ac:dyDescent="0.2">
      <c r="A139" s="96" t="str">
        <f t="shared" ref="A139:A145" si="15">$A$137</f>
        <v>Einfeldt, Elisa</v>
      </c>
      <c r="B139" s="102" t="str">
        <f>b_KIEL!$B$4</f>
        <v>STU</v>
      </c>
      <c r="C139" s="115"/>
      <c r="D139" s="125"/>
      <c r="E139" s="126"/>
      <c r="F139" s="116"/>
      <c r="G139" s="116"/>
      <c r="H139" s="116"/>
      <c r="I139" s="98"/>
      <c r="J139" s="127"/>
      <c r="K139" s="127"/>
      <c r="L139" s="98"/>
      <c r="M139" s="117"/>
      <c r="N139" s="117"/>
      <c r="O139" s="117"/>
      <c r="P139" s="117"/>
      <c r="Q139" s="117"/>
      <c r="R139" s="117"/>
      <c r="S139" s="117"/>
      <c r="T139" s="117"/>
      <c r="U139" s="128"/>
      <c r="V139" s="128"/>
      <c r="W139" s="128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</row>
    <row r="140" spans="1:82" s="83" customFormat="1" ht="12.95" customHeight="1" x14ac:dyDescent="0.2">
      <c r="A140" s="96" t="str">
        <f t="shared" si="15"/>
        <v>Einfeldt, Elisa</v>
      </c>
      <c r="B140" s="102" t="str">
        <f>b_KIEL!$B$5</f>
        <v>BAWÜ</v>
      </c>
      <c r="C140" s="115"/>
      <c r="D140" s="125"/>
      <c r="E140" s="126"/>
      <c r="F140" s="116"/>
      <c r="G140" s="116"/>
      <c r="H140" s="116"/>
      <c r="I140" s="98"/>
      <c r="J140" s="127"/>
      <c r="K140" s="127"/>
      <c r="L140" s="98"/>
      <c r="M140" s="117"/>
      <c r="N140" s="117"/>
      <c r="O140" s="117"/>
      <c r="P140" s="117"/>
      <c r="Q140" s="117"/>
      <c r="R140" s="117"/>
      <c r="S140" s="117"/>
      <c r="T140" s="117"/>
      <c r="U140" s="128"/>
      <c r="V140" s="128"/>
      <c r="W140" s="128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</row>
    <row r="141" spans="1:82" s="83" customFormat="1" ht="12.95" customHeight="1" x14ac:dyDescent="0.2">
      <c r="A141" s="96" t="str">
        <f t="shared" si="15"/>
        <v>Einfeldt, Elisa</v>
      </c>
      <c r="B141" s="102" t="str">
        <f>b_KIEL!$B$6</f>
        <v>STU</v>
      </c>
      <c r="C141" s="115"/>
      <c r="D141" s="125"/>
      <c r="E141" s="126"/>
      <c r="F141" s="116"/>
      <c r="G141" s="116"/>
      <c r="H141" s="116"/>
      <c r="I141" s="98"/>
      <c r="J141" s="127"/>
      <c r="K141" s="127"/>
      <c r="L141" s="98"/>
      <c r="M141" s="117"/>
      <c r="N141" s="117"/>
      <c r="O141" s="117"/>
      <c r="P141" s="117"/>
      <c r="Q141" s="117"/>
      <c r="R141" s="117"/>
      <c r="S141" s="117"/>
      <c r="T141" s="117"/>
      <c r="U141" s="128"/>
      <c r="V141" s="128"/>
      <c r="W141" s="128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</row>
    <row r="142" spans="1:82" s="83" customFormat="1" ht="12.95" customHeight="1" x14ac:dyDescent="0.2">
      <c r="A142" s="96" t="str">
        <f t="shared" si="15"/>
        <v>Einfeldt, Elisa</v>
      </c>
      <c r="B142" s="102" t="str">
        <f>b_KIEL!$B$7</f>
        <v>Gegner 5</v>
      </c>
      <c r="C142" s="115"/>
      <c r="D142" s="125"/>
      <c r="E142" s="126"/>
      <c r="F142" s="116"/>
      <c r="G142" s="116"/>
      <c r="H142" s="116"/>
      <c r="I142" s="98"/>
      <c r="J142" s="127"/>
      <c r="K142" s="127"/>
      <c r="L142" s="98"/>
      <c r="M142" s="117"/>
      <c r="N142" s="117"/>
      <c r="O142" s="117"/>
      <c r="P142" s="117"/>
      <c r="Q142" s="117"/>
      <c r="R142" s="117"/>
      <c r="S142" s="117"/>
      <c r="T142" s="117"/>
      <c r="U142" s="128"/>
      <c r="V142" s="128"/>
      <c r="W142" s="128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</row>
    <row r="143" spans="1:82" s="83" customFormat="1" ht="12.95" customHeight="1" x14ac:dyDescent="0.2">
      <c r="A143" s="96" t="str">
        <f t="shared" si="15"/>
        <v>Einfeldt, Elisa</v>
      </c>
      <c r="B143" s="102" t="str">
        <f>b_KIEL!$B$8</f>
        <v>Gegner 6</v>
      </c>
      <c r="C143" s="115"/>
      <c r="D143" s="125"/>
      <c r="E143" s="126"/>
      <c r="F143" s="116"/>
      <c r="G143" s="116"/>
      <c r="H143" s="116"/>
      <c r="I143" s="98"/>
      <c r="J143" s="127"/>
      <c r="K143" s="127"/>
      <c r="L143" s="98"/>
      <c r="M143" s="117"/>
      <c r="N143" s="117"/>
      <c r="O143" s="117"/>
      <c r="P143" s="117"/>
      <c r="Q143" s="117"/>
      <c r="R143" s="117"/>
      <c r="S143" s="117"/>
      <c r="T143" s="117"/>
      <c r="U143" s="128"/>
      <c r="V143" s="128"/>
      <c r="W143" s="128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</row>
    <row r="144" spans="1:82" s="83" customFormat="1" ht="12.95" customHeight="1" x14ac:dyDescent="0.2">
      <c r="A144" s="96" t="str">
        <f t="shared" si="15"/>
        <v>Einfeldt, Elisa</v>
      </c>
      <c r="B144" s="102" t="str">
        <f>b_KIEL!$B$9</f>
        <v>Gegner 7</v>
      </c>
      <c r="C144" s="115"/>
      <c r="D144" s="125"/>
      <c r="E144" s="126"/>
      <c r="F144" s="116"/>
      <c r="G144" s="116"/>
      <c r="H144" s="116"/>
      <c r="I144" s="98"/>
      <c r="J144" s="127"/>
      <c r="K144" s="127"/>
      <c r="L144" s="98"/>
      <c r="M144" s="117"/>
      <c r="N144" s="117"/>
      <c r="O144" s="117"/>
      <c r="P144" s="117"/>
      <c r="Q144" s="117"/>
      <c r="R144" s="117"/>
      <c r="S144" s="117"/>
      <c r="T144" s="117"/>
      <c r="U144" s="128"/>
      <c r="V144" s="128"/>
      <c r="W144" s="128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</row>
    <row r="145" spans="1:82" s="83" customFormat="1" ht="12.95" customHeight="1" x14ac:dyDescent="0.2">
      <c r="A145" s="96" t="str">
        <f t="shared" si="15"/>
        <v>Einfeldt, Elisa</v>
      </c>
      <c r="B145" s="102" t="str">
        <f>b_KIEL!$B$10</f>
        <v>Gegner 8</v>
      </c>
      <c r="C145" s="115"/>
      <c r="D145" s="125"/>
      <c r="E145" s="126"/>
      <c r="F145" s="116"/>
      <c r="G145" s="116"/>
      <c r="H145" s="116"/>
      <c r="I145" s="98"/>
      <c r="J145" s="127"/>
      <c r="K145" s="127"/>
      <c r="L145" s="98"/>
      <c r="M145" s="117"/>
      <c r="N145" s="117"/>
      <c r="O145" s="117"/>
      <c r="P145" s="117"/>
      <c r="Q145" s="117"/>
      <c r="R145" s="117"/>
      <c r="S145" s="117"/>
      <c r="T145" s="117"/>
      <c r="U145" s="128"/>
      <c r="V145" s="128"/>
      <c r="W145" s="128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</row>
    <row r="146" spans="1:82" ht="12.95" customHeight="1" x14ac:dyDescent="0.2">
      <c r="A146" s="74" t="str">
        <f>b_KIEL!$A$146</f>
        <v>Bockelmann, Jasmin</v>
      </c>
      <c r="B146" s="101"/>
      <c r="C146" s="84"/>
      <c r="D146" s="94"/>
      <c r="E146" s="9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100"/>
      <c r="Z146" s="100"/>
    </row>
    <row r="147" spans="1:82" s="83" customFormat="1" ht="12.95" customHeight="1" x14ac:dyDescent="0.2">
      <c r="A147" s="96" t="str">
        <f>$A$146</f>
        <v>Bockelmann, Jasmin</v>
      </c>
      <c r="B147" s="102" t="str">
        <f>b_KIEL!$B$3</f>
        <v>BSVNRW</v>
      </c>
      <c r="C147" s="115"/>
      <c r="D147" s="125"/>
      <c r="E147" s="126"/>
      <c r="F147" s="116"/>
      <c r="G147" s="116"/>
      <c r="H147" s="116"/>
      <c r="I147" s="98"/>
      <c r="J147" s="127"/>
      <c r="K147" s="127"/>
      <c r="L147" s="98"/>
      <c r="M147" s="117"/>
      <c r="N147" s="117"/>
      <c r="O147" s="117"/>
      <c r="P147" s="117"/>
      <c r="Q147" s="117"/>
      <c r="R147" s="117"/>
      <c r="S147" s="117"/>
      <c r="T147" s="117"/>
      <c r="U147" s="128"/>
      <c r="V147" s="128"/>
      <c r="W147" s="128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</row>
    <row r="148" spans="1:82" s="83" customFormat="1" ht="12.95" customHeight="1" x14ac:dyDescent="0.2">
      <c r="A148" s="96" t="str">
        <f t="shared" ref="A148:A154" si="16">$A$146</f>
        <v>Bockelmann, Jasmin</v>
      </c>
      <c r="B148" s="102" t="str">
        <f>b_KIEL!$B$4</f>
        <v>STU</v>
      </c>
      <c r="C148" s="115"/>
      <c r="D148" s="125"/>
      <c r="E148" s="126"/>
      <c r="F148" s="116"/>
      <c r="G148" s="116"/>
      <c r="H148" s="116"/>
      <c r="I148" s="98"/>
      <c r="J148" s="127"/>
      <c r="K148" s="127"/>
      <c r="L148" s="98"/>
      <c r="M148" s="117"/>
      <c r="N148" s="117"/>
      <c r="O148" s="117"/>
      <c r="P148" s="117"/>
      <c r="Q148" s="117"/>
      <c r="R148" s="117"/>
      <c r="S148" s="117"/>
      <c r="T148" s="117"/>
      <c r="U148" s="128"/>
      <c r="V148" s="128"/>
      <c r="W148" s="128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</row>
    <row r="149" spans="1:82" s="83" customFormat="1" ht="12.95" customHeight="1" x14ac:dyDescent="0.2">
      <c r="A149" s="96" t="str">
        <f t="shared" si="16"/>
        <v>Bockelmann, Jasmin</v>
      </c>
      <c r="B149" s="102" t="str">
        <f>b_KIEL!$B$5</f>
        <v>BAWÜ</v>
      </c>
      <c r="C149" s="115"/>
      <c r="D149" s="125"/>
      <c r="E149" s="126"/>
      <c r="F149" s="116"/>
      <c r="G149" s="116"/>
      <c r="H149" s="116"/>
      <c r="I149" s="98"/>
      <c r="J149" s="127"/>
      <c r="K149" s="127"/>
      <c r="L149" s="98"/>
      <c r="M149" s="117"/>
      <c r="N149" s="117"/>
      <c r="O149" s="117"/>
      <c r="P149" s="117"/>
      <c r="Q149" s="117"/>
      <c r="R149" s="117"/>
      <c r="S149" s="117"/>
      <c r="T149" s="117"/>
      <c r="U149" s="128"/>
      <c r="V149" s="128"/>
      <c r="W149" s="128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</row>
    <row r="150" spans="1:82" s="83" customFormat="1" ht="12.95" customHeight="1" x14ac:dyDescent="0.2">
      <c r="A150" s="96" t="str">
        <f t="shared" si="16"/>
        <v>Bockelmann, Jasmin</v>
      </c>
      <c r="B150" s="102" t="str">
        <f>b_KIEL!$B$6</f>
        <v>STU</v>
      </c>
      <c r="C150" s="115"/>
      <c r="D150" s="125"/>
      <c r="E150" s="126"/>
      <c r="F150" s="116"/>
      <c r="G150" s="116"/>
      <c r="H150" s="116"/>
      <c r="I150" s="98"/>
      <c r="J150" s="127"/>
      <c r="K150" s="127"/>
      <c r="L150" s="98"/>
      <c r="M150" s="117"/>
      <c r="N150" s="117"/>
      <c r="O150" s="117"/>
      <c r="P150" s="117"/>
      <c r="Q150" s="117"/>
      <c r="R150" s="117"/>
      <c r="S150" s="117"/>
      <c r="T150" s="117"/>
      <c r="U150" s="128"/>
      <c r="V150" s="128"/>
      <c r="W150" s="128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</row>
    <row r="151" spans="1:82" s="83" customFormat="1" ht="12.95" customHeight="1" x14ac:dyDescent="0.2">
      <c r="A151" s="96" t="str">
        <f t="shared" si="16"/>
        <v>Bockelmann, Jasmin</v>
      </c>
      <c r="B151" s="102" t="str">
        <f>b_KIEL!$B$7</f>
        <v>Gegner 5</v>
      </c>
      <c r="C151" s="115"/>
      <c r="D151" s="125"/>
      <c r="E151" s="126"/>
      <c r="F151" s="116"/>
      <c r="G151" s="116"/>
      <c r="H151" s="116"/>
      <c r="I151" s="98"/>
      <c r="J151" s="127"/>
      <c r="K151" s="127"/>
      <c r="L151" s="98"/>
      <c r="M151" s="117"/>
      <c r="N151" s="117"/>
      <c r="O151" s="117"/>
      <c r="P151" s="117"/>
      <c r="Q151" s="117"/>
      <c r="R151" s="117"/>
      <c r="S151" s="117"/>
      <c r="T151" s="117"/>
      <c r="U151" s="128"/>
      <c r="V151" s="128"/>
      <c r="W151" s="128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</row>
    <row r="152" spans="1:82" s="83" customFormat="1" ht="12.95" customHeight="1" x14ac:dyDescent="0.2">
      <c r="A152" s="96" t="str">
        <f t="shared" si="16"/>
        <v>Bockelmann, Jasmin</v>
      </c>
      <c r="B152" s="102" t="str">
        <f>b_KIEL!$B$8</f>
        <v>Gegner 6</v>
      </c>
      <c r="C152" s="115"/>
      <c r="D152" s="125"/>
      <c r="E152" s="126"/>
      <c r="F152" s="116"/>
      <c r="G152" s="116"/>
      <c r="H152" s="116"/>
      <c r="I152" s="98"/>
      <c r="J152" s="127"/>
      <c r="K152" s="127"/>
      <c r="L152" s="98"/>
      <c r="M152" s="117"/>
      <c r="N152" s="117"/>
      <c r="O152" s="117"/>
      <c r="P152" s="117"/>
      <c r="Q152" s="117"/>
      <c r="R152" s="117"/>
      <c r="S152" s="117"/>
      <c r="T152" s="117"/>
      <c r="U152" s="128"/>
      <c r="V152" s="128"/>
      <c r="W152" s="128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</row>
    <row r="153" spans="1:82" s="83" customFormat="1" ht="12.95" customHeight="1" x14ac:dyDescent="0.2">
      <c r="A153" s="96" t="str">
        <f t="shared" si="16"/>
        <v>Bockelmann, Jasmin</v>
      </c>
      <c r="B153" s="102" t="str">
        <f>b_KIEL!$B$9</f>
        <v>Gegner 7</v>
      </c>
      <c r="C153" s="115"/>
      <c r="D153" s="125"/>
      <c r="E153" s="126"/>
      <c r="F153" s="116"/>
      <c r="G153" s="116"/>
      <c r="H153" s="116"/>
      <c r="I153" s="98"/>
      <c r="J153" s="127"/>
      <c r="K153" s="127"/>
      <c r="L153" s="98"/>
      <c r="M153" s="117"/>
      <c r="N153" s="117"/>
      <c r="O153" s="117"/>
      <c r="P153" s="117"/>
      <c r="Q153" s="117"/>
      <c r="R153" s="117"/>
      <c r="S153" s="117"/>
      <c r="T153" s="117"/>
      <c r="U153" s="128"/>
      <c r="V153" s="128"/>
      <c r="W153" s="128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</row>
    <row r="154" spans="1:82" s="83" customFormat="1" ht="12.95" customHeight="1" x14ac:dyDescent="0.2">
      <c r="A154" s="96" t="str">
        <f t="shared" si="16"/>
        <v>Bockelmann, Jasmin</v>
      </c>
      <c r="B154" s="102" t="str">
        <f>b_KIEL!$B$10</f>
        <v>Gegner 8</v>
      </c>
      <c r="C154" s="115"/>
      <c r="D154" s="125"/>
      <c r="E154" s="126"/>
      <c r="F154" s="116"/>
      <c r="G154" s="116"/>
      <c r="H154" s="116"/>
      <c r="I154" s="98"/>
      <c r="J154" s="127"/>
      <c r="K154" s="127"/>
      <c r="L154" s="98"/>
      <c r="M154" s="117"/>
      <c r="N154" s="117"/>
      <c r="O154" s="117"/>
      <c r="P154" s="117"/>
      <c r="Q154" s="117"/>
      <c r="R154" s="117"/>
      <c r="S154" s="117"/>
      <c r="T154" s="117"/>
      <c r="U154" s="128"/>
      <c r="V154" s="128"/>
      <c r="W154" s="128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</row>
    <row r="155" spans="1:82" ht="12.95" customHeight="1" x14ac:dyDescent="0.2">
      <c r="A155" s="74" t="str">
        <f>b_KIEL!$A$155</f>
        <v>Spieler 6-18</v>
      </c>
      <c r="B155" s="101"/>
      <c r="C155" s="84"/>
      <c r="D155" s="94"/>
      <c r="E155" s="9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100"/>
      <c r="Z155" s="100"/>
    </row>
    <row r="156" spans="1:82" s="83" customFormat="1" ht="12.95" customHeight="1" x14ac:dyDescent="0.2">
      <c r="A156" s="96" t="str">
        <f>$A$155</f>
        <v>Spieler 6-18</v>
      </c>
      <c r="B156" s="102" t="str">
        <f>b_KIEL!$B$3</f>
        <v>BSVNRW</v>
      </c>
      <c r="C156" s="115"/>
      <c r="D156" s="125"/>
      <c r="E156" s="126"/>
      <c r="F156" s="116"/>
      <c r="G156" s="116"/>
      <c r="H156" s="116"/>
      <c r="I156" s="98"/>
      <c r="J156" s="127"/>
      <c r="K156" s="127"/>
      <c r="L156" s="98"/>
      <c r="M156" s="117"/>
      <c r="N156" s="117"/>
      <c r="O156" s="117"/>
      <c r="P156" s="117"/>
      <c r="Q156" s="117"/>
      <c r="R156" s="117"/>
      <c r="S156" s="117"/>
      <c r="T156" s="117"/>
      <c r="U156" s="128"/>
      <c r="V156" s="128"/>
      <c r="W156" s="128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</row>
    <row r="157" spans="1:82" s="83" customFormat="1" ht="12.95" customHeight="1" x14ac:dyDescent="0.2">
      <c r="A157" s="96" t="str">
        <f t="shared" ref="A157:A163" si="17">$A$155</f>
        <v>Spieler 6-18</v>
      </c>
      <c r="B157" s="102" t="str">
        <f>b_KIEL!$B$4</f>
        <v>STU</v>
      </c>
      <c r="C157" s="115"/>
      <c r="D157" s="125"/>
      <c r="E157" s="126"/>
      <c r="F157" s="116"/>
      <c r="G157" s="116"/>
      <c r="H157" s="116"/>
      <c r="I157" s="98"/>
      <c r="J157" s="127"/>
      <c r="K157" s="127"/>
      <c r="L157" s="98"/>
      <c r="M157" s="117"/>
      <c r="N157" s="117"/>
      <c r="O157" s="117"/>
      <c r="P157" s="117"/>
      <c r="Q157" s="117"/>
      <c r="R157" s="117"/>
      <c r="S157" s="117"/>
      <c r="T157" s="117"/>
      <c r="U157" s="128"/>
      <c r="V157" s="128"/>
      <c r="W157" s="128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</row>
    <row r="158" spans="1:82" s="83" customFormat="1" ht="12.95" customHeight="1" x14ac:dyDescent="0.2">
      <c r="A158" s="96" t="str">
        <f t="shared" si="17"/>
        <v>Spieler 6-18</v>
      </c>
      <c r="B158" s="102" t="str">
        <f>b_KIEL!$B$5</f>
        <v>BAWÜ</v>
      </c>
      <c r="C158" s="115"/>
      <c r="D158" s="125"/>
      <c r="E158" s="126"/>
      <c r="F158" s="116"/>
      <c r="G158" s="116"/>
      <c r="H158" s="116"/>
      <c r="I158" s="98"/>
      <c r="J158" s="127"/>
      <c r="K158" s="127"/>
      <c r="L158" s="98"/>
      <c r="M158" s="117"/>
      <c r="N158" s="117"/>
      <c r="O158" s="117"/>
      <c r="P158" s="117"/>
      <c r="Q158" s="117"/>
      <c r="R158" s="117"/>
      <c r="S158" s="117"/>
      <c r="T158" s="117"/>
      <c r="U158" s="128"/>
      <c r="V158" s="128"/>
      <c r="W158" s="128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</row>
    <row r="159" spans="1:82" s="83" customFormat="1" ht="12.95" customHeight="1" x14ac:dyDescent="0.2">
      <c r="A159" s="96" t="str">
        <f t="shared" si="17"/>
        <v>Spieler 6-18</v>
      </c>
      <c r="B159" s="102" t="str">
        <f>b_KIEL!$B$6</f>
        <v>STU</v>
      </c>
      <c r="C159" s="115"/>
      <c r="D159" s="125"/>
      <c r="E159" s="126"/>
      <c r="F159" s="116"/>
      <c r="G159" s="116"/>
      <c r="H159" s="116"/>
      <c r="I159" s="98"/>
      <c r="J159" s="127"/>
      <c r="K159" s="127"/>
      <c r="L159" s="98"/>
      <c r="M159" s="117"/>
      <c r="N159" s="117"/>
      <c r="O159" s="117"/>
      <c r="P159" s="117"/>
      <c r="Q159" s="117"/>
      <c r="R159" s="117"/>
      <c r="S159" s="117"/>
      <c r="T159" s="117"/>
      <c r="U159" s="128"/>
      <c r="V159" s="128"/>
      <c r="W159" s="128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</row>
    <row r="160" spans="1:82" s="83" customFormat="1" ht="12.95" customHeight="1" x14ac:dyDescent="0.2">
      <c r="A160" s="96" t="str">
        <f t="shared" si="17"/>
        <v>Spieler 6-18</v>
      </c>
      <c r="B160" s="102" t="str">
        <f>b_KIEL!$B$7</f>
        <v>Gegner 5</v>
      </c>
      <c r="C160" s="115"/>
      <c r="D160" s="125"/>
      <c r="E160" s="126"/>
      <c r="F160" s="116"/>
      <c r="G160" s="116"/>
      <c r="H160" s="116"/>
      <c r="I160" s="98"/>
      <c r="J160" s="127"/>
      <c r="K160" s="127"/>
      <c r="L160" s="98"/>
      <c r="M160" s="117"/>
      <c r="N160" s="117"/>
      <c r="O160" s="117"/>
      <c r="P160" s="117"/>
      <c r="Q160" s="117"/>
      <c r="R160" s="117"/>
      <c r="S160" s="117"/>
      <c r="T160" s="117"/>
      <c r="U160" s="128"/>
      <c r="V160" s="128"/>
      <c r="W160" s="128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</row>
    <row r="161" spans="1:82" s="83" customFormat="1" ht="12.95" customHeight="1" x14ac:dyDescent="0.2">
      <c r="A161" s="96" t="str">
        <f t="shared" si="17"/>
        <v>Spieler 6-18</v>
      </c>
      <c r="B161" s="102" t="str">
        <f>b_KIEL!$B$8</f>
        <v>Gegner 6</v>
      </c>
      <c r="C161" s="115"/>
      <c r="D161" s="125"/>
      <c r="E161" s="126"/>
      <c r="F161" s="116"/>
      <c r="G161" s="116"/>
      <c r="H161" s="116"/>
      <c r="I161" s="98"/>
      <c r="J161" s="127"/>
      <c r="K161" s="127"/>
      <c r="L161" s="98"/>
      <c r="M161" s="117"/>
      <c r="N161" s="117"/>
      <c r="O161" s="117"/>
      <c r="P161" s="117"/>
      <c r="Q161" s="117"/>
      <c r="R161" s="117"/>
      <c r="S161" s="117"/>
      <c r="T161" s="117"/>
      <c r="U161" s="128"/>
      <c r="V161" s="128"/>
      <c r="W161" s="128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</row>
    <row r="162" spans="1:82" s="83" customFormat="1" ht="12.95" customHeight="1" x14ac:dyDescent="0.2">
      <c r="A162" s="96" t="str">
        <f t="shared" si="17"/>
        <v>Spieler 6-18</v>
      </c>
      <c r="B162" s="102" t="str">
        <f>b_KIEL!$B$9</f>
        <v>Gegner 7</v>
      </c>
      <c r="C162" s="115"/>
      <c r="D162" s="125"/>
      <c r="E162" s="126"/>
      <c r="F162" s="116"/>
      <c r="G162" s="116"/>
      <c r="H162" s="116"/>
      <c r="I162" s="98"/>
      <c r="J162" s="127"/>
      <c r="K162" s="127"/>
      <c r="L162" s="98"/>
      <c r="M162" s="117"/>
      <c r="N162" s="117"/>
      <c r="O162" s="117"/>
      <c r="P162" s="117"/>
      <c r="Q162" s="117"/>
      <c r="R162" s="117"/>
      <c r="S162" s="117"/>
      <c r="T162" s="117"/>
      <c r="U162" s="128"/>
      <c r="V162" s="128"/>
      <c r="W162" s="128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</row>
    <row r="163" spans="1:82" s="83" customFormat="1" ht="12.95" customHeight="1" x14ac:dyDescent="0.2">
      <c r="A163" s="96" t="str">
        <f t="shared" si="17"/>
        <v>Spieler 6-18</v>
      </c>
      <c r="B163" s="102" t="str">
        <f>b_KIEL!$B$10</f>
        <v>Gegner 8</v>
      </c>
      <c r="C163" s="115"/>
      <c r="D163" s="125"/>
      <c r="E163" s="126"/>
      <c r="F163" s="116"/>
      <c r="G163" s="116"/>
      <c r="H163" s="116"/>
      <c r="I163" s="98"/>
      <c r="J163" s="127"/>
      <c r="K163" s="127"/>
      <c r="L163" s="98"/>
      <c r="M163" s="117"/>
      <c r="N163" s="117"/>
      <c r="O163" s="117"/>
      <c r="P163" s="117"/>
      <c r="Q163" s="117"/>
      <c r="R163" s="117"/>
      <c r="S163" s="117"/>
      <c r="T163" s="117"/>
      <c r="U163" s="128"/>
      <c r="V163" s="128"/>
      <c r="W163" s="128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</row>
    <row r="164" spans="1:82" ht="12.95" customHeight="1" x14ac:dyDescent="0.2">
      <c r="A164" s="74" t="str">
        <f>b_KIEL!$A$164</f>
        <v>Spieler 6-19</v>
      </c>
      <c r="B164" s="101"/>
      <c r="C164" s="84"/>
      <c r="D164" s="94"/>
      <c r="E164" s="9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100"/>
      <c r="Z164" s="100"/>
    </row>
    <row r="165" spans="1:82" s="83" customFormat="1" ht="12.95" customHeight="1" x14ac:dyDescent="0.2">
      <c r="A165" s="96" t="str">
        <f>$A$164</f>
        <v>Spieler 6-19</v>
      </c>
      <c r="B165" s="102" t="str">
        <f>b_KIEL!$B$3</f>
        <v>BSVNRW</v>
      </c>
      <c r="C165" s="115"/>
      <c r="D165" s="125"/>
      <c r="E165" s="126"/>
      <c r="F165" s="116"/>
      <c r="G165" s="116"/>
      <c r="H165" s="116"/>
      <c r="I165" s="98"/>
      <c r="J165" s="127"/>
      <c r="K165" s="127"/>
      <c r="L165" s="98"/>
      <c r="M165" s="117"/>
      <c r="N165" s="117"/>
      <c r="O165" s="117"/>
      <c r="P165" s="117"/>
      <c r="Q165" s="117"/>
      <c r="R165" s="117"/>
      <c r="S165" s="117"/>
      <c r="T165" s="117"/>
      <c r="U165" s="128"/>
      <c r="V165" s="128"/>
      <c r="W165" s="128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</row>
    <row r="166" spans="1:82" s="83" customFormat="1" ht="12.95" customHeight="1" x14ac:dyDescent="0.2">
      <c r="A166" s="96" t="str">
        <f t="shared" ref="A166:A172" si="18">$A$164</f>
        <v>Spieler 6-19</v>
      </c>
      <c r="B166" s="102" t="str">
        <f>b_KIEL!$B$4</f>
        <v>STU</v>
      </c>
      <c r="C166" s="115"/>
      <c r="D166" s="125"/>
      <c r="E166" s="126"/>
      <c r="F166" s="116"/>
      <c r="G166" s="116"/>
      <c r="H166" s="116"/>
      <c r="I166" s="98"/>
      <c r="J166" s="127"/>
      <c r="K166" s="127"/>
      <c r="L166" s="98"/>
      <c r="M166" s="117"/>
      <c r="N166" s="117"/>
      <c r="O166" s="117"/>
      <c r="P166" s="117"/>
      <c r="Q166" s="117"/>
      <c r="R166" s="117"/>
      <c r="S166" s="117"/>
      <c r="T166" s="117"/>
      <c r="U166" s="128"/>
      <c r="V166" s="128"/>
      <c r="W166" s="128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</row>
    <row r="167" spans="1:82" s="83" customFormat="1" ht="12.95" customHeight="1" x14ac:dyDescent="0.2">
      <c r="A167" s="96" t="str">
        <f t="shared" si="18"/>
        <v>Spieler 6-19</v>
      </c>
      <c r="B167" s="102" t="str">
        <f>b_KIEL!$B$5</f>
        <v>BAWÜ</v>
      </c>
      <c r="C167" s="115"/>
      <c r="D167" s="125"/>
      <c r="E167" s="126"/>
      <c r="F167" s="116"/>
      <c r="G167" s="116"/>
      <c r="H167" s="116"/>
      <c r="I167" s="98"/>
      <c r="J167" s="127"/>
      <c r="K167" s="127"/>
      <c r="L167" s="98"/>
      <c r="M167" s="117"/>
      <c r="N167" s="117"/>
      <c r="O167" s="117"/>
      <c r="P167" s="117"/>
      <c r="Q167" s="117"/>
      <c r="R167" s="117"/>
      <c r="S167" s="117"/>
      <c r="T167" s="117"/>
      <c r="U167" s="128"/>
      <c r="V167" s="128"/>
      <c r="W167" s="128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</row>
    <row r="168" spans="1:82" s="83" customFormat="1" ht="12.95" customHeight="1" x14ac:dyDescent="0.2">
      <c r="A168" s="96" t="str">
        <f t="shared" si="18"/>
        <v>Spieler 6-19</v>
      </c>
      <c r="B168" s="102" t="str">
        <f>b_KIEL!$B$6</f>
        <v>STU</v>
      </c>
      <c r="C168" s="115"/>
      <c r="D168" s="125"/>
      <c r="E168" s="126"/>
      <c r="F168" s="116"/>
      <c r="G168" s="116"/>
      <c r="H168" s="116"/>
      <c r="I168" s="98"/>
      <c r="J168" s="127"/>
      <c r="K168" s="127"/>
      <c r="L168" s="98"/>
      <c r="M168" s="117"/>
      <c r="N168" s="117"/>
      <c r="O168" s="117"/>
      <c r="P168" s="117"/>
      <c r="Q168" s="117"/>
      <c r="R168" s="117"/>
      <c r="S168" s="117"/>
      <c r="T168" s="117"/>
      <c r="U168" s="128"/>
      <c r="V168" s="128"/>
      <c r="W168" s="128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</row>
    <row r="169" spans="1:82" s="83" customFormat="1" ht="12.95" customHeight="1" x14ac:dyDescent="0.2">
      <c r="A169" s="96" t="str">
        <f t="shared" si="18"/>
        <v>Spieler 6-19</v>
      </c>
      <c r="B169" s="102" t="str">
        <f>b_KIEL!$B$7</f>
        <v>Gegner 5</v>
      </c>
      <c r="C169" s="115"/>
      <c r="D169" s="125"/>
      <c r="E169" s="126"/>
      <c r="F169" s="116"/>
      <c r="G169" s="116"/>
      <c r="H169" s="116"/>
      <c r="I169" s="98"/>
      <c r="J169" s="127"/>
      <c r="K169" s="127"/>
      <c r="L169" s="98"/>
      <c r="M169" s="117"/>
      <c r="N169" s="117"/>
      <c r="O169" s="117"/>
      <c r="P169" s="117"/>
      <c r="Q169" s="117"/>
      <c r="R169" s="117"/>
      <c r="S169" s="117"/>
      <c r="T169" s="117"/>
      <c r="U169" s="128"/>
      <c r="V169" s="128"/>
      <c r="W169" s="128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</row>
    <row r="170" spans="1:82" s="83" customFormat="1" ht="12.95" customHeight="1" x14ac:dyDescent="0.2">
      <c r="A170" s="96" t="str">
        <f t="shared" si="18"/>
        <v>Spieler 6-19</v>
      </c>
      <c r="B170" s="102" t="str">
        <f>b_KIEL!$B$8</f>
        <v>Gegner 6</v>
      </c>
      <c r="C170" s="115"/>
      <c r="D170" s="125"/>
      <c r="E170" s="126"/>
      <c r="F170" s="116"/>
      <c r="G170" s="116"/>
      <c r="H170" s="116"/>
      <c r="I170" s="98"/>
      <c r="J170" s="127"/>
      <c r="K170" s="127"/>
      <c r="L170" s="98"/>
      <c r="M170" s="117"/>
      <c r="N170" s="117"/>
      <c r="O170" s="117"/>
      <c r="P170" s="117"/>
      <c r="Q170" s="117"/>
      <c r="R170" s="117"/>
      <c r="S170" s="117"/>
      <c r="T170" s="117"/>
      <c r="U170" s="128"/>
      <c r="V170" s="128"/>
      <c r="W170" s="128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</row>
    <row r="171" spans="1:82" s="83" customFormat="1" ht="12.95" customHeight="1" x14ac:dyDescent="0.2">
      <c r="A171" s="96" t="str">
        <f t="shared" si="18"/>
        <v>Spieler 6-19</v>
      </c>
      <c r="B171" s="102" t="str">
        <f>b_KIEL!$B$9</f>
        <v>Gegner 7</v>
      </c>
      <c r="C171" s="115"/>
      <c r="D171" s="125"/>
      <c r="E171" s="126"/>
      <c r="F171" s="116"/>
      <c r="G171" s="116"/>
      <c r="H171" s="116"/>
      <c r="I171" s="98"/>
      <c r="J171" s="127"/>
      <c r="K171" s="127"/>
      <c r="L171" s="98"/>
      <c r="M171" s="117"/>
      <c r="N171" s="117"/>
      <c r="O171" s="117"/>
      <c r="P171" s="117"/>
      <c r="Q171" s="117"/>
      <c r="R171" s="117"/>
      <c r="S171" s="117"/>
      <c r="T171" s="117"/>
      <c r="U171" s="128"/>
      <c r="V171" s="128"/>
      <c r="W171" s="128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</row>
    <row r="172" spans="1:82" s="83" customFormat="1" ht="12.95" customHeight="1" x14ac:dyDescent="0.2">
      <c r="A172" s="96" t="str">
        <f t="shared" si="18"/>
        <v>Spieler 6-19</v>
      </c>
      <c r="B172" s="102" t="str">
        <f>b_KIEL!$B$10</f>
        <v>Gegner 8</v>
      </c>
      <c r="C172" s="115"/>
      <c r="D172" s="125"/>
      <c r="E172" s="126"/>
      <c r="F172" s="116"/>
      <c r="G172" s="116"/>
      <c r="H172" s="116"/>
      <c r="I172" s="98"/>
      <c r="J172" s="127"/>
      <c r="K172" s="127"/>
      <c r="L172" s="98"/>
      <c r="M172" s="117"/>
      <c r="N172" s="117"/>
      <c r="O172" s="117"/>
      <c r="P172" s="117"/>
      <c r="Q172" s="117"/>
      <c r="R172" s="117"/>
      <c r="S172" s="117"/>
      <c r="T172" s="117"/>
      <c r="U172" s="128"/>
      <c r="V172" s="128"/>
      <c r="W172" s="128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</row>
    <row r="173" spans="1:82" ht="12.95" customHeight="1" x14ac:dyDescent="0.2">
      <c r="A173" s="74" t="str">
        <f>b_KIEL!$A$173</f>
        <v>Spieler 6-20</v>
      </c>
      <c r="B173" s="101"/>
      <c r="C173" s="84"/>
      <c r="D173" s="94"/>
      <c r="E173" s="9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100"/>
      <c r="Z173" s="100"/>
    </row>
    <row r="174" spans="1:82" s="83" customFormat="1" ht="12.95" customHeight="1" x14ac:dyDescent="0.2">
      <c r="A174" s="96" t="str">
        <f>$A$173</f>
        <v>Spieler 6-20</v>
      </c>
      <c r="B174" s="102" t="str">
        <f>b_KIEL!$B$3</f>
        <v>BSVNRW</v>
      </c>
      <c r="C174" s="115"/>
      <c r="D174" s="125"/>
      <c r="E174" s="126"/>
      <c r="F174" s="116"/>
      <c r="G174" s="116"/>
      <c r="H174" s="116"/>
      <c r="I174" s="98"/>
      <c r="J174" s="127"/>
      <c r="K174" s="127"/>
      <c r="L174" s="98"/>
      <c r="M174" s="117"/>
      <c r="N174" s="117"/>
      <c r="O174" s="117"/>
      <c r="P174" s="117"/>
      <c r="Q174" s="117"/>
      <c r="R174" s="117"/>
      <c r="S174" s="117"/>
      <c r="T174" s="117"/>
      <c r="U174" s="128"/>
      <c r="V174" s="128"/>
      <c r="W174" s="128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</row>
    <row r="175" spans="1:82" s="83" customFormat="1" ht="12.95" customHeight="1" x14ac:dyDescent="0.2">
      <c r="A175" s="96" t="str">
        <f t="shared" ref="A175:A181" si="19">$A$173</f>
        <v>Spieler 6-20</v>
      </c>
      <c r="B175" s="102" t="str">
        <f>b_KIEL!$B$4</f>
        <v>STU</v>
      </c>
      <c r="C175" s="115"/>
      <c r="D175" s="125"/>
      <c r="E175" s="126"/>
      <c r="F175" s="116"/>
      <c r="G175" s="116"/>
      <c r="H175" s="116"/>
      <c r="I175" s="98"/>
      <c r="J175" s="127"/>
      <c r="K175" s="127"/>
      <c r="L175" s="98"/>
      <c r="M175" s="117"/>
      <c r="N175" s="117"/>
      <c r="O175" s="117"/>
      <c r="P175" s="117"/>
      <c r="Q175" s="117"/>
      <c r="R175" s="117"/>
      <c r="S175" s="117"/>
      <c r="T175" s="117"/>
      <c r="U175" s="128"/>
      <c r="V175" s="128"/>
      <c r="W175" s="128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</row>
    <row r="176" spans="1:82" s="83" customFormat="1" ht="12.95" customHeight="1" x14ac:dyDescent="0.2">
      <c r="A176" s="96" t="str">
        <f t="shared" si="19"/>
        <v>Spieler 6-20</v>
      </c>
      <c r="B176" s="102" t="str">
        <f>b_KIEL!$B$5</f>
        <v>BAWÜ</v>
      </c>
      <c r="C176" s="115"/>
      <c r="D176" s="125"/>
      <c r="E176" s="126"/>
      <c r="F176" s="116"/>
      <c r="G176" s="116"/>
      <c r="H176" s="116"/>
      <c r="I176" s="98"/>
      <c r="J176" s="127"/>
      <c r="K176" s="127"/>
      <c r="L176" s="98"/>
      <c r="M176" s="117"/>
      <c r="N176" s="117"/>
      <c r="O176" s="117"/>
      <c r="P176" s="117"/>
      <c r="Q176" s="117"/>
      <c r="R176" s="117"/>
      <c r="S176" s="117"/>
      <c r="T176" s="117"/>
      <c r="U176" s="128"/>
      <c r="V176" s="128"/>
      <c r="W176" s="128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</row>
    <row r="177" spans="1:82" s="83" customFormat="1" ht="12.95" customHeight="1" x14ac:dyDescent="0.2">
      <c r="A177" s="96" t="str">
        <f t="shared" si="19"/>
        <v>Spieler 6-20</v>
      </c>
      <c r="B177" s="102" t="str">
        <f>b_KIEL!$B$6</f>
        <v>STU</v>
      </c>
      <c r="C177" s="115"/>
      <c r="D177" s="125"/>
      <c r="E177" s="126"/>
      <c r="F177" s="116"/>
      <c r="G177" s="116"/>
      <c r="H177" s="116"/>
      <c r="I177" s="98"/>
      <c r="J177" s="127"/>
      <c r="K177" s="127"/>
      <c r="L177" s="98"/>
      <c r="M177" s="117"/>
      <c r="N177" s="117"/>
      <c r="O177" s="117"/>
      <c r="P177" s="117"/>
      <c r="Q177" s="117"/>
      <c r="R177" s="117"/>
      <c r="S177" s="117"/>
      <c r="T177" s="117"/>
      <c r="U177" s="128"/>
      <c r="V177" s="128"/>
      <c r="W177" s="128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</row>
    <row r="178" spans="1:82" s="83" customFormat="1" ht="12.95" customHeight="1" x14ac:dyDescent="0.2">
      <c r="A178" s="96" t="str">
        <f t="shared" si="19"/>
        <v>Spieler 6-20</v>
      </c>
      <c r="B178" s="102" t="str">
        <f>b_KIEL!$B$7</f>
        <v>Gegner 5</v>
      </c>
      <c r="C178" s="115"/>
      <c r="D178" s="125"/>
      <c r="E178" s="126"/>
      <c r="F178" s="116"/>
      <c r="G178" s="116"/>
      <c r="H178" s="116"/>
      <c r="I178" s="98"/>
      <c r="J178" s="127"/>
      <c r="K178" s="127"/>
      <c r="L178" s="98"/>
      <c r="M178" s="117"/>
      <c r="N178" s="117"/>
      <c r="O178" s="117"/>
      <c r="P178" s="117"/>
      <c r="Q178" s="117"/>
      <c r="R178" s="117"/>
      <c r="S178" s="117"/>
      <c r="T178" s="117"/>
      <c r="U178" s="128"/>
      <c r="V178" s="128"/>
      <c r="W178" s="128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</row>
    <row r="179" spans="1:82" s="83" customFormat="1" ht="12.95" customHeight="1" x14ac:dyDescent="0.2">
      <c r="A179" s="96" t="str">
        <f t="shared" si="19"/>
        <v>Spieler 6-20</v>
      </c>
      <c r="B179" s="102" t="str">
        <f>b_KIEL!$B$8</f>
        <v>Gegner 6</v>
      </c>
      <c r="C179" s="115"/>
      <c r="D179" s="125"/>
      <c r="E179" s="126"/>
      <c r="F179" s="116"/>
      <c r="G179" s="116"/>
      <c r="H179" s="116"/>
      <c r="I179" s="98"/>
      <c r="J179" s="127"/>
      <c r="K179" s="127"/>
      <c r="L179" s="98"/>
      <c r="M179" s="117"/>
      <c r="N179" s="117"/>
      <c r="O179" s="117"/>
      <c r="P179" s="117"/>
      <c r="Q179" s="117"/>
      <c r="R179" s="117"/>
      <c r="S179" s="117"/>
      <c r="T179" s="117"/>
      <c r="U179" s="128"/>
      <c r="V179" s="128"/>
      <c r="W179" s="128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</row>
    <row r="180" spans="1:82" s="83" customFormat="1" ht="12.95" customHeight="1" x14ac:dyDescent="0.2">
      <c r="A180" s="96" t="str">
        <f t="shared" si="19"/>
        <v>Spieler 6-20</v>
      </c>
      <c r="B180" s="102" t="str">
        <f>b_KIEL!$B$9</f>
        <v>Gegner 7</v>
      </c>
      <c r="C180" s="115"/>
      <c r="D180" s="125"/>
      <c r="E180" s="126"/>
      <c r="F180" s="116"/>
      <c r="G180" s="116"/>
      <c r="H180" s="116"/>
      <c r="I180" s="98"/>
      <c r="J180" s="127"/>
      <c r="K180" s="127"/>
      <c r="L180" s="98"/>
      <c r="M180" s="117"/>
      <c r="N180" s="117"/>
      <c r="O180" s="117"/>
      <c r="P180" s="117"/>
      <c r="Q180" s="117"/>
      <c r="R180" s="117"/>
      <c r="S180" s="117"/>
      <c r="T180" s="117"/>
      <c r="U180" s="128"/>
      <c r="V180" s="128"/>
      <c r="W180" s="128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</row>
    <row r="181" spans="1:82" s="83" customFormat="1" ht="12.95" customHeight="1" x14ac:dyDescent="0.2">
      <c r="A181" s="96" t="str">
        <f t="shared" si="19"/>
        <v>Spieler 6-20</v>
      </c>
      <c r="B181" s="102" t="str">
        <f>b_KIEL!$B$10</f>
        <v>Gegner 8</v>
      </c>
      <c r="C181" s="115"/>
      <c r="D181" s="125"/>
      <c r="E181" s="126"/>
      <c r="F181" s="116"/>
      <c r="G181" s="116"/>
      <c r="H181" s="116"/>
      <c r="I181" s="98"/>
      <c r="J181" s="127"/>
      <c r="K181" s="127"/>
      <c r="L181" s="98"/>
      <c r="M181" s="117"/>
      <c r="N181" s="117"/>
      <c r="O181" s="117"/>
      <c r="P181" s="117"/>
      <c r="Q181" s="117"/>
      <c r="R181" s="117"/>
      <c r="S181" s="117"/>
      <c r="T181" s="117"/>
      <c r="U181" s="128"/>
      <c r="V181" s="128"/>
      <c r="W181" s="128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</row>
    <row r="182" spans="1:82" ht="12.95" customHeight="1" x14ac:dyDescent="0.2">
      <c r="A182" s="74" t="str">
        <f>b_KIEL!$A$182</f>
        <v>Spieler 6-21</v>
      </c>
      <c r="B182" s="101"/>
      <c r="C182" s="84"/>
      <c r="D182" s="94"/>
      <c r="E182" s="9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100"/>
      <c r="Z182" s="100"/>
    </row>
    <row r="183" spans="1:82" s="83" customFormat="1" ht="12.95" customHeight="1" x14ac:dyDescent="0.2">
      <c r="A183" s="96" t="str">
        <f>$A$182</f>
        <v>Spieler 6-21</v>
      </c>
      <c r="B183" s="102" t="str">
        <f>b_NRW!$B$3</f>
        <v>KIEL</v>
      </c>
      <c r="C183" s="115"/>
      <c r="D183" s="125"/>
      <c r="E183" s="126"/>
      <c r="F183" s="116"/>
      <c r="G183" s="116"/>
      <c r="H183" s="116"/>
      <c r="I183" s="98"/>
      <c r="J183" s="127"/>
      <c r="K183" s="127"/>
      <c r="L183" s="98"/>
      <c r="M183" s="117"/>
      <c r="N183" s="117"/>
      <c r="O183" s="117"/>
      <c r="P183" s="117"/>
      <c r="Q183" s="117"/>
      <c r="R183" s="117"/>
      <c r="S183" s="117"/>
      <c r="T183" s="117"/>
      <c r="U183" s="128"/>
      <c r="V183" s="128"/>
      <c r="W183" s="128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</row>
    <row r="184" spans="1:82" s="83" customFormat="1" ht="12.95" customHeight="1" x14ac:dyDescent="0.2">
      <c r="A184" s="96" t="str">
        <f t="shared" ref="A184:A190" si="20">$A$182</f>
        <v>Spieler 6-21</v>
      </c>
      <c r="B184" s="102" t="str">
        <f>b_NRW!$B$4</f>
        <v>STU</v>
      </c>
      <c r="C184" s="115"/>
      <c r="D184" s="125"/>
      <c r="E184" s="126"/>
      <c r="F184" s="116"/>
      <c r="G184" s="116"/>
      <c r="H184" s="116"/>
      <c r="I184" s="98"/>
      <c r="J184" s="127"/>
      <c r="K184" s="127"/>
      <c r="L184" s="98"/>
      <c r="M184" s="117"/>
      <c r="N184" s="117"/>
      <c r="O184" s="117"/>
      <c r="P184" s="117"/>
      <c r="Q184" s="117"/>
      <c r="R184" s="117"/>
      <c r="S184" s="117"/>
      <c r="T184" s="117"/>
      <c r="U184" s="128"/>
      <c r="V184" s="128"/>
      <c r="W184" s="128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</row>
    <row r="185" spans="1:82" s="83" customFormat="1" ht="12.95" customHeight="1" x14ac:dyDescent="0.2">
      <c r="A185" s="96" t="str">
        <f t="shared" si="20"/>
        <v>Spieler 6-21</v>
      </c>
      <c r="B185" s="102" t="str">
        <f>b_NRW!$B$5</f>
        <v>BAWÜ</v>
      </c>
      <c r="C185" s="115"/>
      <c r="D185" s="125"/>
      <c r="E185" s="126"/>
      <c r="F185" s="116"/>
      <c r="G185" s="116"/>
      <c r="H185" s="116"/>
      <c r="I185" s="98"/>
      <c r="J185" s="127"/>
      <c r="K185" s="127"/>
      <c r="L185" s="98"/>
      <c r="M185" s="117"/>
      <c r="N185" s="117"/>
      <c r="O185" s="117"/>
      <c r="P185" s="117"/>
      <c r="Q185" s="117"/>
      <c r="R185" s="117"/>
      <c r="S185" s="117"/>
      <c r="T185" s="117"/>
      <c r="U185" s="128"/>
      <c r="V185" s="128"/>
      <c r="W185" s="128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</row>
    <row r="186" spans="1:82" s="83" customFormat="1" ht="12.95" customHeight="1" x14ac:dyDescent="0.2">
      <c r="A186" s="96" t="str">
        <f t="shared" si="20"/>
        <v>Spieler 6-21</v>
      </c>
      <c r="B186" s="102" t="str">
        <f>b_NRW!$B$6</f>
        <v>Kiel/Berlin</v>
      </c>
      <c r="C186" s="115"/>
      <c r="D186" s="125"/>
      <c r="E186" s="126"/>
      <c r="F186" s="116"/>
      <c r="G186" s="116"/>
      <c r="H186" s="116"/>
      <c r="I186" s="98"/>
      <c r="J186" s="127"/>
      <c r="K186" s="127"/>
      <c r="L186" s="98"/>
      <c r="M186" s="117"/>
      <c r="N186" s="117"/>
      <c r="O186" s="117"/>
      <c r="P186" s="117"/>
      <c r="Q186" s="117"/>
      <c r="R186" s="117"/>
      <c r="S186" s="117"/>
      <c r="T186" s="117"/>
      <c r="U186" s="128"/>
      <c r="V186" s="128"/>
      <c r="W186" s="128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</row>
    <row r="187" spans="1:82" s="83" customFormat="1" ht="12.95" customHeight="1" x14ac:dyDescent="0.2">
      <c r="A187" s="96" t="str">
        <f t="shared" si="20"/>
        <v>Spieler 6-21</v>
      </c>
      <c r="B187" s="102" t="str">
        <f>b_NRW!$B$7</f>
        <v>Gegner 5</v>
      </c>
      <c r="C187" s="115"/>
      <c r="D187" s="125"/>
      <c r="E187" s="126"/>
      <c r="F187" s="116"/>
      <c r="G187" s="116"/>
      <c r="H187" s="116"/>
      <c r="I187" s="98"/>
      <c r="J187" s="127"/>
      <c r="K187" s="127"/>
      <c r="L187" s="98"/>
      <c r="M187" s="117"/>
      <c r="N187" s="117"/>
      <c r="O187" s="117"/>
      <c r="P187" s="117"/>
      <c r="Q187" s="117"/>
      <c r="R187" s="117"/>
      <c r="S187" s="117"/>
      <c r="T187" s="117"/>
      <c r="U187" s="128"/>
      <c r="V187" s="128"/>
      <c r="W187" s="128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</row>
    <row r="188" spans="1:82" s="83" customFormat="1" ht="12.95" customHeight="1" x14ac:dyDescent="0.2">
      <c r="A188" s="96" t="str">
        <f t="shared" si="20"/>
        <v>Spieler 6-21</v>
      </c>
      <c r="B188" s="102" t="str">
        <f>b_NRW!$B$8</f>
        <v>Gegner 6</v>
      </c>
      <c r="C188" s="115"/>
      <c r="D188" s="125"/>
      <c r="E188" s="126"/>
      <c r="F188" s="116"/>
      <c r="G188" s="116"/>
      <c r="H188" s="116"/>
      <c r="I188" s="98"/>
      <c r="J188" s="127"/>
      <c r="K188" s="127"/>
      <c r="L188" s="98"/>
      <c r="M188" s="117"/>
      <c r="N188" s="117"/>
      <c r="O188" s="117"/>
      <c r="P188" s="117"/>
      <c r="Q188" s="117"/>
      <c r="R188" s="117"/>
      <c r="S188" s="117"/>
      <c r="T188" s="117"/>
      <c r="U188" s="128"/>
      <c r="V188" s="128"/>
      <c r="W188" s="128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</row>
    <row r="189" spans="1:82" s="83" customFormat="1" ht="12.95" customHeight="1" x14ac:dyDescent="0.2">
      <c r="A189" s="96" t="str">
        <f t="shared" si="20"/>
        <v>Spieler 6-21</v>
      </c>
      <c r="B189" s="102" t="str">
        <f>b_NRW!$B$9</f>
        <v>Gegner 7</v>
      </c>
      <c r="C189" s="115"/>
      <c r="D189" s="125"/>
      <c r="E189" s="126"/>
      <c r="F189" s="116"/>
      <c r="G189" s="116"/>
      <c r="H189" s="116"/>
      <c r="I189" s="98"/>
      <c r="J189" s="127"/>
      <c r="K189" s="127"/>
      <c r="L189" s="98"/>
      <c r="M189" s="117"/>
      <c r="N189" s="117"/>
      <c r="O189" s="117"/>
      <c r="P189" s="117"/>
      <c r="Q189" s="117"/>
      <c r="R189" s="117"/>
      <c r="S189" s="117"/>
      <c r="T189" s="117"/>
      <c r="U189" s="128"/>
      <c r="V189" s="128"/>
      <c r="W189" s="128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</row>
    <row r="190" spans="1:82" s="83" customFormat="1" ht="12.95" customHeight="1" x14ac:dyDescent="0.2">
      <c r="A190" s="96" t="str">
        <f t="shared" si="20"/>
        <v>Spieler 6-21</v>
      </c>
      <c r="B190" s="102" t="str">
        <f>b_NRW!$B$10</f>
        <v>Gegner 8</v>
      </c>
      <c r="C190" s="115"/>
      <c r="D190" s="125"/>
      <c r="E190" s="126"/>
      <c r="F190" s="116"/>
      <c r="G190" s="116"/>
      <c r="H190" s="116"/>
      <c r="I190" s="98"/>
      <c r="J190" s="127"/>
      <c r="K190" s="127"/>
      <c r="L190" s="98"/>
      <c r="M190" s="117"/>
      <c r="N190" s="117"/>
      <c r="O190" s="117"/>
      <c r="P190" s="117"/>
      <c r="Q190" s="117"/>
      <c r="R190" s="117"/>
      <c r="S190" s="117"/>
      <c r="T190" s="117"/>
      <c r="U190" s="128"/>
      <c r="V190" s="128"/>
      <c r="W190" s="128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</row>
    <row r="191" spans="1:82" ht="12.95" customHeight="1" x14ac:dyDescent="0.2">
      <c r="A191" s="74" t="str">
        <f>b_KIEL!$A$191</f>
        <v>Spieler 6-22</v>
      </c>
      <c r="B191" s="101"/>
      <c r="C191" s="84"/>
      <c r="D191" s="94"/>
      <c r="E191" s="9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100"/>
      <c r="Z191" s="100"/>
    </row>
    <row r="192" spans="1:82" s="83" customFormat="1" ht="12.95" customHeight="1" x14ac:dyDescent="0.2">
      <c r="A192" s="96" t="str">
        <f>$A$191</f>
        <v>Spieler 6-22</v>
      </c>
      <c r="B192" s="102" t="str">
        <f>b_NRW!$B$3</f>
        <v>KIEL</v>
      </c>
      <c r="C192" s="115"/>
      <c r="D192" s="125"/>
      <c r="E192" s="126"/>
      <c r="F192" s="116"/>
      <c r="G192" s="116"/>
      <c r="H192" s="116"/>
      <c r="I192" s="98"/>
      <c r="J192" s="127"/>
      <c r="K192" s="127"/>
      <c r="L192" s="98"/>
      <c r="M192" s="117"/>
      <c r="N192" s="117"/>
      <c r="O192" s="117"/>
      <c r="P192" s="117"/>
      <c r="Q192" s="117"/>
      <c r="R192" s="117"/>
      <c r="S192" s="117"/>
      <c r="T192" s="117"/>
      <c r="U192" s="128"/>
      <c r="V192" s="128"/>
      <c r="W192" s="128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</row>
    <row r="193" spans="1:82" s="83" customFormat="1" ht="12.95" customHeight="1" x14ac:dyDescent="0.2">
      <c r="A193" s="96" t="str">
        <f t="shared" ref="A193:A199" si="21">$A$191</f>
        <v>Spieler 6-22</v>
      </c>
      <c r="B193" s="102" t="str">
        <f>b_NRW!$B$4</f>
        <v>STU</v>
      </c>
      <c r="C193" s="115"/>
      <c r="D193" s="125"/>
      <c r="E193" s="126"/>
      <c r="F193" s="116"/>
      <c r="G193" s="116"/>
      <c r="H193" s="116"/>
      <c r="I193" s="98"/>
      <c r="J193" s="127"/>
      <c r="K193" s="127"/>
      <c r="L193" s="98"/>
      <c r="M193" s="117"/>
      <c r="N193" s="117"/>
      <c r="O193" s="117"/>
      <c r="P193" s="117"/>
      <c r="Q193" s="117"/>
      <c r="R193" s="117"/>
      <c r="S193" s="117"/>
      <c r="T193" s="117"/>
      <c r="U193" s="128"/>
      <c r="V193" s="128"/>
      <c r="W193" s="128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</row>
    <row r="194" spans="1:82" s="83" customFormat="1" ht="12.95" customHeight="1" x14ac:dyDescent="0.2">
      <c r="A194" s="96" t="str">
        <f t="shared" si="21"/>
        <v>Spieler 6-22</v>
      </c>
      <c r="B194" s="102" t="str">
        <f>b_NRW!$B$5</f>
        <v>BAWÜ</v>
      </c>
      <c r="C194" s="115"/>
      <c r="D194" s="125"/>
      <c r="E194" s="126"/>
      <c r="F194" s="116"/>
      <c r="G194" s="116"/>
      <c r="H194" s="116"/>
      <c r="I194" s="98"/>
      <c r="J194" s="127"/>
      <c r="K194" s="127"/>
      <c r="L194" s="98"/>
      <c r="M194" s="117"/>
      <c r="N194" s="117"/>
      <c r="O194" s="117"/>
      <c r="P194" s="117"/>
      <c r="Q194" s="117"/>
      <c r="R194" s="117"/>
      <c r="S194" s="117"/>
      <c r="T194" s="117"/>
      <c r="U194" s="128"/>
      <c r="V194" s="128"/>
      <c r="W194" s="128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</row>
    <row r="195" spans="1:82" s="83" customFormat="1" ht="12.95" customHeight="1" x14ac:dyDescent="0.2">
      <c r="A195" s="96" t="str">
        <f t="shared" si="21"/>
        <v>Spieler 6-22</v>
      </c>
      <c r="B195" s="102" t="str">
        <f>b_NRW!$B$6</f>
        <v>Kiel/Berlin</v>
      </c>
      <c r="C195" s="115"/>
      <c r="D195" s="125"/>
      <c r="E195" s="126"/>
      <c r="F195" s="116"/>
      <c r="G195" s="116"/>
      <c r="H195" s="116"/>
      <c r="I195" s="98"/>
      <c r="J195" s="127"/>
      <c r="K195" s="127"/>
      <c r="L195" s="98"/>
      <c r="M195" s="117"/>
      <c r="N195" s="117"/>
      <c r="O195" s="117"/>
      <c r="P195" s="117"/>
      <c r="Q195" s="117"/>
      <c r="R195" s="117"/>
      <c r="S195" s="117"/>
      <c r="T195" s="117"/>
      <c r="U195" s="128"/>
      <c r="V195" s="128"/>
      <c r="W195" s="128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</row>
    <row r="196" spans="1:82" s="83" customFormat="1" ht="12.95" customHeight="1" x14ac:dyDescent="0.2">
      <c r="A196" s="96" t="str">
        <f t="shared" si="21"/>
        <v>Spieler 6-22</v>
      </c>
      <c r="B196" s="102" t="str">
        <f>b_NRW!$B$7</f>
        <v>Gegner 5</v>
      </c>
      <c r="C196" s="115"/>
      <c r="D196" s="125"/>
      <c r="E196" s="126"/>
      <c r="F196" s="116"/>
      <c r="G196" s="116"/>
      <c r="H196" s="116"/>
      <c r="I196" s="98"/>
      <c r="J196" s="127"/>
      <c r="K196" s="127"/>
      <c r="L196" s="98"/>
      <c r="M196" s="117"/>
      <c r="N196" s="117"/>
      <c r="O196" s="117"/>
      <c r="P196" s="117"/>
      <c r="Q196" s="117"/>
      <c r="R196" s="117"/>
      <c r="S196" s="117"/>
      <c r="T196" s="117"/>
      <c r="U196" s="128"/>
      <c r="V196" s="128"/>
      <c r="W196" s="128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</row>
    <row r="197" spans="1:82" s="83" customFormat="1" ht="12.95" customHeight="1" x14ac:dyDescent="0.2">
      <c r="A197" s="96" t="str">
        <f t="shared" si="21"/>
        <v>Spieler 6-22</v>
      </c>
      <c r="B197" s="102" t="str">
        <f>b_NRW!$B$8</f>
        <v>Gegner 6</v>
      </c>
      <c r="C197" s="115"/>
      <c r="D197" s="125"/>
      <c r="E197" s="126"/>
      <c r="F197" s="116"/>
      <c r="G197" s="116"/>
      <c r="H197" s="116"/>
      <c r="I197" s="98"/>
      <c r="J197" s="127"/>
      <c r="K197" s="127"/>
      <c r="L197" s="98"/>
      <c r="M197" s="117"/>
      <c r="N197" s="117"/>
      <c r="O197" s="117"/>
      <c r="P197" s="117"/>
      <c r="Q197" s="117"/>
      <c r="R197" s="117"/>
      <c r="S197" s="117"/>
      <c r="T197" s="117"/>
      <c r="U197" s="128"/>
      <c r="V197" s="128"/>
      <c r="W197" s="128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</row>
    <row r="198" spans="1:82" s="83" customFormat="1" ht="12.95" customHeight="1" x14ac:dyDescent="0.2">
      <c r="A198" s="96" t="str">
        <f t="shared" si="21"/>
        <v>Spieler 6-22</v>
      </c>
      <c r="B198" s="102" t="str">
        <f>b_NRW!$B$9</f>
        <v>Gegner 7</v>
      </c>
      <c r="C198" s="115"/>
      <c r="D198" s="125"/>
      <c r="E198" s="126"/>
      <c r="F198" s="116"/>
      <c r="G198" s="116"/>
      <c r="H198" s="116"/>
      <c r="I198" s="98"/>
      <c r="J198" s="127"/>
      <c r="K198" s="127"/>
      <c r="L198" s="98"/>
      <c r="M198" s="117"/>
      <c r="N198" s="117"/>
      <c r="O198" s="117"/>
      <c r="P198" s="117"/>
      <c r="Q198" s="117"/>
      <c r="R198" s="117"/>
      <c r="S198" s="117"/>
      <c r="T198" s="117"/>
      <c r="U198" s="128"/>
      <c r="V198" s="128"/>
      <c r="W198" s="128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</row>
    <row r="199" spans="1:82" s="83" customFormat="1" ht="12.95" customHeight="1" x14ac:dyDescent="0.2">
      <c r="A199" s="96" t="str">
        <f t="shared" si="21"/>
        <v>Spieler 6-22</v>
      </c>
      <c r="B199" s="102" t="str">
        <f>b_NRW!$B$10</f>
        <v>Gegner 8</v>
      </c>
      <c r="C199" s="115"/>
      <c r="D199" s="125"/>
      <c r="E199" s="126"/>
      <c r="F199" s="116"/>
      <c r="G199" s="116"/>
      <c r="H199" s="116"/>
      <c r="I199" s="98"/>
      <c r="J199" s="127"/>
      <c r="K199" s="127"/>
      <c r="L199" s="98"/>
      <c r="M199" s="117"/>
      <c r="N199" s="117"/>
      <c r="O199" s="117"/>
      <c r="P199" s="117"/>
      <c r="Q199" s="117"/>
      <c r="R199" s="117"/>
      <c r="S199" s="117"/>
      <c r="T199" s="117"/>
      <c r="U199" s="128"/>
      <c r="V199" s="128"/>
      <c r="W199" s="128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</row>
    <row r="200" spans="1:82" ht="12.95" customHeight="1" x14ac:dyDescent="0.2">
      <c r="A200" s="74" t="str">
        <f>b_KIEL!$A$200</f>
        <v>Spieler 6-23</v>
      </c>
      <c r="B200" s="101"/>
      <c r="C200" s="84"/>
      <c r="D200" s="94"/>
      <c r="E200" s="9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100"/>
      <c r="Z200" s="100"/>
    </row>
    <row r="201" spans="1:82" s="83" customFormat="1" ht="12.95" customHeight="1" x14ac:dyDescent="0.2">
      <c r="A201" s="96" t="str">
        <f>$A$200</f>
        <v>Spieler 6-23</v>
      </c>
      <c r="B201" s="102" t="str">
        <f>b_NRW!$B$3</f>
        <v>KIEL</v>
      </c>
      <c r="C201" s="115"/>
      <c r="D201" s="125"/>
      <c r="E201" s="126"/>
      <c r="F201" s="116"/>
      <c r="G201" s="116"/>
      <c r="H201" s="116"/>
      <c r="I201" s="98"/>
      <c r="J201" s="127"/>
      <c r="K201" s="127"/>
      <c r="L201" s="98"/>
      <c r="M201" s="117"/>
      <c r="N201" s="117"/>
      <c r="O201" s="117"/>
      <c r="P201" s="117"/>
      <c r="Q201" s="117"/>
      <c r="R201" s="117"/>
      <c r="S201" s="117"/>
      <c r="T201" s="117"/>
      <c r="U201" s="128"/>
      <c r="V201" s="128"/>
      <c r="W201" s="128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</row>
    <row r="202" spans="1:82" s="83" customFormat="1" ht="12.95" customHeight="1" x14ac:dyDescent="0.2">
      <c r="A202" s="96" t="str">
        <f t="shared" ref="A202:A208" si="22">$A$200</f>
        <v>Spieler 6-23</v>
      </c>
      <c r="B202" s="102" t="str">
        <f>b_NRW!$B$4</f>
        <v>STU</v>
      </c>
      <c r="C202" s="115"/>
      <c r="D202" s="125"/>
      <c r="E202" s="126"/>
      <c r="F202" s="116"/>
      <c r="G202" s="116"/>
      <c r="H202" s="116"/>
      <c r="I202" s="98"/>
      <c r="J202" s="127"/>
      <c r="K202" s="127"/>
      <c r="L202" s="98"/>
      <c r="M202" s="117"/>
      <c r="N202" s="117"/>
      <c r="O202" s="117"/>
      <c r="P202" s="117"/>
      <c r="Q202" s="117"/>
      <c r="R202" s="117"/>
      <c r="S202" s="117"/>
      <c r="T202" s="117"/>
      <c r="U202" s="128"/>
      <c r="V202" s="128"/>
      <c r="W202" s="128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</row>
    <row r="203" spans="1:82" s="83" customFormat="1" ht="12.95" customHeight="1" x14ac:dyDescent="0.2">
      <c r="A203" s="96" t="str">
        <f t="shared" si="22"/>
        <v>Spieler 6-23</v>
      </c>
      <c r="B203" s="102" t="str">
        <f>b_NRW!$B$5</f>
        <v>BAWÜ</v>
      </c>
      <c r="C203" s="115"/>
      <c r="D203" s="125"/>
      <c r="E203" s="126"/>
      <c r="F203" s="116"/>
      <c r="G203" s="116"/>
      <c r="H203" s="116"/>
      <c r="I203" s="98"/>
      <c r="J203" s="127"/>
      <c r="K203" s="127"/>
      <c r="L203" s="98"/>
      <c r="M203" s="117"/>
      <c r="N203" s="117"/>
      <c r="O203" s="117"/>
      <c r="P203" s="117"/>
      <c r="Q203" s="117"/>
      <c r="R203" s="117"/>
      <c r="S203" s="117"/>
      <c r="T203" s="117"/>
      <c r="U203" s="128"/>
      <c r="V203" s="128"/>
      <c r="W203" s="128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</row>
    <row r="204" spans="1:82" s="83" customFormat="1" ht="12.95" customHeight="1" x14ac:dyDescent="0.2">
      <c r="A204" s="96" t="str">
        <f t="shared" si="22"/>
        <v>Spieler 6-23</v>
      </c>
      <c r="B204" s="102" t="str">
        <f>b_NRW!$B$6</f>
        <v>Kiel/Berlin</v>
      </c>
      <c r="C204" s="115"/>
      <c r="D204" s="125"/>
      <c r="E204" s="126"/>
      <c r="F204" s="116"/>
      <c r="G204" s="116"/>
      <c r="H204" s="116"/>
      <c r="I204" s="98"/>
      <c r="J204" s="127"/>
      <c r="K204" s="127"/>
      <c r="L204" s="98"/>
      <c r="M204" s="117"/>
      <c r="N204" s="117"/>
      <c r="O204" s="117"/>
      <c r="P204" s="117"/>
      <c r="Q204" s="117"/>
      <c r="R204" s="117"/>
      <c r="S204" s="117"/>
      <c r="T204" s="117"/>
      <c r="U204" s="128"/>
      <c r="V204" s="128"/>
      <c r="W204" s="128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</row>
    <row r="205" spans="1:82" s="83" customFormat="1" ht="12.95" customHeight="1" x14ac:dyDescent="0.2">
      <c r="A205" s="96" t="str">
        <f t="shared" si="22"/>
        <v>Spieler 6-23</v>
      </c>
      <c r="B205" s="102" t="str">
        <f>b_NRW!$B$7</f>
        <v>Gegner 5</v>
      </c>
      <c r="C205" s="115"/>
      <c r="D205" s="125"/>
      <c r="E205" s="126"/>
      <c r="F205" s="116"/>
      <c r="G205" s="116"/>
      <c r="H205" s="116"/>
      <c r="I205" s="98"/>
      <c r="J205" s="127"/>
      <c r="K205" s="127"/>
      <c r="L205" s="98"/>
      <c r="M205" s="117"/>
      <c r="N205" s="117"/>
      <c r="O205" s="117"/>
      <c r="P205" s="117"/>
      <c r="Q205" s="117"/>
      <c r="R205" s="117"/>
      <c r="S205" s="117"/>
      <c r="T205" s="117"/>
      <c r="U205" s="128"/>
      <c r="V205" s="128"/>
      <c r="W205" s="128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</row>
    <row r="206" spans="1:82" s="83" customFormat="1" ht="12.95" customHeight="1" x14ac:dyDescent="0.2">
      <c r="A206" s="96" t="str">
        <f t="shared" si="22"/>
        <v>Spieler 6-23</v>
      </c>
      <c r="B206" s="102" t="str">
        <f>b_NRW!$B$8</f>
        <v>Gegner 6</v>
      </c>
      <c r="C206" s="115"/>
      <c r="D206" s="125"/>
      <c r="E206" s="126"/>
      <c r="F206" s="116"/>
      <c r="G206" s="116"/>
      <c r="H206" s="116"/>
      <c r="I206" s="98"/>
      <c r="J206" s="127"/>
      <c r="K206" s="127"/>
      <c r="L206" s="98"/>
      <c r="M206" s="117"/>
      <c r="N206" s="117"/>
      <c r="O206" s="117"/>
      <c r="P206" s="117"/>
      <c r="Q206" s="117"/>
      <c r="R206" s="117"/>
      <c r="S206" s="117"/>
      <c r="T206" s="117"/>
      <c r="U206" s="128"/>
      <c r="V206" s="128"/>
      <c r="W206" s="128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</row>
    <row r="207" spans="1:82" s="83" customFormat="1" ht="12.95" customHeight="1" x14ac:dyDescent="0.2">
      <c r="A207" s="96" t="str">
        <f t="shared" si="22"/>
        <v>Spieler 6-23</v>
      </c>
      <c r="B207" s="102" t="str">
        <f>b_NRW!$B$9</f>
        <v>Gegner 7</v>
      </c>
      <c r="C207" s="115"/>
      <c r="D207" s="125"/>
      <c r="E207" s="126"/>
      <c r="F207" s="116"/>
      <c r="G207" s="116"/>
      <c r="H207" s="116"/>
      <c r="I207" s="98"/>
      <c r="J207" s="127"/>
      <c r="K207" s="127"/>
      <c r="L207" s="98"/>
      <c r="M207" s="117"/>
      <c r="N207" s="117"/>
      <c r="O207" s="117"/>
      <c r="P207" s="117"/>
      <c r="Q207" s="117"/>
      <c r="R207" s="117"/>
      <c r="S207" s="117"/>
      <c r="T207" s="117"/>
      <c r="U207" s="128"/>
      <c r="V207" s="128"/>
      <c r="W207" s="128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</row>
    <row r="208" spans="1:82" s="83" customFormat="1" ht="12.95" customHeight="1" x14ac:dyDescent="0.2">
      <c r="A208" s="96" t="str">
        <f t="shared" si="22"/>
        <v>Spieler 6-23</v>
      </c>
      <c r="B208" s="102" t="str">
        <f>b_NRW!$B$10</f>
        <v>Gegner 8</v>
      </c>
      <c r="C208" s="115"/>
      <c r="D208" s="125"/>
      <c r="E208" s="126"/>
      <c r="F208" s="116"/>
      <c r="G208" s="116"/>
      <c r="H208" s="116"/>
      <c r="I208" s="98"/>
      <c r="J208" s="127"/>
      <c r="K208" s="127"/>
      <c r="L208" s="98"/>
      <c r="M208" s="117"/>
      <c r="N208" s="117"/>
      <c r="O208" s="117"/>
      <c r="P208" s="117"/>
      <c r="Q208" s="117"/>
      <c r="R208" s="117"/>
      <c r="S208" s="117"/>
      <c r="T208" s="117"/>
      <c r="U208" s="128"/>
      <c r="V208" s="128"/>
      <c r="W208" s="128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</row>
    <row r="209" spans="1:82" ht="12.95" customHeight="1" x14ac:dyDescent="0.2">
      <c r="A209" s="74" t="str">
        <f>b_KIEL!$A$209</f>
        <v>Spieler 6-24</v>
      </c>
      <c r="B209" s="101"/>
      <c r="C209" s="84"/>
      <c r="D209" s="94"/>
      <c r="E209" s="9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100"/>
      <c r="Z209" s="100"/>
    </row>
    <row r="210" spans="1:82" s="83" customFormat="1" ht="12.95" customHeight="1" x14ac:dyDescent="0.2">
      <c r="A210" s="96" t="str">
        <f>$A$209</f>
        <v>Spieler 6-24</v>
      </c>
      <c r="B210" s="102" t="str">
        <f>b_NRW!$B$3</f>
        <v>KIEL</v>
      </c>
      <c r="C210" s="115"/>
      <c r="D210" s="125"/>
      <c r="E210" s="126"/>
      <c r="F210" s="116"/>
      <c r="G210" s="116"/>
      <c r="H210" s="116"/>
      <c r="I210" s="98"/>
      <c r="J210" s="127"/>
      <c r="K210" s="127"/>
      <c r="L210" s="98"/>
      <c r="M210" s="117"/>
      <c r="N210" s="117"/>
      <c r="O210" s="117"/>
      <c r="P210" s="117"/>
      <c r="Q210" s="117"/>
      <c r="R210" s="117"/>
      <c r="S210" s="117"/>
      <c r="T210" s="117"/>
      <c r="U210" s="128"/>
      <c r="V210" s="128"/>
      <c r="W210" s="128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</row>
    <row r="211" spans="1:82" s="83" customFormat="1" ht="12.95" customHeight="1" x14ac:dyDescent="0.2">
      <c r="A211" s="96" t="str">
        <f t="shared" ref="A211:A217" si="23">$A$209</f>
        <v>Spieler 6-24</v>
      </c>
      <c r="B211" s="102" t="str">
        <f>b_NRW!$B$4</f>
        <v>STU</v>
      </c>
      <c r="C211" s="115"/>
      <c r="D211" s="125"/>
      <c r="E211" s="126"/>
      <c r="F211" s="116"/>
      <c r="G211" s="116"/>
      <c r="H211" s="116"/>
      <c r="I211" s="98"/>
      <c r="J211" s="127"/>
      <c r="K211" s="127"/>
      <c r="L211" s="98"/>
      <c r="M211" s="117"/>
      <c r="N211" s="117"/>
      <c r="O211" s="117"/>
      <c r="P211" s="117"/>
      <c r="Q211" s="117"/>
      <c r="R211" s="117"/>
      <c r="S211" s="117"/>
      <c r="T211" s="117"/>
      <c r="U211" s="128"/>
      <c r="V211" s="128"/>
      <c r="W211" s="128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</row>
    <row r="212" spans="1:82" s="83" customFormat="1" ht="12.95" customHeight="1" x14ac:dyDescent="0.2">
      <c r="A212" s="96" t="str">
        <f t="shared" si="23"/>
        <v>Spieler 6-24</v>
      </c>
      <c r="B212" s="102" t="str">
        <f>b_NRW!$B$5</f>
        <v>BAWÜ</v>
      </c>
      <c r="C212" s="115"/>
      <c r="D212" s="125"/>
      <c r="E212" s="126"/>
      <c r="F212" s="116"/>
      <c r="G212" s="116"/>
      <c r="H212" s="116"/>
      <c r="I212" s="98"/>
      <c r="J212" s="127"/>
      <c r="K212" s="127"/>
      <c r="L212" s="98"/>
      <c r="M212" s="117"/>
      <c r="N212" s="117"/>
      <c r="O212" s="117"/>
      <c r="P212" s="117"/>
      <c r="Q212" s="117"/>
      <c r="R212" s="117"/>
      <c r="S212" s="117"/>
      <c r="T212" s="117"/>
      <c r="U212" s="128"/>
      <c r="V212" s="128"/>
      <c r="W212" s="128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</row>
    <row r="213" spans="1:82" s="83" customFormat="1" ht="12.95" customHeight="1" x14ac:dyDescent="0.2">
      <c r="A213" s="96" t="str">
        <f t="shared" si="23"/>
        <v>Spieler 6-24</v>
      </c>
      <c r="B213" s="102" t="str">
        <f>b_NRW!$B$6</f>
        <v>Kiel/Berlin</v>
      </c>
      <c r="C213" s="115"/>
      <c r="D213" s="125"/>
      <c r="E213" s="126"/>
      <c r="F213" s="116"/>
      <c r="G213" s="116"/>
      <c r="H213" s="116"/>
      <c r="I213" s="98"/>
      <c r="J213" s="127"/>
      <c r="K213" s="127"/>
      <c r="L213" s="98"/>
      <c r="M213" s="117"/>
      <c r="N213" s="117"/>
      <c r="O213" s="117"/>
      <c r="P213" s="117"/>
      <c r="Q213" s="117"/>
      <c r="R213" s="117"/>
      <c r="S213" s="117"/>
      <c r="T213" s="117"/>
      <c r="U213" s="128"/>
      <c r="V213" s="128"/>
      <c r="W213" s="128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</row>
    <row r="214" spans="1:82" s="83" customFormat="1" ht="12.95" customHeight="1" x14ac:dyDescent="0.2">
      <c r="A214" s="96" t="str">
        <f t="shared" si="23"/>
        <v>Spieler 6-24</v>
      </c>
      <c r="B214" s="102" t="str">
        <f>b_NRW!$B$7</f>
        <v>Gegner 5</v>
      </c>
      <c r="C214" s="115"/>
      <c r="D214" s="125"/>
      <c r="E214" s="126"/>
      <c r="F214" s="116"/>
      <c r="G214" s="116"/>
      <c r="H214" s="116"/>
      <c r="I214" s="98"/>
      <c r="J214" s="127"/>
      <c r="K214" s="127"/>
      <c r="L214" s="98"/>
      <c r="M214" s="117"/>
      <c r="N214" s="117"/>
      <c r="O214" s="117"/>
      <c r="P214" s="117"/>
      <c r="Q214" s="117"/>
      <c r="R214" s="117"/>
      <c r="S214" s="117"/>
      <c r="T214" s="117"/>
      <c r="U214" s="128"/>
      <c r="V214" s="128"/>
      <c r="W214" s="128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</row>
    <row r="215" spans="1:82" s="83" customFormat="1" ht="12.95" customHeight="1" x14ac:dyDescent="0.2">
      <c r="A215" s="96" t="str">
        <f t="shared" si="23"/>
        <v>Spieler 6-24</v>
      </c>
      <c r="B215" s="102" t="str">
        <f>b_NRW!$B$8</f>
        <v>Gegner 6</v>
      </c>
      <c r="C215" s="115"/>
      <c r="D215" s="125"/>
      <c r="E215" s="126"/>
      <c r="F215" s="116"/>
      <c r="G215" s="116"/>
      <c r="H215" s="116"/>
      <c r="I215" s="98"/>
      <c r="J215" s="127"/>
      <c r="K215" s="127"/>
      <c r="L215" s="98"/>
      <c r="M215" s="117"/>
      <c r="N215" s="117"/>
      <c r="O215" s="117"/>
      <c r="P215" s="117"/>
      <c r="Q215" s="117"/>
      <c r="R215" s="117"/>
      <c r="S215" s="117"/>
      <c r="T215" s="117"/>
      <c r="U215" s="128"/>
      <c r="V215" s="128"/>
      <c r="W215" s="128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</row>
    <row r="216" spans="1:82" s="83" customFormat="1" ht="12.95" customHeight="1" x14ac:dyDescent="0.2">
      <c r="A216" s="96" t="str">
        <f t="shared" si="23"/>
        <v>Spieler 6-24</v>
      </c>
      <c r="B216" s="102" t="str">
        <f>b_NRW!$B$9</f>
        <v>Gegner 7</v>
      </c>
      <c r="C216" s="115"/>
      <c r="D216" s="125"/>
      <c r="E216" s="126"/>
      <c r="F216" s="116"/>
      <c r="G216" s="116"/>
      <c r="H216" s="116"/>
      <c r="I216" s="98"/>
      <c r="J216" s="127"/>
      <c r="K216" s="127"/>
      <c r="L216" s="98"/>
      <c r="M216" s="117"/>
      <c r="N216" s="117"/>
      <c r="O216" s="117"/>
      <c r="P216" s="117"/>
      <c r="Q216" s="117"/>
      <c r="R216" s="117"/>
      <c r="S216" s="117"/>
      <c r="T216" s="117"/>
      <c r="U216" s="128"/>
      <c r="V216" s="128"/>
      <c r="W216" s="128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</row>
    <row r="217" spans="1:82" s="83" customFormat="1" ht="12.95" customHeight="1" x14ac:dyDescent="0.2">
      <c r="A217" s="96" t="str">
        <f t="shared" si="23"/>
        <v>Spieler 6-24</v>
      </c>
      <c r="B217" s="102" t="str">
        <f>b_NRW!$B$10</f>
        <v>Gegner 8</v>
      </c>
      <c r="C217" s="115"/>
      <c r="D217" s="125"/>
      <c r="E217" s="126"/>
      <c r="F217" s="116"/>
      <c r="G217" s="116"/>
      <c r="H217" s="116"/>
      <c r="I217" s="98"/>
      <c r="J217" s="127"/>
      <c r="K217" s="127"/>
      <c r="L217" s="98"/>
      <c r="M217" s="117"/>
      <c r="N217" s="117"/>
      <c r="O217" s="117"/>
      <c r="P217" s="117"/>
      <c r="Q217" s="117"/>
      <c r="R217" s="117"/>
      <c r="S217" s="117"/>
      <c r="T217" s="117"/>
      <c r="U217" s="128"/>
      <c r="V217" s="128"/>
      <c r="W217" s="128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</row>
    <row r="218" spans="1:82" ht="12.95" customHeight="1" x14ac:dyDescent="0.2">
      <c r="A218" s="74" t="str">
        <f>b_KIEL!$A$218</f>
        <v>Spieler 6-25</v>
      </c>
      <c r="B218" s="101"/>
      <c r="C218" s="84"/>
      <c r="D218" s="94"/>
      <c r="E218" s="9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100"/>
      <c r="Z218" s="100"/>
    </row>
    <row r="219" spans="1:82" s="83" customFormat="1" ht="12.95" customHeight="1" x14ac:dyDescent="0.2">
      <c r="A219" s="96" t="str">
        <f>$A$218</f>
        <v>Spieler 6-25</v>
      </c>
      <c r="B219" s="102" t="str">
        <f>b_NRW!$B$3</f>
        <v>KIEL</v>
      </c>
      <c r="C219" s="115"/>
      <c r="D219" s="125"/>
      <c r="E219" s="126"/>
      <c r="F219" s="116"/>
      <c r="G219" s="116"/>
      <c r="H219" s="116"/>
      <c r="I219" s="98"/>
      <c r="J219" s="127"/>
      <c r="K219" s="127"/>
      <c r="L219" s="98"/>
      <c r="M219" s="117"/>
      <c r="N219" s="117"/>
      <c r="O219" s="117"/>
      <c r="P219" s="117"/>
      <c r="Q219" s="117"/>
      <c r="R219" s="117"/>
      <c r="S219" s="117"/>
      <c r="T219" s="117"/>
      <c r="U219" s="128"/>
      <c r="V219" s="128"/>
      <c r="W219" s="128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</row>
    <row r="220" spans="1:82" s="83" customFormat="1" ht="12.95" customHeight="1" x14ac:dyDescent="0.2">
      <c r="A220" s="96" t="str">
        <f t="shared" ref="A220:A226" si="24">$A$218</f>
        <v>Spieler 6-25</v>
      </c>
      <c r="B220" s="102" t="str">
        <f>b_NRW!$B$4</f>
        <v>STU</v>
      </c>
      <c r="C220" s="115"/>
      <c r="D220" s="125"/>
      <c r="E220" s="126"/>
      <c r="F220" s="116"/>
      <c r="G220" s="116"/>
      <c r="H220" s="116"/>
      <c r="I220" s="98"/>
      <c r="J220" s="127"/>
      <c r="K220" s="127"/>
      <c r="L220" s="98"/>
      <c r="M220" s="117"/>
      <c r="N220" s="117"/>
      <c r="O220" s="117"/>
      <c r="P220" s="117"/>
      <c r="Q220" s="117"/>
      <c r="R220" s="117"/>
      <c r="S220" s="117"/>
      <c r="T220" s="117"/>
      <c r="U220" s="128"/>
      <c r="V220" s="128"/>
      <c r="W220" s="128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</row>
    <row r="221" spans="1:82" s="83" customFormat="1" ht="12.95" customHeight="1" x14ac:dyDescent="0.2">
      <c r="A221" s="96" t="str">
        <f t="shared" si="24"/>
        <v>Spieler 6-25</v>
      </c>
      <c r="B221" s="102" t="str">
        <f>b_NRW!$B$5</f>
        <v>BAWÜ</v>
      </c>
      <c r="C221" s="115"/>
      <c r="D221" s="125"/>
      <c r="E221" s="126"/>
      <c r="F221" s="116"/>
      <c r="G221" s="116"/>
      <c r="H221" s="116"/>
      <c r="I221" s="98"/>
      <c r="J221" s="127"/>
      <c r="K221" s="127"/>
      <c r="L221" s="98"/>
      <c r="M221" s="117"/>
      <c r="N221" s="117"/>
      <c r="O221" s="117"/>
      <c r="P221" s="117"/>
      <c r="Q221" s="117"/>
      <c r="R221" s="117"/>
      <c r="S221" s="117"/>
      <c r="T221" s="117"/>
      <c r="U221" s="128"/>
      <c r="V221" s="128"/>
      <c r="W221" s="128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</row>
    <row r="222" spans="1:82" s="83" customFormat="1" ht="12.95" customHeight="1" x14ac:dyDescent="0.2">
      <c r="A222" s="96" t="str">
        <f t="shared" si="24"/>
        <v>Spieler 6-25</v>
      </c>
      <c r="B222" s="102" t="str">
        <f>b_NRW!$B$6</f>
        <v>Kiel/Berlin</v>
      </c>
      <c r="C222" s="115"/>
      <c r="D222" s="125"/>
      <c r="E222" s="126"/>
      <c r="F222" s="116"/>
      <c r="G222" s="116"/>
      <c r="H222" s="116"/>
      <c r="I222" s="98"/>
      <c r="J222" s="127"/>
      <c r="K222" s="127"/>
      <c r="L222" s="98"/>
      <c r="M222" s="117"/>
      <c r="N222" s="117"/>
      <c r="O222" s="117"/>
      <c r="P222" s="117"/>
      <c r="Q222" s="117"/>
      <c r="R222" s="117"/>
      <c r="S222" s="117"/>
      <c r="T222" s="117"/>
      <c r="U222" s="128"/>
      <c r="V222" s="128"/>
      <c r="W222" s="128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</row>
    <row r="223" spans="1:82" s="83" customFormat="1" ht="12.95" customHeight="1" x14ac:dyDescent="0.2">
      <c r="A223" s="96" t="str">
        <f t="shared" si="24"/>
        <v>Spieler 6-25</v>
      </c>
      <c r="B223" s="102" t="str">
        <f>b_NRW!$B$7</f>
        <v>Gegner 5</v>
      </c>
      <c r="C223" s="115"/>
      <c r="D223" s="125"/>
      <c r="E223" s="126"/>
      <c r="F223" s="116"/>
      <c r="G223" s="116"/>
      <c r="H223" s="116"/>
      <c r="I223" s="98"/>
      <c r="J223" s="127"/>
      <c r="K223" s="127"/>
      <c r="L223" s="98"/>
      <c r="M223" s="117"/>
      <c r="N223" s="117"/>
      <c r="O223" s="117"/>
      <c r="P223" s="117"/>
      <c r="Q223" s="117"/>
      <c r="R223" s="117"/>
      <c r="S223" s="117"/>
      <c r="T223" s="117"/>
      <c r="U223" s="128"/>
      <c r="V223" s="128"/>
      <c r="W223" s="128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</row>
    <row r="224" spans="1:82" s="83" customFormat="1" ht="12.95" customHeight="1" x14ac:dyDescent="0.2">
      <c r="A224" s="96" t="str">
        <f t="shared" si="24"/>
        <v>Spieler 6-25</v>
      </c>
      <c r="B224" s="102" t="str">
        <f>b_NRW!$B$8</f>
        <v>Gegner 6</v>
      </c>
      <c r="C224" s="115"/>
      <c r="D224" s="125"/>
      <c r="E224" s="126"/>
      <c r="F224" s="116"/>
      <c r="G224" s="116"/>
      <c r="H224" s="116"/>
      <c r="I224" s="98"/>
      <c r="J224" s="127"/>
      <c r="K224" s="127"/>
      <c r="L224" s="98"/>
      <c r="M224" s="117"/>
      <c r="N224" s="117"/>
      <c r="O224" s="117"/>
      <c r="P224" s="117"/>
      <c r="Q224" s="117"/>
      <c r="R224" s="117"/>
      <c r="S224" s="117"/>
      <c r="T224" s="117"/>
      <c r="U224" s="128"/>
      <c r="V224" s="128"/>
      <c r="W224" s="128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</row>
    <row r="225" spans="1:82" s="83" customFormat="1" ht="12.95" customHeight="1" x14ac:dyDescent="0.2">
      <c r="A225" s="96" t="str">
        <f t="shared" si="24"/>
        <v>Spieler 6-25</v>
      </c>
      <c r="B225" s="102" t="str">
        <f>b_NRW!$B$9</f>
        <v>Gegner 7</v>
      </c>
      <c r="C225" s="115"/>
      <c r="D225" s="125"/>
      <c r="E225" s="126"/>
      <c r="F225" s="116"/>
      <c r="G225" s="116"/>
      <c r="H225" s="116"/>
      <c r="I225" s="98"/>
      <c r="J225" s="127"/>
      <c r="K225" s="127"/>
      <c r="L225" s="98"/>
      <c r="M225" s="117"/>
      <c r="N225" s="117"/>
      <c r="O225" s="117"/>
      <c r="P225" s="117"/>
      <c r="Q225" s="117"/>
      <c r="R225" s="117"/>
      <c r="S225" s="117"/>
      <c r="T225" s="117"/>
      <c r="U225" s="128"/>
      <c r="V225" s="128"/>
      <c r="W225" s="128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</row>
    <row r="226" spans="1:82" s="83" customFormat="1" ht="12.95" customHeight="1" x14ac:dyDescent="0.2">
      <c r="A226" s="96" t="str">
        <f t="shared" si="24"/>
        <v>Spieler 6-25</v>
      </c>
      <c r="B226" s="102" t="str">
        <f>b_NRW!$B$10</f>
        <v>Gegner 8</v>
      </c>
      <c r="C226" s="115"/>
      <c r="D226" s="125"/>
      <c r="E226" s="126"/>
      <c r="F226" s="116"/>
      <c r="G226" s="116"/>
      <c r="H226" s="116"/>
      <c r="I226" s="98"/>
      <c r="J226" s="127"/>
      <c r="K226" s="127"/>
      <c r="L226" s="98"/>
      <c r="M226" s="117"/>
      <c r="N226" s="117"/>
      <c r="O226" s="117"/>
      <c r="P226" s="117"/>
      <c r="Q226" s="117"/>
      <c r="R226" s="117"/>
      <c r="S226" s="117"/>
      <c r="T226" s="117"/>
      <c r="U226" s="128"/>
      <c r="V226" s="128"/>
      <c r="W226" s="128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</row>
    <row r="227" spans="1:82" ht="12.95" customHeight="1" x14ac:dyDescent="0.2">
      <c r="A227" s="74" t="str">
        <f>b_KIEL!$A$227</f>
        <v>Spieler 6-26</v>
      </c>
      <c r="B227" s="101"/>
      <c r="C227" s="84"/>
      <c r="D227" s="94"/>
      <c r="E227" s="9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100"/>
      <c r="Z227" s="100"/>
    </row>
    <row r="228" spans="1:82" s="83" customFormat="1" ht="12.95" customHeight="1" x14ac:dyDescent="0.2">
      <c r="A228" s="96" t="str">
        <f>$A$227</f>
        <v>Spieler 6-26</v>
      </c>
      <c r="B228" s="102" t="str">
        <f>b_NRW!$B$3</f>
        <v>KIEL</v>
      </c>
      <c r="C228" s="115"/>
      <c r="D228" s="125"/>
      <c r="E228" s="126"/>
      <c r="F228" s="116"/>
      <c r="G228" s="116"/>
      <c r="H228" s="116"/>
      <c r="I228" s="98"/>
      <c r="J228" s="127"/>
      <c r="K228" s="127"/>
      <c r="L228" s="98"/>
      <c r="M228" s="117"/>
      <c r="N228" s="117"/>
      <c r="O228" s="117"/>
      <c r="P228" s="117"/>
      <c r="Q228" s="117"/>
      <c r="R228" s="117"/>
      <c r="S228" s="117"/>
      <c r="T228" s="117"/>
      <c r="U228" s="128"/>
      <c r="V228" s="128"/>
      <c r="W228" s="128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</row>
    <row r="229" spans="1:82" s="83" customFormat="1" ht="12.95" customHeight="1" x14ac:dyDescent="0.2">
      <c r="A229" s="96" t="str">
        <f t="shared" ref="A229:A235" si="25">$A$227</f>
        <v>Spieler 6-26</v>
      </c>
      <c r="B229" s="102" t="str">
        <f>b_NRW!$B$4</f>
        <v>STU</v>
      </c>
      <c r="C229" s="115"/>
      <c r="D229" s="125"/>
      <c r="E229" s="126"/>
      <c r="F229" s="116"/>
      <c r="G229" s="116"/>
      <c r="H229" s="116"/>
      <c r="I229" s="98"/>
      <c r="J229" s="127"/>
      <c r="K229" s="127"/>
      <c r="L229" s="98"/>
      <c r="M229" s="117"/>
      <c r="N229" s="117"/>
      <c r="O229" s="117"/>
      <c r="P229" s="117"/>
      <c r="Q229" s="117"/>
      <c r="R229" s="117"/>
      <c r="S229" s="117"/>
      <c r="T229" s="117"/>
      <c r="U229" s="128"/>
      <c r="V229" s="128"/>
      <c r="W229" s="128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</row>
    <row r="230" spans="1:82" s="83" customFormat="1" ht="12.95" customHeight="1" x14ac:dyDescent="0.2">
      <c r="A230" s="96" t="str">
        <f t="shared" si="25"/>
        <v>Spieler 6-26</v>
      </c>
      <c r="B230" s="102" t="str">
        <f>b_NRW!$B$5</f>
        <v>BAWÜ</v>
      </c>
      <c r="C230" s="115"/>
      <c r="D230" s="125"/>
      <c r="E230" s="126"/>
      <c r="F230" s="116"/>
      <c r="G230" s="116"/>
      <c r="H230" s="116"/>
      <c r="I230" s="98"/>
      <c r="J230" s="127"/>
      <c r="K230" s="127"/>
      <c r="L230" s="98"/>
      <c r="M230" s="117"/>
      <c r="N230" s="117"/>
      <c r="O230" s="117"/>
      <c r="P230" s="117"/>
      <c r="Q230" s="117"/>
      <c r="R230" s="117"/>
      <c r="S230" s="117"/>
      <c r="T230" s="117"/>
      <c r="U230" s="128"/>
      <c r="V230" s="128"/>
      <c r="W230" s="128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</row>
    <row r="231" spans="1:82" s="83" customFormat="1" ht="12.95" customHeight="1" x14ac:dyDescent="0.2">
      <c r="A231" s="96" t="str">
        <f t="shared" si="25"/>
        <v>Spieler 6-26</v>
      </c>
      <c r="B231" s="102" t="str">
        <f>b_NRW!$B$6</f>
        <v>Kiel/Berlin</v>
      </c>
      <c r="C231" s="115"/>
      <c r="D231" s="125"/>
      <c r="E231" s="126"/>
      <c r="F231" s="116"/>
      <c r="G231" s="116"/>
      <c r="H231" s="116"/>
      <c r="I231" s="98"/>
      <c r="J231" s="127"/>
      <c r="K231" s="127"/>
      <c r="L231" s="98"/>
      <c r="M231" s="117"/>
      <c r="N231" s="117"/>
      <c r="O231" s="117"/>
      <c r="P231" s="117"/>
      <c r="Q231" s="117"/>
      <c r="R231" s="117"/>
      <c r="S231" s="117"/>
      <c r="T231" s="117"/>
      <c r="U231" s="128"/>
      <c r="V231" s="128"/>
      <c r="W231" s="128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</row>
    <row r="232" spans="1:82" s="83" customFormat="1" ht="12.95" customHeight="1" x14ac:dyDescent="0.2">
      <c r="A232" s="96" t="str">
        <f t="shared" si="25"/>
        <v>Spieler 6-26</v>
      </c>
      <c r="B232" s="102" t="str">
        <f>b_NRW!$B$7</f>
        <v>Gegner 5</v>
      </c>
      <c r="C232" s="115"/>
      <c r="D232" s="125"/>
      <c r="E232" s="126"/>
      <c r="F232" s="116"/>
      <c r="G232" s="116"/>
      <c r="H232" s="116"/>
      <c r="I232" s="98"/>
      <c r="J232" s="127"/>
      <c r="K232" s="127"/>
      <c r="L232" s="98"/>
      <c r="M232" s="117"/>
      <c r="N232" s="117"/>
      <c r="O232" s="117"/>
      <c r="P232" s="117"/>
      <c r="Q232" s="117"/>
      <c r="R232" s="117"/>
      <c r="S232" s="117"/>
      <c r="T232" s="117"/>
      <c r="U232" s="128"/>
      <c r="V232" s="128"/>
      <c r="W232" s="128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</row>
    <row r="233" spans="1:82" s="83" customFormat="1" ht="12.95" customHeight="1" x14ac:dyDescent="0.2">
      <c r="A233" s="96" t="str">
        <f t="shared" si="25"/>
        <v>Spieler 6-26</v>
      </c>
      <c r="B233" s="102" t="str">
        <f>b_NRW!$B$8</f>
        <v>Gegner 6</v>
      </c>
      <c r="C233" s="115"/>
      <c r="D233" s="125"/>
      <c r="E233" s="126"/>
      <c r="F233" s="116"/>
      <c r="G233" s="116"/>
      <c r="H233" s="116"/>
      <c r="I233" s="98"/>
      <c r="J233" s="127"/>
      <c r="K233" s="127"/>
      <c r="L233" s="98"/>
      <c r="M233" s="117"/>
      <c r="N233" s="117"/>
      <c r="O233" s="117"/>
      <c r="P233" s="117"/>
      <c r="Q233" s="117"/>
      <c r="R233" s="117"/>
      <c r="S233" s="117"/>
      <c r="T233" s="117"/>
      <c r="U233" s="128"/>
      <c r="V233" s="128"/>
      <c r="W233" s="128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</row>
    <row r="234" spans="1:82" s="83" customFormat="1" ht="12.95" customHeight="1" x14ac:dyDescent="0.2">
      <c r="A234" s="96" t="str">
        <f t="shared" si="25"/>
        <v>Spieler 6-26</v>
      </c>
      <c r="B234" s="102" t="str">
        <f>b_NRW!$B$9</f>
        <v>Gegner 7</v>
      </c>
      <c r="C234" s="115"/>
      <c r="D234" s="125"/>
      <c r="E234" s="126"/>
      <c r="F234" s="116"/>
      <c r="G234" s="116"/>
      <c r="H234" s="116"/>
      <c r="I234" s="98"/>
      <c r="J234" s="127"/>
      <c r="K234" s="127"/>
      <c r="L234" s="98"/>
      <c r="M234" s="117"/>
      <c r="N234" s="117"/>
      <c r="O234" s="117"/>
      <c r="P234" s="117"/>
      <c r="Q234" s="117"/>
      <c r="R234" s="117"/>
      <c r="S234" s="117"/>
      <c r="T234" s="117"/>
      <c r="U234" s="128"/>
      <c r="V234" s="128"/>
      <c r="W234" s="128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</row>
    <row r="235" spans="1:82" s="83" customFormat="1" ht="12.95" customHeight="1" x14ac:dyDescent="0.2">
      <c r="A235" s="96" t="str">
        <f t="shared" si="25"/>
        <v>Spieler 6-26</v>
      </c>
      <c r="B235" s="102" t="str">
        <f>b_NRW!$B$10</f>
        <v>Gegner 8</v>
      </c>
      <c r="C235" s="115"/>
      <c r="D235" s="125"/>
      <c r="E235" s="126"/>
      <c r="F235" s="116"/>
      <c r="G235" s="116"/>
      <c r="H235" s="116"/>
      <c r="I235" s="98"/>
      <c r="J235" s="127"/>
      <c r="K235" s="127"/>
      <c r="L235" s="98"/>
      <c r="M235" s="117"/>
      <c r="N235" s="117"/>
      <c r="O235" s="117"/>
      <c r="P235" s="117"/>
      <c r="Q235" s="117"/>
      <c r="R235" s="117"/>
      <c r="S235" s="117"/>
      <c r="T235" s="117"/>
      <c r="U235" s="128"/>
      <c r="V235" s="128"/>
      <c r="W235" s="128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</row>
    <row r="236" spans="1:82" ht="12.95" customHeight="1" x14ac:dyDescent="0.2">
      <c r="A236" s="74" t="str">
        <f>b_KIEL!$A$236</f>
        <v>Spieler 6-27</v>
      </c>
      <c r="B236" s="101"/>
      <c r="C236" s="84"/>
      <c r="D236" s="94"/>
      <c r="E236" s="9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100"/>
      <c r="Z236" s="100"/>
    </row>
    <row r="237" spans="1:82" s="83" customFormat="1" ht="12.95" customHeight="1" x14ac:dyDescent="0.2">
      <c r="A237" s="96" t="str">
        <f>$A$236</f>
        <v>Spieler 6-27</v>
      </c>
      <c r="B237" s="102" t="str">
        <f>b_NRW!$B$3</f>
        <v>KIEL</v>
      </c>
      <c r="C237" s="115"/>
      <c r="D237" s="125"/>
      <c r="E237" s="126"/>
      <c r="F237" s="116"/>
      <c r="G237" s="116"/>
      <c r="H237" s="116"/>
      <c r="I237" s="98"/>
      <c r="J237" s="127"/>
      <c r="K237" s="127"/>
      <c r="L237" s="98"/>
      <c r="M237" s="117"/>
      <c r="N237" s="117"/>
      <c r="O237" s="117"/>
      <c r="P237" s="117"/>
      <c r="Q237" s="117"/>
      <c r="R237" s="117"/>
      <c r="S237" s="117"/>
      <c r="T237" s="117"/>
      <c r="U237" s="128"/>
      <c r="V237" s="128"/>
      <c r="W237" s="128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</row>
    <row r="238" spans="1:82" s="83" customFormat="1" ht="12.95" customHeight="1" x14ac:dyDescent="0.2">
      <c r="A238" s="96" t="str">
        <f t="shared" ref="A238:A244" si="26">$A$236</f>
        <v>Spieler 6-27</v>
      </c>
      <c r="B238" s="102" t="str">
        <f>b_NRW!$B$4</f>
        <v>STU</v>
      </c>
      <c r="C238" s="115"/>
      <c r="D238" s="125"/>
      <c r="E238" s="126"/>
      <c r="F238" s="116"/>
      <c r="G238" s="116"/>
      <c r="H238" s="116"/>
      <c r="I238" s="98"/>
      <c r="J238" s="127"/>
      <c r="K238" s="127"/>
      <c r="L238" s="98"/>
      <c r="M238" s="117"/>
      <c r="N238" s="117"/>
      <c r="O238" s="117"/>
      <c r="P238" s="117"/>
      <c r="Q238" s="117"/>
      <c r="R238" s="117"/>
      <c r="S238" s="117"/>
      <c r="T238" s="117"/>
      <c r="U238" s="128"/>
      <c r="V238" s="128"/>
      <c r="W238" s="128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</row>
    <row r="239" spans="1:82" s="83" customFormat="1" ht="12.95" customHeight="1" x14ac:dyDescent="0.2">
      <c r="A239" s="96" t="str">
        <f t="shared" si="26"/>
        <v>Spieler 6-27</v>
      </c>
      <c r="B239" s="102" t="str">
        <f>b_NRW!$B$5</f>
        <v>BAWÜ</v>
      </c>
      <c r="C239" s="115"/>
      <c r="D239" s="125"/>
      <c r="E239" s="126"/>
      <c r="F239" s="116"/>
      <c r="G239" s="116"/>
      <c r="H239" s="116"/>
      <c r="I239" s="98"/>
      <c r="J239" s="127"/>
      <c r="K239" s="127"/>
      <c r="L239" s="98"/>
      <c r="M239" s="117"/>
      <c r="N239" s="117"/>
      <c r="O239" s="117"/>
      <c r="P239" s="117"/>
      <c r="Q239" s="117"/>
      <c r="R239" s="117"/>
      <c r="S239" s="117"/>
      <c r="T239" s="117"/>
      <c r="U239" s="128"/>
      <c r="V239" s="128"/>
      <c r="W239" s="128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</row>
    <row r="240" spans="1:82" s="83" customFormat="1" ht="12.95" customHeight="1" x14ac:dyDescent="0.2">
      <c r="A240" s="96" t="str">
        <f t="shared" si="26"/>
        <v>Spieler 6-27</v>
      </c>
      <c r="B240" s="102" t="str">
        <f>b_NRW!$B$6</f>
        <v>Kiel/Berlin</v>
      </c>
      <c r="C240" s="115"/>
      <c r="D240" s="125"/>
      <c r="E240" s="126"/>
      <c r="F240" s="116"/>
      <c r="G240" s="116"/>
      <c r="H240" s="116"/>
      <c r="I240" s="98"/>
      <c r="J240" s="127"/>
      <c r="K240" s="127"/>
      <c r="L240" s="98"/>
      <c r="M240" s="117"/>
      <c r="N240" s="117"/>
      <c r="O240" s="117"/>
      <c r="P240" s="117"/>
      <c r="Q240" s="117"/>
      <c r="R240" s="117"/>
      <c r="S240" s="117"/>
      <c r="T240" s="117"/>
      <c r="U240" s="128"/>
      <c r="V240" s="128"/>
      <c r="W240" s="128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</row>
    <row r="241" spans="1:82" s="83" customFormat="1" ht="12.95" customHeight="1" x14ac:dyDescent="0.2">
      <c r="A241" s="96" t="str">
        <f t="shared" si="26"/>
        <v>Spieler 6-27</v>
      </c>
      <c r="B241" s="102" t="str">
        <f>b_NRW!$B$7</f>
        <v>Gegner 5</v>
      </c>
      <c r="C241" s="115"/>
      <c r="D241" s="125"/>
      <c r="E241" s="126"/>
      <c r="F241" s="116"/>
      <c r="G241" s="116"/>
      <c r="H241" s="116"/>
      <c r="I241" s="98"/>
      <c r="J241" s="127"/>
      <c r="K241" s="127"/>
      <c r="L241" s="98"/>
      <c r="M241" s="117"/>
      <c r="N241" s="117"/>
      <c r="O241" s="117"/>
      <c r="P241" s="117"/>
      <c r="Q241" s="117"/>
      <c r="R241" s="117"/>
      <c r="S241" s="117"/>
      <c r="T241" s="117"/>
      <c r="U241" s="128"/>
      <c r="V241" s="128"/>
      <c r="W241" s="128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</row>
    <row r="242" spans="1:82" s="83" customFormat="1" ht="12.95" customHeight="1" x14ac:dyDescent="0.2">
      <c r="A242" s="96" t="str">
        <f t="shared" si="26"/>
        <v>Spieler 6-27</v>
      </c>
      <c r="B242" s="102" t="str">
        <f>b_NRW!$B$8</f>
        <v>Gegner 6</v>
      </c>
      <c r="C242" s="115"/>
      <c r="D242" s="125"/>
      <c r="E242" s="126"/>
      <c r="F242" s="116"/>
      <c r="G242" s="116"/>
      <c r="H242" s="116"/>
      <c r="I242" s="98"/>
      <c r="J242" s="127"/>
      <c r="K242" s="127"/>
      <c r="L242" s="98"/>
      <c r="M242" s="117"/>
      <c r="N242" s="117"/>
      <c r="O242" s="117"/>
      <c r="P242" s="117"/>
      <c r="Q242" s="117"/>
      <c r="R242" s="117"/>
      <c r="S242" s="117"/>
      <c r="T242" s="117"/>
      <c r="U242" s="128"/>
      <c r="V242" s="128"/>
      <c r="W242" s="128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</row>
    <row r="243" spans="1:82" s="83" customFormat="1" ht="12.95" customHeight="1" x14ac:dyDescent="0.2">
      <c r="A243" s="96" t="str">
        <f t="shared" si="26"/>
        <v>Spieler 6-27</v>
      </c>
      <c r="B243" s="102" t="str">
        <f>b_NRW!$B$9</f>
        <v>Gegner 7</v>
      </c>
      <c r="C243" s="115"/>
      <c r="D243" s="125"/>
      <c r="E243" s="126"/>
      <c r="F243" s="116"/>
      <c r="G243" s="116"/>
      <c r="H243" s="116"/>
      <c r="I243" s="98"/>
      <c r="J243" s="127"/>
      <c r="K243" s="127"/>
      <c r="L243" s="98"/>
      <c r="M243" s="117"/>
      <c r="N243" s="117"/>
      <c r="O243" s="117"/>
      <c r="P243" s="117"/>
      <c r="Q243" s="117"/>
      <c r="R243" s="117"/>
      <c r="S243" s="117"/>
      <c r="T243" s="117"/>
      <c r="U243" s="128"/>
      <c r="V243" s="128"/>
      <c r="W243" s="128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</row>
    <row r="244" spans="1:82" s="83" customFormat="1" ht="12.95" customHeight="1" x14ac:dyDescent="0.2">
      <c r="A244" s="96" t="str">
        <f t="shared" si="26"/>
        <v>Spieler 6-27</v>
      </c>
      <c r="B244" s="102" t="str">
        <f>b_NRW!$B$10</f>
        <v>Gegner 8</v>
      </c>
      <c r="C244" s="115"/>
      <c r="D244" s="125"/>
      <c r="E244" s="126"/>
      <c r="F244" s="116"/>
      <c r="G244" s="116"/>
      <c r="H244" s="116"/>
      <c r="I244" s="98"/>
      <c r="J244" s="127"/>
      <c r="K244" s="127"/>
      <c r="L244" s="98"/>
      <c r="M244" s="117"/>
      <c r="N244" s="117"/>
      <c r="O244" s="117"/>
      <c r="P244" s="117"/>
      <c r="Q244" s="117"/>
      <c r="R244" s="117"/>
      <c r="S244" s="117"/>
      <c r="T244" s="117"/>
      <c r="U244" s="128"/>
      <c r="V244" s="128"/>
      <c r="W244" s="128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</row>
    <row r="245" spans="1:82" ht="12.95" customHeight="1" x14ac:dyDescent="0.2">
      <c r="A245" s="74" t="str">
        <f>b_KIEL!$A$245</f>
        <v>Spieler 6-28</v>
      </c>
      <c r="B245" s="101"/>
      <c r="C245" s="84"/>
      <c r="D245" s="94"/>
      <c r="E245" s="9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100"/>
      <c r="Z245" s="100"/>
    </row>
    <row r="246" spans="1:82" s="83" customFormat="1" ht="12.95" customHeight="1" x14ac:dyDescent="0.2">
      <c r="A246" s="96" t="str">
        <f>$A$245</f>
        <v>Spieler 6-28</v>
      </c>
      <c r="B246" s="102" t="str">
        <f>b_NRW!$B$3</f>
        <v>KIEL</v>
      </c>
      <c r="C246" s="115"/>
      <c r="D246" s="125"/>
      <c r="E246" s="126"/>
      <c r="F246" s="116"/>
      <c r="G246" s="116"/>
      <c r="H246" s="116"/>
      <c r="I246" s="98"/>
      <c r="J246" s="127"/>
      <c r="K246" s="127"/>
      <c r="L246" s="98"/>
      <c r="M246" s="117"/>
      <c r="N246" s="117"/>
      <c r="O246" s="117"/>
      <c r="P246" s="117"/>
      <c r="Q246" s="117"/>
      <c r="R246" s="117"/>
      <c r="S246" s="117"/>
      <c r="T246" s="117"/>
      <c r="U246" s="128"/>
      <c r="V246" s="128"/>
      <c r="W246" s="128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</row>
    <row r="247" spans="1:82" s="83" customFormat="1" ht="12.95" customHeight="1" x14ac:dyDescent="0.2">
      <c r="A247" s="96" t="str">
        <f t="shared" ref="A247:A253" si="27">$A$245</f>
        <v>Spieler 6-28</v>
      </c>
      <c r="B247" s="102" t="str">
        <f>b_NRW!$B$4</f>
        <v>STU</v>
      </c>
      <c r="C247" s="115"/>
      <c r="D247" s="125"/>
      <c r="E247" s="126"/>
      <c r="F247" s="116"/>
      <c r="G247" s="116"/>
      <c r="H247" s="116"/>
      <c r="I247" s="98"/>
      <c r="J247" s="127"/>
      <c r="K247" s="127"/>
      <c r="L247" s="98"/>
      <c r="M247" s="117"/>
      <c r="N247" s="117"/>
      <c r="O247" s="117"/>
      <c r="P247" s="117"/>
      <c r="Q247" s="117"/>
      <c r="R247" s="117"/>
      <c r="S247" s="117"/>
      <c r="T247" s="117"/>
      <c r="U247" s="128"/>
      <c r="V247" s="128"/>
      <c r="W247" s="128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</row>
    <row r="248" spans="1:82" s="83" customFormat="1" ht="12.95" customHeight="1" x14ac:dyDescent="0.2">
      <c r="A248" s="96" t="str">
        <f t="shared" si="27"/>
        <v>Spieler 6-28</v>
      </c>
      <c r="B248" s="102" t="str">
        <f>b_NRW!$B$5</f>
        <v>BAWÜ</v>
      </c>
      <c r="C248" s="115"/>
      <c r="D248" s="125"/>
      <c r="E248" s="126"/>
      <c r="F248" s="116"/>
      <c r="G248" s="116"/>
      <c r="H248" s="116"/>
      <c r="I248" s="98"/>
      <c r="J248" s="127"/>
      <c r="K248" s="127"/>
      <c r="L248" s="98"/>
      <c r="M248" s="117"/>
      <c r="N248" s="117"/>
      <c r="O248" s="117"/>
      <c r="P248" s="117"/>
      <c r="Q248" s="117"/>
      <c r="R248" s="117"/>
      <c r="S248" s="117"/>
      <c r="T248" s="117"/>
      <c r="U248" s="128"/>
      <c r="V248" s="128"/>
      <c r="W248" s="128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</row>
    <row r="249" spans="1:82" s="83" customFormat="1" ht="12.95" customHeight="1" x14ac:dyDescent="0.2">
      <c r="A249" s="96" t="str">
        <f t="shared" si="27"/>
        <v>Spieler 6-28</v>
      </c>
      <c r="B249" s="102" t="str">
        <f>b_NRW!$B$6</f>
        <v>Kiel/Berlin</v>
      </c>
      <c r="C249" s="115"/>
      <c r="D249" s="125"/>
      <c r="E249" s="126"/>
      <c r="F249" s="116"/>
      <c r="G249" s="116"/>
      <c r="H249" s="116"/>
      <c r="I249" s="98"/>
      <c r="J249" s="127"/>
      <c r="K249" s="127"/>
      <c r="L249" s="98"/>
      <c r="M249" s="117"/>
      <c r="N249" s="117"/>
      <c r="O249" s="117"/>
      <c r="P249" s="117"/>
      <c r="Q249" s="117"/>
      <c r="R249" s="117"/>
      <c r="S249" s="117"/>
      <c r="T249" s="117"/>
      <c r="U249" s="128"/>
      <c r="V249" s="128"/>
      <c r="W249" s="128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</row>
    <row r="250" spans="1:82" s="83" customFormat="1" ht="12.95" customHeight="1" x14ac:dyDescent="0.2">
      <c r="A250" s="96" t="str">
        <f t="shared" si="27"/>
        <v>Spieler 6-28</v>
      </c>
      <c r="B250" s="102" t="str">
        <f>b_NRW!$B$7</f>
        <v>Gegner 5</v>
      </c>
      <c r="C250" s="115"/>
      <c r="D250" s="125"/>
      <c r="E250" s="126"/>
      <c r="F250" s="116"/>
      <c r="G250" s="116"/>
      <c r="H250" s="116"/>
      <c r="I250" s="98"/>
      <c r="J250" s="127"/>
      <c r="K250" s="127"/>
      <c r="L250" s="98"/>
      <c r="M250" s="117"/>
      <c r="N250" s="117"/>
      <c r="O250" s="117"/>
      <c r="P250" s="117"/>
      <c r="Q250" s="117"/>
      <c r="R250" s="117"/>
      <c r="S250" s="117"/>
      <c r="T250" s="117"/>
      <c r="U250" s="128"/>
      <c r="V250" s="128"/>
      <c r="W250" s="128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</row>
    <row r="251" spans="1:82" s="83" customFormat="1" ht="12.95" customHeight="1" x14ac:dyDescent="0.2">
      <c r="A251" s="96" t="str">
        <f t="shared" si="27"/>
        <v>Spieler 6-28</v>
      </c>
      <c r="B251" s="102" t="str">
        <f>b_NRW!$B$8</f>
        <v>Gegner 6</v>
      </c>
      <c r="C251" s="115"/>
      <c r="D251" s="125"/>
      <c r="E251" s="126"/>
      <c r="F251" s="116"/>
      <c r="G251" s="116"/>
      <c r="H251" s="116"/>
      <c r="I251" s="98"/>
      <c r="J251" s="127"/>
      <c r="K251" s="127"/>
      <c r="L251" s="98"/>
      <c r="M251" s="117"/>
      <c r="N251" s="117"/>
      <c r="O251" s="117"/>
      <c r="P251" s="117"/>
      <c r="Q251" s="117"/>
      <c r="R251" s="117"/>
      <c r="S251" s="117"/>
      <c r="T251" s="117"/>
      <c r="U251" s="128"/>
      <c r="V251" s="128"/>
      <c r="W251" s="128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</row>
    <row r="252" spans="1:82" s="83" customFormat="1" ht="12.95" customHeight="1" x14ac:dyDescent="0.2">
      <c r="A252" s="96" t="str">
        <f t="shared" si="27"/>
        <v>Spieler 6-28</v>
      </c>
      <c r="B252" s="102" t="str">
        <f>b_NRW!$B$9</f>
        <v>Gegner 7</v>
      </c>
      <c r="C252" s="115"/>
      <c r="D252" s="125"/>
      <c r="E252" s="126"/>
      <c r="F252" s="116"/>
      <c r="G252" s="116"/>
      <c r="H252" s="116"/>
      <c r="I252" s="98"/>
      <c r="J252" s="127"/>
      <c r="K252" s="127"/>
      <c r="L252" s="98"/>
      <c r="M252" s="117"/>
      <c r="N252" s="117"/>
      <c r="O252" s="117"/>
      <c r="P252" s="117"/>
      <c r="Q252" s="117"/>
      <c r="R252" s="117"/>
      <c r="S252" s="117"/>
      <c r="T252" s="117"/>
      <c r="U252" s="128"/>
      <c r="V252" s="128"/>
      <c r="W252" s="128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</row>
    <row r="253" spans="1:82" s="83" customFormat="1" ht="12.95" customHeight="1" x14ac:dyDescent="0.2">
      <c r="A253" s="96" t="str">
        <f t="shared" si="27"/>
        <v>Spieler 6-28</v>
      </c>
      <c r="B253" s="102" t="str">
        <f>b_NRW!$B$10</f>
        <v>Gegner 8</v>
      </c>
      <c r="C253" s="115"/>
      <c r="D253" s="125"/>
      <c r="E253" s="126"/>
      <c r="F253" s="116"/>
      <c r="G253" s="116"/>
      <c r="H253" s="116"/>
      <c r="I253" s="98"/>
      <c r="J253" s="127"/>
      <c r="K253" s="127"/>
      <c r="L253" s="98"/>
      <c r="M253" s="117"/>
      <c r="N253" s="117"/>
      <c r="O253" s="117"/>
      <c r="P253" s="117"/>
      <c r="Q253" s="117"/>
      <c r="R253" s="117"/>
      <c r="S253" s="117"/>
      <c r="T253" s="117"/>
      <c r="U253" s="128"/>
      <c r="V253" s="128"/>
      <c r="W253" s="128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</row>
    <row r="254" spans="1:82" ht="12.95" customHeight="1" x14ac:dyDescent="0.2">
      <c r="A254" s="74" t="str">
        <f>b_KIEL!$A$254</f>
        <v>Spieler 6-29</v>
      </c>
      <c r="B254" s="101"/>
      <c r="C254" s="84"/>
      <c r="D254" s="94"/>
      <c r="E254" s="9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100"/>
      <c r="Z254" s="100"/>
    </row>
    <row r="255" spans="1:82" s="83" customFormat="1" ht="12.95" customHeight="1" x14ac:dyDescent="0.2">
      <c r="A255" s="96" t="str">
        <f>$A$254</f>
        <v>Spieler 6-29</v>
      </c>
      <c r="B255" s="102" t="str">
        <f>b_NRW!$B$3</f>
        <v>KIEL</v>
      </c>
      <c r="C255" s="115"/>
      <c r="D255" s="125"/>
      <c r="E255" s="126"/>
      <c r="F255" s="116"/>
      <c r="G255" s="116"/>
      <c r="H255" s="116"/>
      <c r="I255" s="98"/>
      <c r="J255" s="127"/>
      <c r="K255" s="127"/>
      <c r="L255" s="98"/>
      <c r="M255" s="117"/>
      <c r="N255" s="117"/>
      <c r="O255" s="117"/>
      <c r="P255" s="117"/>
      <c r="Q255" s="117"/>
      <c r="R255" s="117"/>
      <c r="S255" s="117"/>
      <c r="T255" s="117"/>
      <c r="U255" s="128"/>
      <c r="V255" s="128"/>
      <c r="W255" s="128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</row>
    <row r="256" spans="1:82" s="83" customFormat="1" ht="12.95" customHeight="1" x14ac:dyDescent="0.2">
      <c r="A256" s="96" t="str">
        <f t="shared" ref="A256:A262" si="28">$A$254</f>
        <v>Spieler 6-29</v>
      </c>
      <c r="B256" s="102" t="str">
        <f>b_NRW!$B$4</f>
        <v>STU</v>
      </c>
      <c r="C256" s="115"/>
      <c r="D256" s="125"/>
      <c r="E256" s="126"/>
      <c r="F256" s="116"/>
      <c r="G256" s="116"/>
      <c r="H256" s="116"/>
      <c r="I256" s="98"/>
      <c r="J256" s="127"/>
      <c r="K256" s="127"/>
      <c r="L256" s="98"/>
      <c r="M256" s="117"/>
      <c r="N256" s="117"/>
      <c r="O256" s="117"/>
      <c r="P256" s="117"/>
      <c r="Q256" s="117"/>
      <c r="R256" s="117"/>
      <c r="S256" s="117"/>
      <c r="T256" s="117"/>
      <c r="U256" s="128"/>
      <c r="V256" s="128"/>
      <c r="W256" s="128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</row>
    <row r="257" spans="1:82" s="83" customFormat="1" ht="12.95" customHeight="1" x14ac:dyDescent="0.2">
      <c r="A257" s="96" t="str">
        <f t="shared" si="28"/>
        <v>Spieler 6-29</v>
      </c>
      <c r="B257" s="102" t="str">
        <f>b_NRW!$B$5</f>
        <v>BAWÜ</v>
      </c>
      <c r="C257" s="115"/>
      <c r="D257" s="125"/>
      <c r="E257" s="126"/>
      <c r="F257" s="116"/>
      <c r="G257" s="116"/>
      <c r="H257" s="116"/>
      <c r="I257" s="98"/>
      <c r="J257" s="127"/>
      <c r="K257" s="127"/>
      <c r="L257" s="98"/>
      <c r="M257" s="117"/>
      <c r="N257" s="117"/>
      <c r="O257" s="117"/>
      <c r="P257" s="117"/>
      <c r="Q257" s="117"/>
      <c r="R257" s="117"/>
      <c r="S257" s="117"/>
      <c r="T257" s="117"/>
      <c r="U257" s="128"/>
      <c r="V257" s="128"/>
      <c r="W257" s="128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</row>
    <row r="258" spans="1:82" s="83" customFormat="1" ht="12.95" customHeight="1" x14ac:dyDescent="0.2">
      <c r="A258" s="96" t="str">
        <f t="shared" si="28"/>
        <v>Spieler 6-29</v>
      </c>
      <c r="B258" s="102" t="str">
        <f>b_NRW!$B$6</f>
        <v>Kiel/Berlin</v>
      </c>
      <c r="C258" s="115"/>
      <c r="D258" s="125"/>
      <c r="E258" s="126"/>
      <c r="F258" s="116"/>
      <c r="G258" s="116"/>
      <c r="H258" s="116"/>
      <c r="I258" s="98"/>
      <c r="J258" s="127"/>
      <c r="K258" s="127"/>
      <c r="L258" s="98"/>
      <c r="M258" s="117"/>
      <c r="N258" s="117"/>
      <c r="O258" s="117"/>
      <c r="P258" s="117"/>
      <c r="Q258" s="117"/>
      <c r="R258" s="117"/>
      <c r="S258" s="117"/>
      <c r="T258" s="117"/>
      <c r="U258" s="128"/>
      <c r="V258" s="128"/>
      <c r="W258" s="128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</row>
    <row r="259" spans="1:82" s="83" customFormat="1" ht="12.95" customHeight="1" x14ac:dyDescent="0.2">
      <c r="A259" s="96" t="str">
        <f t="shared" si="28"/>
        <v>Spieler 6-29</v>
      </c>
      <c r="B259" s="102" t="str">
        <f>b_NRW!$B$7</f>
        <v>Gegner 5</v>
      </c>
      <c r="C259" s="115"/>
      <c r="D259" s="125"/>
      <c r="E259" s="126"/>
      <c r="F259" s="116"/>
      <c r="G259" s="116"/>
      <c r="H259" s="116"/>
      <c r="I259" s="98"/>
      <c r="J259" s="127"/>
      <c r="K259" s="127"/>
      <c r="L259" s="98"/>
      <c r="M259" s="117"/>
      <c r="N259" s="117"/>
      <c r="O259" s="117"/>
      <c r="P259" s="117"/>
      <c r="Q259" s="117"/>
      <c r="R259" s="117"/>
      <c r="S259" s="117"/>
      <c r="T259" s="117"/>
      <c r="U259" s="128"/>
      <c r="V259" s="128"/>
      <c r="W259" s="128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</row>
    <row r="260" spans="1:82" s="83" customFormat="1" ht="12.95" customHeight="1" x14ac:dyDescent="0.2">
      <c r="A260" s="96" t="str">
        <f t="shared" si="28"/>
        <v>Spieler 6-29</v>
      </c>
      <c r="B260" s="102" t="str">
        <f>b_NRW!$B$8</f>
        <v>Gegner 6</v>
      </c>
      <c r="C260" s="115"/>
      <c r="D260" s="125"/>
      <c r="E260" s="126"/>
      <c r="F260" s="116"/>
      <c r="G260" s="116"/>
      <c r="H260" s="116"/>
      <c r="I260" s="98"/>
      <c r="J260" s="127"/>
      <c r="K260" s="127"/>
      <c r="L260" s="98"/>
      <c r="M260" s="117"/>
      <c r="N260" s="117"/>
      <c r="O260" s="117"/>
      <c r="P260" s="117"/>
      <c r="Q260" s="117"/>
      <c r="R260" s="117"/>
      <c r="S260" s="117"/>
      <c r="T260" s="117"/>
      <c r="U260" s="128"/>
      <c r="V260" s="128"/>
      <c r="W260" s="128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</row>
    <row r="261" spans="1:82" s="83" customFormat="1" ht="12.95" customHeight="1" x14ac:dyDescent="0.2">
      <c r="A261" s="96" t="str">
        <f t="shared" si="28"/>
        <v>Spieler 6-29</v>
      </c>
      <c r="B261" s="102" t="str">
        <f>b_NRW!$B$9</f>
        <v>Gegner 7</v>
      </c>
      <c r="C261" s="115"/>
      <c r="D261" s="125"/>
      <c r="E261" s="126"/>
      <c r="F261" s="116"/>
      <c r="G261" s="116"/>
      <c r="H261" s="116"/>
      <c r="I261" s="98"/>
      <c r="J261" s="127"/>
      <c r="K261" s="127"/>
      <c r="L261" s="98"/>
      <c r="M261" s="117"/>
      <c r="N261" s="117"/>
      <c r="O261" s="117"/>
      <c r="P261" s="117"/>
      <c r="Q261" s="117"/>
      <c r="R261" s="117"/>
      <c r="S261" s="117"/>
      <c r="T261" s="117"/>
      <c r="U261" s="128"/>
      <c r="V261" s="128"/>
      <c r="W261" s="128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</row>
    <row r="262" spans="1:82" s="83" customFormat="1" ht="12.95" customHeight="1" x14ac:dyDescent="0.2">
      <c r="A262" s="96" t="str">
        <f t="shared" si="28"/>
        <v>Spieler 6-29</v>
      </c>
      <c r="B262" s="102" t="str">
        <f>b_NRW!$B$10</f>
        <v>Gegner 8</v>
      </c>
      <c r="C262" s="115"/>
      <c r="D262" s="125"/>
      <c r="E262" s="126"/>
      <c r="F262" s="116"/>
      <c r="G262" s="116"/>
      <c r="H262" s="116"/>
      <c r="I262" s="98"/>
      <c r="J262" s="127"/>
      <c r="K262" s="127"/>
      <c r="L262" s="98"/>
      <c r="M262" s="117"/>
      <c r="N262" s="117"/>
      <c r="O262" s="117"/>
      <c r="P262" s="117"/>
      <c r="Q262" s="117"/>
      <c r="R262" s="117"/>
      <c r="S262" s="117"/>
      <c r="T262" s="117"/>
      <c r="U262" s="128"/>
      <c r="V262" s="128"/>
      <c r="W262" s="128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</row>
    <row r="263" spans="1:82" ht="12.95" customHeight="1" x14ac:dyDescent="0.2">
      <c r="A263" s="74" t="str">
        <f>b_KIEL!$A$263</f>
        <v>Spieler 6-30</v>
      </c>
      <c r="B263" s="101"/>
      <c r="C263" s="84"/>
      <c r="D263" s="94"/>
      <c r="E263" s="9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100"/>
      <c r="Z263" s="100"/>
    </row>
    <row r="264" spans="1:82" s="83" customFormat="1" ht="12.95" customHeight="1" x14ac:dyDescent="0.2">
      <c r="A264" s="96" t="str">
        <f>$A$263</f>
        <v>Spieler 6-30</v>
      </c>
      <c r="B264" s="102" t="str">
        <f>b_NRW!$B$3</f>
        <v>KIEL</v>
      </c>
      <c r="C264" s="115"/>
      <c r="D264" s="125"/>
      <c r="E264" s="126"/>
      <c r="F264" s="116"/>
      <c r="G264" s="116"/>
      <c r="H264" s="116"/>
      <c r="I264" s="98"/>
      <c r="J264" s="127"/>
      <c r="K264" s="127"/>
      <c r="L264" s="98"/>
      <c r="M264" s="117"/>
      <c r="N264" s="117"/>
      <c r="O264" s="117"/>
      <c r="P264" s="117"/>
      <c r="Q264" s="117"/>
      <c r="R264" s="117"/>
      <c r="S264" s="117"/>
      <c r="T264" s="117"/>
      <c r="U264" s="128"/>
      <c r="V264" s="128"/>
      <c r="W264" s="128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</row>
    <row r="265" spans="1:82" s="83" customFormat="1" ht="12.95" customHeight="1" x14ac:dyDescent="0.2">
      <c r="A265" s="96" t="str">
        <f t="shared" ref="A265:A271" si="29">$A$263</f>
        <v>Spieler 6-30</v>
      </c>
      <c r="B265" s="102" t="str">
        <f>b_NRW!$B$4</f>
        <v>STU</v>
      </c>
      <c r="C265" s="115"/>
      <c r="D265" s="125"/>
      <c r="E265" s="126"/>
      <c r="F265" s="116"/>
      <c r="G265" s="116"/>
      <c r="H265" s="116"/>
      <c r="I265" s="98"/>
      <c r="J265" s="127"/>
      <c r="K265" s="127"/>
      <c r="L265" s="98"/>
      <c r="M265" s="117"/>
      <c r="N265" s="117"/>
      <c r="O265" s="117"/>
      <c r="P265" s="117"/>
      <c r="Q265" s="117"/>
      <c r="R265" s="117"/>
      <c r="S265" s="117"/>
      <c r="T265" s="117"/>
      <c r="U265" s="128"/>
      <c r="V265" s="128"/>
      <c r="W265" s="128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</row>
    <row r="266" spans="1:82" s="83" customFormat="1" ht="12.95" customHeight="1" x14ac:dyDescent="0.2">
      <c r="A266" s="96" t="str">
        <f t="shared" si="29"/>
        <v>Spieler 6-30</v>
      </c>
      <c r="B266" s="102" t="str">
        <f>b_NRW!$B$5</f>
        <v>BAWÜ</v>
      </c>
      <c r="C266" s="115"/>
      <c r="D266" s="125"/>
      <c r="E266" s="126"/>
      <c r="F266" s="116"/>
      <c r="G266" s="116"/>
      <c r="H266" s="116"/>
      <c r="I266" s="98"/>
      <c r="J266" s="127"/>
      <c r="K266" s="127"/>
      <c r="L266" s="98"/>
      <c r="M266" s="117"/>
      <c r="N266" s="117"/>
      <c r="O266" s="117"/>
      <c r="P266" s="117"/>
      <c r="Q266" s="117"/>
      <c r="R266" s="117"/>
      <c r="S266" s="117"/>
      <c r="T266" s="117"/>
      <c r="U266" s="128"/>
      <c r="V266" s="128"/>
      <c r="W266" s="128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</row>
    <row r="267" spans="1:82" s="83" customFormat="1" ht="12.95" customHeight="1" x14ac:dyDescent="0.2">
      <c r="A267" s="96" t="str">
        <f t="shared" si="29"/>
        <v>Spieler 6-30</v>
      </c>
      <c r="B267" s="102" t="str">
        <f>b_NRW!$B$6</f>
        <v>Kiel/Berlin</v>
      </c>
      <c r="C267" s="115"/>
      <c r="D267" s="125"/>
      <c r="E267" s="126"/>
      <c r="F267" s="116"/>
      <c r="G267" s="116"/>
      <c r="H267" s="116"/>
      <c r="I267" s="98"/>
      <c r="J267" s="127"/>
      <c r="K267" s="127"/>
      <c r="L267" s="98"/>
      <c r="M267" s="117"/>
      <c r="N267" s="117"/>
      <c r="O267" s="117"/>
      <c r="P267" s="117"/>
      <c r="Q267" s="117"/>
      <c r="R267" s="117"/>
      <c r="S267" s="117"/>
      <c r="T267" s="117"/>
      <c r="U267" s="128"/>
      <c r="V267" s="128"/>
      <c r="W267" s="128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</row>
    <row r="268" spans="1:82" s="83" customFormat="1" ht="12.95" customHeight="1" x14ac:dyDescent="0.2">
      <c r="A268" s="96" t="str">
        <f t="shared" si="29"/>
        <v>Spieler 6-30</v>
      </c>
      <c r="B268" s="102" t="str">
        <f>b_NRW!$B$7</f>
        <v>Gegner 5</v>
      </c>
      <c r="C268" s="115"/>
      <c r="D268" s="125"/>
      <c r="E268" s="126"/>
      <c r="F268" s="116"/>
      <c r="G268" s="116"/>
      <c r="H268" s="116"/>
      <c r="I268" s="98"/>
      <c r="J268" s="127"/>
      <c r="K268" s="127"/>
      <c r="L268" s="98"/>
      <c r="M268" s="117"/>
      <c r="N268" s="117"/>
      <c r="O268" s="117"/>
      <c r="P268" s="117"/>
      <c r="Q268" s="117"/>
      <c r="R268" s="117"/>
      <c r="S268" s="117"/>
      <c r="T268" s="117"/>
      <c r="U268" s="128"/>
      <c r="V268" s="128"/>
      <c r="W268" s="128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</row>
    <row r="269" spans="1:82" s="83" customFormat="1" ht="12.95" customHeight="1" x14ac:dyDescent="0.2">
      <c r="A269" s="96" t="str">
        <f t="shared" si="29"/>
        <v>Spieler 6-30</v>
      </c>
      <c r="B269" s="102" t="str">
        <f>b_NRW!$B$8</f>
        <v>Gegner 6</v>
      </c>
      <c r="C269" s="115"/>
      <c r="D269" s="125"/>
      <c r="E269" s="126"/>
      <c r="F269" s="116"/>
      <c r="G269" s="116"/>
      <c r="H269" s="116"/>
      <c r="I269" s="98"/>
      <c r="J269" s="127"/>
      <c r="K269" s="127"/>
      <c r="L269" s="98"/>
      <c r="M269" s="117"/>
      <c r="N269" s="117"/>
      <c r="O269" s="117"/>
      <c r="P269" s="117"/>
      <c r="Q269" s="117"/>
      <c r="R269" s="117"/>
      <c r="S269" s="117"/>
      <c r="T269" s="117"/>
      <c r="U269" s="128"/>
      <c r="V269" s="128"/>
      <c r="W269" s="128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</row>
    <row r="270" spans="1:82" s="83" customFormat="1" ht="12.95" customHeight="1" x14ac:dyDescent="0.2">
      <c r="A270" s="96" t="str">
        <f t="shared" si="29"/>
        <v>Spieler 6-30</v>
      </c>
      <c r="B270" s="102" t="str">
        <f>b_NRW!$B$9</f>
        <v>Gegner 7</v>
      </c>
      <c r="C270" s="115"/>
      <c r="D270" s="125"/>
      <c r="E270" s="126"/>
      <c r="F270" s="116"/>
      <c r="G270" s="116"/>
      <c r="H270" s="116"/>
      <c r="I270" s="98"/>
      <c r="J270" s="127"/>
      <c r="K270" s="127"/>
      <c r="L270" s="98"/>
      <c r="M270" s="117"/>
      <c r="N270" s="117"/>
      <c r="O270" s="117"/>
      <c r="P270" s="117"/>
      <c r="Q270" s="117"/>
      <c r="R270" s="117"/>
      <c r="S270" s="117"/>
      <c r="T270" s="117"/>
      <c r="U270" s="128"/>
      <c r="V270" s="128"/>
      <c r="W270" s="128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</row>
    <row r="271" spans="1:82" s="83" customFormat="1" ht="12.95" customHeight="1" x14ac:dyDescent="0.2">
      <c r="A271" s="96" t="str">
        <f t="shared" si="29"/>
        <v>Spieler 6-30</v>
      </c>
      <c r="B271" s="102" t="str">
        <f>b_NRW!$B$10</f>
        <v>Gegner 8</v>
      </c>
      <c r="C271" s="115"/>
      <c r="D271" s="125"/>
      <c r="E271" s="126"/>
      <c r="F271" s="116"/>
      <c r="G271" s="116"/>
      <c r="H271" s="116"/>
      <c r="I271" s="98"/>
      <c r="J271" s="127"/>
      <c r="K271" s="127"/>
      <c r="L271" s="98"/>
      <c r="M271" s="117"/>
      <c r="N271" s="117"/>
      <c r="O271" s="117"/>
      <c r="P271" s="117"/>
      <c r="Q271" s="117"/>
      <c r="R271" s="117"/>
      <c r="S271" s="117"/>
      <c r="T271" s="117"/>
      <c r="U271" s="128"/>
      <c r="V271" s="128"/>
      <c r="W271" s="128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</row>
    <row r="272" spans="1:82" ht="12.95" customHeight="1" x14ac:dyDescent="0.2">
      <c r="C272" s="85"/>
      <c r="D272" s="94"/>
      <c r="E272" s="95"/>
      <c r="F272" s="85"/>
      <c r="G272" s="85"/>
      <c r="H272" s="85"/>
      <c r="I272" s="85"/>
      <c r="J272" s="95"/>
      <c r="K272" s="95"/>
      <c r="L272" s="85"/>
      <c r="M272" s="85"/>
      <c r="N272" s="85"/>
      <c r="O272" s="85"/>
      <c r="P272" s="85"/>
      <c r="Q272" s="85"/>
      <c r="R272" s="85"/>
      <c r="S272" s="85"/>
      <c r="T272" s="85"/>
      <c r="U272" s="95"/>
      <c r="V272" s="95"/>
      <c r="W272" s="95"/>
    </row>
    <row r="273" spans="2:23" s="92" customFormat="1" ht="12.95" customHeight="1" x14ac:dyDescent="0.2">
      <c r="B273" s="92" t="s">
        <v>33</v>
      </c>
      <c r="C273" s="90" t="s">
        <v>34</v>
      </c>
      <c r="D273" s="130">
        <f t="shared" ref="D273:W273" si="30">SUBTOTAL(9,D3:D271)</f>
        <v>9.2800000000000011</v>
      </c>
      <c r="E273" s="122">
        <f t="shared" si="30"/>
        <v>84</v>
      </c>
      <c r="F273" s="122">
        <f t="shared" si="30"/>
        <v>83</v>
      </c>
      <c r="G273" s="122">
        <f t="shared" si="30"/>
        <v>52</v>
      </c>
      <c r="H273" s="122">
        <f t="shared" si="30"/>
        <v>30</v>
      </c>
      <c r="I273" s="123">
        <f t="shared" si="30"/>
        <v>47</v>
      </c>
      <c r="J273" s="123">
        <f t="shared" si="30"/>
        <v>5</v>
      </c>
      <c r="K273" s="123">
        <f t="shared" si="30"/>
        <v>1</v>
      </c>
      <c r="L273" s="123">
        <f t="shared" si="30"/>
        <v>3</v>
      </c>
      <c r="M273" s="124">
        <f t="shared" si="30"/>
        <v>6</v>
      </c>
      <c r="N273" s="124">
        <f t="shared" si="30"/>
        <v>0</v>
      </c>
      <c r="O273" s="124">
        <f t="shared" si="30"/>
        <v>1</v>
      </c>
      <c r="P273" s="124">
        <f t="shared" si="30"/>
        <v>0</v>
      </c>
      <c r="Q273" s="124">
        <f t="shared" si="30"/>
        <v>0</v>
      </c>
      <c r="R273" s="124">
        <f t="shared" si="30"/>
        <v>0</v>
      </c>
      <c r="S273" s="124">
        <f t="shared" si="30"/>
        <v>37</v>
      </c>
      <c r="T273" s="124">
        <f t="shared" si="30"/>
        <v>0</v>
      </c>
      <c r="U273" s="131">
        <f t="shared" si="30"/>
        <v>0</v>
      </c>
      <c r="V273" s="131">
        <f t="shared" si="30"/>
        <v>4</v>
      </c>
      <c r="W273" s="131">
        <f t="shared" si="30"/>
        <v>0</v>
      </c>
    </row>
  </sheetData>
  <autoFilter ref="B1:B271"/>
  <pageMargins left="0.78740157480314965" right="0.78740157480314965" top="0.78740157480314965" bottom="0.78740157480314965" header="0.51181102362204722" footer="0.51181102362204722"/>
  <pageSetup paperSize="9" fitToHeight="0" orientation="landscape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workbookViewId="0">
      <selection activeCell="H21" sqref="H21"/>
    </sheetView>
  </sheetViews>
  <sheetFormatPr baseColWidth="10" defaultRowHeight="12.75" x14ac:dyDescent="0.2"/>
  <cols>
    <col min="1" max="1" width="24.140625" bestFit="1" customWidth="1"/>
    <col min="2" max="2" width="2.140625" bestFit="1" customWidth="1"/>
    <col min="3" max="3" width="8.5703125" bestFit="1" customWidth="1"/>
    <col min="4" max="4" width="2.140625" bestFit="1" customWidth="1"/>
    <col min="5" max="5" width="8.140625" customWidth="1"/>
  </cols>
  <sheetData>
    <row r="1" spans="1:5" x14ac:dyDescent="0.2">
      <c r="A1" s="34" t="s">
        <v>59</v>
      </c>
      <c r="C1" s="34" t="s">
        <v>60</v>
      </c>
    </row>
    <row r="2" spans="1:5" x14ac:dyDescent="0.2">
      <c r="A2" s="42" t="s">
        <v>231</v>
      </c>
      <c r="B2" s="33" t="s">
        <v>58</v>
      </c>
      <c r="C2" s="35" t="s">
        <v>186</v>
      </c>
      <c r="D2" s="33" t="s">
        <v>58</v>
      </c>
      <c r="E2" s="14" t="s">
        <v>63</v>
      </c>
    </row>
    <row r="3" spans="1:5" x14ac:dyDescent="0.2">
      <c r="A3" s="42" t="s">
        <v>232</v>
      </c>
      <c r="B3" s="33" t="s">
        <v>58</v>
      </c>
      <c r="C3" s="35" t="s">
        <v>185</v>
      </c>
      <c r="D3" s="33" t="s">
        <v>58</v>
      </c>
      <c r="E3" s="14" t="s">
        <v>64</v>
      </c>
    </row>
    <row r="4" spans="1:5" x14ac:dyDescent="0.2">
      <c r="A4" s="42" t="s">
        <v>233</v>
      </c>
      <c r="B4" s="33" t="s">
        <v>58</v>
      </c>
      <c r="C4" s="35" t="s">
        <v>9</v>
      </c>
      <c r="D4" s="33" t="s">
        <v>58</v>
      </c>
      <c r="E4" s="14" t="s">
        <v>65</v>
      </c>
    </row>
    <row r="5" spans="1:5" x14ac:dyDescent="0.2">
      <c r="A5" s="42" t="s">
        <v>251</v>
      </c>
      <c r="B5" s="33" t="s">
        <v>58</v>
      </c>
      <c r="C5" s="35" t="s">
        <v>268</v>
      </c>
      <c r="D5" s="33" t="s">
        <v>58</v>
      </c>
      <c r="E5" s="14" t="s">
        <v>66</v>
      </c>
    </row>
    <row r="6" spans="1:5" x14ac:dyDescent="0.2">
      <c r="A6" s="42" t="s">
        <v>230</v>
      </c>
      <c r="B6" s="33" t="s">
        <v>58</v>
      </c>
      <c r="C6" s="35" t="s">
        <v>184</v>
      </c>
      <c r="D6" s="33" t="s">
        <v>58</v>
      </c>
      <c r="E6" s="14" t="s">
        <v>67</v>
      </c>
    </row>
    <row r="7" spans="1:5" x14ac:dyDescent="0.2">
      <c r="A7" s="42" t="s">
        <v>267</v>
      </c>
      <c r="B7" s="33" t="s">
        <v>58</v>
      </c>
      <c r="C7" s="35" t="s">
        <v>269</v>
      </c>
      <c r="D7" s="33" t="s">
        <v>58</v>
      </c>
      <c r="E7" s="14" t="s">
        <v>270</v>
      </c>
    </row>
    <row r="8" spans="1:5" x14ac:dyDescent="0.2">
      <c r="A8" s="35"/>
      <c r="B8" s="33"/>
      <c r="C8" s="35"/>
      <c r="D8" s="33"/>
      <c r="E8" s="14"/>
    </row>
    <row r="9" spans="1:5" x14ac:dyDescent="0.2">
      <c r="A9" s="32"/>
      <c r="B9" s="33"/>
      <c r="C9" s="35"/>
      <c r="D9" s="33"/>
      <c r="E9" s="14"/>
    </row>
    <row r="10" spans="1:5" x14ac:dyDescent="0.2">
      <c r="A10" s="32"/>
      <c r="B10" s="33"/>
      <c r="C10" s="35"/>
      <c r="D10" s="33"/>
      <c r="E10" s="14"/>
    </row>
    <row r="11" spans="1:5" x14ac:dyDescent="0.2">
      <c r="A11" s="32"/>
      <c r="B11" s="33"/>
      <c r="C11" s="35"/>
      <c r="D11" s="33"/>
      <c r="E11" s="14"/>
    </row>
    <row r="12" spans="1:5" x14ac:dyDescent="0.2">
      <c r="A12" s="32"/>
      <c r="B12" s="33"/>
      <c r="C12" s="35"/>
      <c r="D12" s="33"/>
      <c r="E12" s="14"/>
    </row>
    <row r="13" spans="1:5" x14ac:dyDescent="0.2">
      <c r="A13" s="32"/>
      <c r="B13" s="33"/>
      <c r="C13" s="35"/>
      <c r="D13" s="33"/>
      <c r="E13" s="14"/>
    </row>
    <row r="14" spans="1:5" x14ac:dyDescent="0.2">
      <c r="A14" s="32"/>
      <c r="B14" s="33"/>
      <c r="C14" s="35"/>
      <c r="D14" s="33"/>
      <c r="E14" s="14"/>
    </row>
    <row r="15" spans="1:5" x14ac:dyDescent="0.2">
      <c r="A15" s="32"/>
      <c r="B15" s="33"/>
      <c r="C15" s="35"/>
      <c r="D15" s="33"/>
      <c r="E15" s="14"/>
    </row>
    <row r="16" spans="1:5" x14ac:dyDescent="0.2">
      <c r="A16" s="32"/>
      <c r="B16" s="33"/>
      <c r="C16" s="35"/>
      <c r="D16" s="33"/>
      <c r="E16" s="14"/>
    </row>
    <row r="17" spans="1:5" x14ac:dyDescent="0.2">
      <c r="A17" s="32"/>
      <c r="B17" s="33"/>
      <c r="C17" s="35"/>
      <c r="D17" s="33"/>
      <c r="E17" s="14"/>
    </row>
  </sheetData>
  <sortState ref="A4:C9">
    <sortCondition ref="A4"/>
  </sortState>
  <pageMargins left="0.7" right="0.7" top="0.78740157499999996" bottom="0.78740157499999996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4"/>
  <sheetViews>
    <sheetView zoomScale="70" zoomScaleNormal="70" workbookViewId="0">
      <selection activeCell="C24" sqref="C24"/>
    </sheetView>
  </sheetViews>
  <sheetFormatPr baseColWidth="10" defaultColWidth="11.5703125" defaultRowHeight="18" x14ac:dyDescent="0.2"/>
  <cols>
    <col min="1" max="1" width="7.85546875" style="144" customWidth="1"/>
    <col min="2" max="2" width="3.7109375" style="144" customWidth="1"/>
    <col min="3" max="3" width="84.42578125" style="144" customWidth="1"/>
    <col min="4" max="4" width="14.140625" style="144" customWidth="1"/>
    <col min="5" max="5" width="9.140625" style="144" customWidth="1"/>
    <col min="6" max="6" width="3.7109375" style="144" customWidth="1"/>
    <col min="7" max="7" width="43.7109375" style="144" customWidth="1"/>
    <col min="8" max="16384" width="11.5703125" style="144"/>
  </cols>
  <sheetData>
    <row r="1" spans="1:7" ht="24.95" customHeight="1" x14ac:dyDescent="0.2">
      <c r="A1" s="181" t="s">
        <v>142</v>
      </c>
      <c r="B1" s="181"/>
      <c r="C1" s="181"/>
      <c r="D1" s="143"/>
      <c r="E1" s="181" t="s">
        <v>143</v>
      </c>
      <c r="F1" s="181"/>
      <c r="G1" s="181"/>
    </row>
    <row r="2" spans="1:7" ht="21.95" customHeight="1" x14ac:dyDescent="0.2">
      <c r="A2" s="145" t="s">
        <v>5</v>
      </c>
      <c r="B2" s="146" t="s">
        <v>58</v>
      </c>
      <c r="C2" s="147" t="s">
        <v>144</v>
      </c>
      <c r="D2" s="147"/>
      <c r="E2" s="145" t="s">
        <v>5</v>
      </c>
      <c r="F2" s="146" t="s">
        <v>58</v>
      </c>
      <c r="G2" s="147" t="s">
        <v>144</v>
      </c>
    </row>
    <row r="3" spans="1:7" ht="21.95" customHeight="1" x14ac:dyDescent="0.2">
      <c r="A3" s="145" t="s">
        <v>6</v>
      </c>
      <c r="B3" s="146" t="s">
        <v>58</v>
      </c>
      <c r="C3" s="147" t="s">
        <v>145</v>
      </c>
      <c r="D3" s="147"/>
      <c r="E3" s="145" t="s">
        <v>6</v>
      </c>
      <c r="F3" s="146" t="s">
        <v>58</v>
      </c>
      <c r="G3" s="147" t="s">
        <v>145</v>
      </c>
    </row>
    <row r="4" spans="1:7" ht="21.95" customHeight="1" x14ac:dyDescent="0.2">
      <c r="A4" s="145" t="s">
        <v>0</v>
      </c>
      <c r="B4" s="146" t="s">
        <v>58</v>
      </c>
      <c r="C4" s="147" t="s">
        <v>146</v>
      </c>
      <c r="D4" s="147"/>
      <c r="E4" s="145" t="s">
        <v>0</v>
      </c>
      <c r="F4" s="146" t="s">
        <v>58</v>
      </c>
      <c r="G4" s="147" t="s">
        <v>147</v>
      </c>
    </row>
    <row r="5" spans="1:7" ht="21.95" customHeight="1" x14ac:dyDescent="0.2">
      <c r="A5" s="148" t="s">
        <v>148</v>
      </c>
      <c r="B5" s="146" t="s">
        <v>58</v>
      </c>
      <c r="C5" s="149" t="s">
        <v>149</v>
      </c>
      <c r="D5" s="147"/>
      <c r="E5" s="145" t="s">
        <v>9</v>
      </c>
      <c r="F5" s="146" t="s">
        <v>58</v>
      </c>
      <c r="G5" s="147" t="s">
        <v>150</v>
      </c>
    </row>
    <row r="6" spans="1:7" ht="21.95" customHeight="1" x14ac:dyDescent="0.2">
      <c r="A6" s="145" t="s">
        <v>9</v>
      </c>
      <c r="B6" s="146" t="s">
        <v>58</v>
      </c>
      <c r="C6" s="147" t="s">
        <v>150</v>
      </c>
      <c r="D6" s="147"/>
      <c r="E6" s="145" t="s">
        <v>18</v>
      </c>
      <c r="F6" s="146" t="s">
        <v>58</v>
      </c>
      <c r="G6" s="147" t="s">
        <v>151</v>
      </c>
    </row>
    <row r="7" spans="1:7" ht="21.95" customHeight="1" x14ac:dyDescent="0.2">
      <c r="A7" s="145" t="s">
        <v>152</v>
      </c>
      <c r="B7" s="146" t="s">
        <v>58</v>
      </c>
      <c r="C7" s="147" t="s">
        <v>153</v>
      </c>
      <c r="D7" s="147"/>
      <c r="E7" s="145" t="s">
        <v>22</v>
      </c>
      <c r="F7" s="146" t="s">
        <v>58</v>
      </c>
      <c r="G7" s="147" t="s">
        <v>154</v>
      </c>
    </row>
    <row r="8" spans="1:7" ht="21.95" customHeight="1" x14ac:dyDescent="0.2">
      <c r="A8" s="145" t="s">
        <v>12</v>
      </c>
      <c r="B8" s="146" t="s">
        <v>58</v>
      </c>
      <c r="C8" s="147" t="s">
        <v>155</v>
      </c>
      <c r="D8" s="147"/>
      <c r="E8" s="145" t="s">
        <v>20</v>
      </c>
      <c r="F8" s="146" t="s">
        <v>58</v>
      </c>
      <c r="G8" s="147" t="s">
        <v>156</v>
      </c>
    </row>
    <row r="9" spans="1:7" ht="21.95" customHeight="1" x14ac:dyDescent="0.2">
      <c r="A9" s="145" t="s">
        <v>24</v>
      </c>
      <c r="B9" s="146" t="s">
        <v>58</v>
      </c>
      <c r="C9" s="147" t="s">
        <v>157</v>
      </c>
      <c r="D9" s="147"/>
      <c r="E9" s="148" t="s">
        <v>158</v>
      </c>
      <c r="F9" s="146" t="s">
        <v>58</v>
      </c>
      <c r="G9" s="149" t="s">
        <v>159</v>
      </c>
    </row>
    <row r="10" spans="1:7" ht="21.95" customHeight="1" x14ac:dyDescent="0.2">
      <c r="A10" s="145" t="s">
        <v>4</v>
      </c>
      <c r="B10" s="146" t="s">
        <v>58</v>
      </c>
      <c r="C10" s="147" t="s">
        <v>160</v>
      </c>
      <c r="D10" s="147"/>
      <c r="E10" s="145" t="s">
        <v>24</v>
      </c>
      <c r="F10" s="146" t="s">
        <v>58</v>
      </c>
      <c r="G10" s="147" t="s">
        <v>157</v>
      </c>
    </row>
    <row r="11" spans="1:7" ht="21.95" customHeight="1" x14ac:dyDescent="0.2">
      <c r="A11" s="145" t="s">
        <v>10</v>
      </c>
      <c r="B11" s="146" t="s">
        <v>58</v>
      </c>
      <c r="C11" s="147" t="s">
        <v>161</v>
      </c>
      <c r="D11" s="147"/>
      <c r="E11" s="145" t="s">
        <v>4</v>
      </c>
      <c r="F11" s="146" t="s">
        <v>58</v>
      </c>
      <c r="G11" s="147" t="s">
        <v>160</v>
      </c>
    </row>
    <row r="12" spans="1:7" ht="21.95" customHeight="1" x14ac:dyDescent="0.2">
      <c r="A12" s="145" t="s">
        <v>7</v>
      </c>
      <c r="B12" s="146" t="s">
        <v>58</v>
      </c>
      <c r="C12" s="147" t="s">
        <v>162</v>
      </c>
      <c r="D12" s="147"/>
      <c r="E12" s="145" t="s">
        <v>10</v>
      </c>
      <c r="F12" s="146" t="s">
        <v>58</v>
      </c>
      <c r="G12" s="147" t="s">
        <v>161</v>
      </c>
    </row>
    <row r="13" spans="1:7" ht="21.95" customHeight="1" x14ac:dyDescent="0.2">
      <c r="A13" s="145" t="s">
        <v>8</v>
      </c>
      <c r="B13" s="146" t="s">
        <v>58</v>
      </c>
      <c r="C13" s="147" t="s">
        <v>163</v>
      </c>
      <c r="D13" s="147"/>
      <c r="E13" s="145" t="s">
        <v>7</v>
      </c>
      <c r="F13" s="146" t="s">
        <v>58</v>
      </c>
      <c r="G13" s="147" t="s">
        <v>162</v>
      </c>
    </row>
    <row r="14" spans="1:7" ht="21.95" customHeight="1" x14ac:dyDescent="0.2">
      <c r="A14" s="145" t="s">
        <v>164</v>
      </c>
      <c r="B14" s="146" t="s">
        <v>58</v>
      </c>
      <c r="C14" s="147" t="s">
        <v>165</v>
      </c>
      <c r="D14" s="147"/>
      <c r="E14" s="145" t="s">
        <v>19</v>
      </c>
      <c r="F14" s="146" t="s">
        <v>58</v>
      </c>
      <c r="G14" s="147" t="s">
        <v>166</v>
      </c>
    </row>
    <row r="15" spans="1:7" ht="21.95" customHeight="1" x14ac:dyDescent="0.2">
      <c r="A15" s="148" t="s">
        <v>167</v>
      </c>
      <c r="B15" s="146" t="s">
        <v>58</v>
      </c>
      <c r="C15" s="149" t="s">
        <v>168</v>
      </c>
      <c r="D15" s="147"/>
      <c r="E15" s="145" t="s">
        <v>8</v>
      </c>
      <c r="F15" s="146" t="s">
        <v>58</v>
      </c>
      <c r="G15" s="147" t="s">
        <v>163</v>
      </c>
    </row>
    <row r="16" spans="1:7" ht="21.95" customHeight="1" x14ac:dyDescent="0.2">
      <c r="A16" s="148" t="s">
        <v>54</v>
      </c>
      <c r="B16" s="146" t="s">
        <v>58</v>
      </c>
      <c r="C16" s="149" t="s">
        <v>169</v>
      </c>
      <c r="D16" s="147"/>
      <c r="E16" s="145" t="s">
        <v>2</v>
      </c>
      <c r="F16" s="146" t="s">
        <v>58</v>
      </c>
      <c r="G16" s="147" t="s">
        <v>41</v>
      </c>
    </row>
    <row r="17" spans="1:7" ht="21.95" customHeight="1" x14ac:dyDescent="0.2">
      <c r="A17" s="147"/>
      <c r="B17" s="147"/>
      <c r="C17" s="150" t="s">
        <v>170</v>
      </c>
      <c r="D17" s="147"/>
      <c r="E17" s="145" t="s">
        <v>14</v>
      </c>
      <c r="F17" s="146" t="s">
        <v>58</v>
      </c>
      <c r="G17" s="147" t="s">
        <v>171</v>
      </c>
    </row>
    <row r="18" spans="1:7" ht="21.95" customHeight="1" x14ac:dyDescent="0.2">
      <c r="A18" s="145" t="s">
        <v>1</v>
      </c>
      <c r="B18" s="146" t="s">
        <v>58</v>
      </c>
      <c r="C18" s="147" t="s">
        <v>172</v>
      </c>
      <c r="D18" s="147"/>
      <c r="E18" s="145" t="s">
        <v>13</v>
      </c>
      <c r="F18" s="146" t="s">
        <v>58</v>
      </c>
      <c r="G18" s="147" t="s">
        <v>173</v>
      </c>
    </row>
    <row r="19" spans="1:7" ht="21.95" customHeight="1" x14ac:dyDescent="0.2">
      <c r="A19" s="145" t="s">
        <v>2</v>
      </c>
      <c r="B19" s="146" t="s">
        <v>58</v>
      </c>
      <c r="C19" s="147" t="s">
        <v>41</v>
      </c>
      <c r="D19" s="147"/>
      <c r="E19" s="145" t="s">
        <v>174</v>
      </c>
      <c r="F19" s="146" t="s">
        <v>58</v>
      </c>
      <c r="G19" s="147" t="s">
        <v>175</v>
      </c>
    </row>
    <row r="20" spans="1:7" ht="21.95" customHeight="1" x14ac:dyDescent="0.2">
      <c r="A20" s="145" t="s">
        <v>3</v>
      </c>
      <c r="B20" s="146" t="s">
        <v>58</v>
      </c>
      <c r="C20" s="147" t="s">
        <v>176</v>
      </c>
      <c r="D20" s="147"/>
      <c r="E20" s="151" t="s">
        <v>21</v>
      </c>
      <c r="F20" s="152" t="s">
        <v>58</v>
      </c>
      <c r="G20" s="153" t="s">
        <v>177</v>
      </c>
    </row>
    <row r="21" spans="1:7" ht="21.95" customHeight="1" x14ac:dyDescent="0.2">
      <c r="A21" s="145" t="s">
        <v>11</v>
      </c>
      <c r="B21" s="146" t="s">
        <v>58</v>
      </c>
      <c r="C21" s="147" t="s">
        <v>178</v>
      </c>
      <c r="D21" s="147"/>
      <c r="E21" s="145"/>
      <c r="F21" s="146"/>
      <c r="G21" s="147"/>
    </row>
    <row r="22" spans="1:7" ht="21.95" customHeight="1" x14ac:dyDescent="0.2">
      <c r="A22" s="145" t="s">
        <v>14</v>
      </c>
      <c r="B22" s="146" t="s">
        <v>58</v>
      </c>
      <c r="C22" s="147" t="s">
        <v>171</v>
      </c>
      <c r="D22" s="147"/>
      <c r="E22" s="147"/>
      <c r="F22" s="147"/>
      <c r="G22" s="147"/>
    </row>
    <row r="23" spans="1:7" ht="21.95" customHeight="1" x14ac:dyDescent="0.2">
      <c r="A23" s="145" t="s">
        <v>13</v>
      </c>
      <c r="B23" s="146" t="s">
        <v>58</v>
      </c>
      <c r="C23" s="147" t="s">
        <v>173</v>
      </c>
      <c r="D23" s="147"/>
      <c r="E23" s="147"/>
      <c r="F23" s="147"/>
      <c r="G23" s="147"/>
    </row>
    <row r="24" spans="1:7" ht="21.95" customHeight="1" x14ac:dyDescent="0.2">
      <c r="A24" s="148" t="s">
        <v>179</v>
      </c>
      <c r="B24" s="146" t="s">
        <v>58</v>
      </c>
      <c r="C24" s="149" t="s">
        <v>180</v>
      </c>
      <c r="D24" s="147"/>
      <c r="E24" s="147"/>
      <c r="F24" s="147"/>
      <c r="G24" s="147"/>
    </row>
    <row r="25" spans="1:7" ht="21.95" customHeight="1" x14ac:dyDescent="0.2">
      <c r="A25" s="145" t="s">
        <v>181</v>
      </c>
      <c r="B25" s="146" t="s">
        <v>58</v>
      </c>
      <c r="C25" s="147" t="s">
        <v>182</v>
      </c>
      <c r="D25" s="147"/>
      <c r="E25" s="147"/>
      <c r="F25" s="147"/>
      <c r="G25" s="147"/>
    </row>
    <row r="26" spans="1:7" x14ac:dyDescent="0.2">
      <c r="E26" s="154"/>
      <c r="F26" s="154"/>
      <c r="G26" s="154"/>
    </row>
    <row r="27" spans="1:7" ht="18" customHeight="1" x14ac:dyDescent="0.2">
      <c r="A27" s="155"/>
      <c r="B27" s="156"/>
      <c r="C27" s="157"/>
      <c r="E27" s="154"/>
      <c r="F27" s="154"/>
      <c r="G27" s="154"/>
    </row>
    <row r="28" spans="1:7" ht="18" customHeight="1" x14ac:dyDescent="0.2">
      <c r="A28" s="155"/>
      <c r="B28" s="156"/>
      <c r="C28" s="157"/>
      <c r="E28" s="154"/>
      <c r="F28" s="154"/>
      <c r="G28" s="154"/>
    </row>
    <row r="29" spans="1:7" ht="18" customHeight="1" x14ac:dyDescent="0.2"/>
    <row r="30" spans="1:7" ht="18" customHeight="1" x14ac:dyDescent="0.2"/>
    <row r="31" spans="1:7" ht="18" customHeight="1" x14ac:dyDescent="0.2"/>
    <row r="32" spans="1:7" ht="18" customHeight="1" x14ac:dyDescent="0.2"/>
    <row r="33" spans="4:18" ht="24.95" customHeight="1" x14ac:dyDescent="0.2"/>
    <row r="42" spans="4:18" x14ac:dyDescent="0.2">
      <c r="D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</row>
    <row r="43" spans="4:18" x14ac:dyDescent="0.2">
      <c r="D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</row>
    <row r="44" spans="4:18" x14ac:dyDescent="0.2">
      <c r="D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</row>
  </sheetData>
  <mergeCells count="2">
    <mergeCell ref="A1:C1"/>
    <mergeCell ref="E1:G1"/>
  </mergeCells>
  <printOptions horizontalCentered="1"/>
  <pageMargins left="0.59055118110236227" right="0.59055118110236227" top="0.78740157480314965" bottom="0.78740157480314965" header="0.39370078740157483" footer="0.39370078740157483"/>
  <pageSetup paperSize="9" scale="80" orientation="landscape" r:id="rId1"/>
  <headerFooter scaleWithDoc="0">
    <oddHeader>&amp;L&amp;"Arial,Fett"Länderpokal SB Jugend 2021&amp;C&amp;"Arial,Fett"Abkürzungen und Formeln&amp;R&amp;"Arial,Fett"Stand: &amp;D - &amp;T Uhr</oddHeader>
    <oddFooter>&amp;L&amp;G&amp;R&amp;G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W128"/>
  <sheetViews>
    <sheetView showGridLines="0" zoomScaleNormal="100" workbookViewId="0">
      <selection activeCell="A33" sqref="A33"/>
    </sheetView>
  </sheetViews>
  <sheetFormatPr baseColWidth="10" defaultRowHeight="12.95" customHeight="1" x14ac:dyDescent="0.2"/>
  <cols>
    <col min="1" max="1" width="31.7109375" style="37" customWidth="1"/>
    <col min="2" max="3" width="4.7109375" style="40" customWidth="1"/>
    <col min="4" max="4" width="1.7109375" style="37" customWidth="1"/>
    <col min="5" max="5" width="31.7109375" style="37" customWidth="1"/>
    <col min="6" max="7" width="4.7109375" style="40" customWidth="1"/>
    <col min="8" max="8" width="1.7109375" style="37" customWidth="1"/>
    <col min="9" max="9" width="31.7109375" style="37" customWidth="1"/>
    <col min="10" max="11" width="4.7109375" style="40" customWidth="1"/>
    <col min="12" max="12" width="1.7109375" style="37" customWidth="1"/>
    <col min="13" max="13" width="31.7109375" style="37" customWidth="1"/>
    <col min="14" max="15" width="4.7109375" style="40" customWidth="1"/>
    <col min="16" max="16" width="1.7109375" style="37" customWidth="1"/>
    <col min="17" max="17" width="31.7109375" style="37" customWidth="1"/>
    <col min="18" max="19" width="4.7109375" style="41" customWidth="1"/>
    <col min="20" max="20" width="1.7109375" style="37" customWidth="1"/>
    <col min="21" max="21" width="31.7109375" style="37" customWidth="1"/>
    <col min="22" max="23" width="4.7109375" style="41" customWidth="1"/>
    <col min="24" max="16384" width="11.42578125" style="37"/>
  </cols>
  <sheetData>
    <row r="1" spans="1:23" ht="12.95" customHeight="1" x14ac:dyDescent="0.2">
      <c r="A1" s="42" t="s">
        <v>231</v>
      </c>
      <c r="B1" s="36" t="s">
        <v>31</v>
      </c>
      <c r="C1" s="36" t="s">
        <v>57</v>
      </c>
      <c r="E1" s="42" t="s">
        <v>232</v>
      </c>
      <c r="F1" s="36" t="s">
        <v>31</v>
      </c>
      <c r="G1" s="36" t="s">
        <v>57</v>
      </c>
      <c r="I1" s="42" t="s">
        <v>233</v>
      </c>
      <c r="J1" s="36" t="s">
        <v>31</v>
      </c>
      <c r="K1" s="36" t="s">
        <v>57</v>
      </c>
      <c r="M1" s="42" t="s">
        <v>251</v>
      </c>
      <c r="N1" s="36" t="s">
        <v>31</v>
      </c>
      <c r="O1" s="36" t="s">
        <v>57</v>
      </c>
      <c r="Q1" s="42" t="s">
        <v>230</v>
      </c>
      <c r="R1" s="36" t="s">
        <v>31</v>
      </c>
      <c r="S1" s="36" t="s">
        <v>57</v>
      </c>
      <c r="U1" s="42" t="s">
        <v>267</v>
      </c>
      <c r="V1" s="36" t="s">
        <v>31</v>
      </c>
      <c r="W1" s="36" t="s">
        <v>57</v>
      </c>
    </row>
    <row r="2" spans="1:23" ht="12.95" customHeight="1" x14ac:dyDescent="0.2">
      <c r="A2" s="38" t="s">
        <v>201</v>
      </c>
      <c r="B2" s="39"/>
      <c r="C2" s="39"/>
      <c r="E2" s="38" t="s">
        <v>214</v>
      </c>
      <c r="F2" s="39"/>
      <c r="G2" s="39"/>
      <c r="I2" s="38" t="s">
        <v>234</v>
      </c>
      <c r="J2" s="39"/>
      <c r="K2" s="39"/>
      <c r="M2" s="38" t="s">
        <v>252</v>
      </c>
      <c r="N2" s="39"/>
      <c r="O2" s="39"/>
      <c r="Q2" s="38" t="s">
        <v>187</v>
      </c>
      <c r="R2" s="39"/>
      <c r="S2" s="39"/>
      <c r="U2" s="38" t="s">
        <v>271</v>
      </c>
      <c r="V2" s="39"/>
      <c r="W2" s="39"/>
    </row>
    <row r="3" spans="1:23" ht="12.95" customHeight="1" x14ac:dyDescent="0.2">
      <c r="A3" s="38" t="s">
        <v>202</v>
      </c>
      <c r="B3" s="39"/>
      <c r="C3" s="39"/>
      <c r="E3" s="38" t="s">
        <v>215</v>
      </c>
      <c r="F3" s="39"/>
      <c r="G3" s="39"/>
      <c r="I3" s="38" t="s">
        <v>235</v>
      </c>
      <c r="J3" s="39"/>
      <c r="K3" s="39"/>
      <c r="M3" s="38" t="s">
        <v>253</v>
      </c>
      <c r="N3" s="39"/>
      <c r="O3" s="39"/>
      <c r="Q3" s="38" t="s">
        <v>188</v>
      </c>
      <c r="R3" s="39"/>
      <c r="S3" s="39"/>
      <c r="U3" s="38" t="s">
        <v>272</v>
      </c>
      <c r="V3" s="39"/>
      <c r="W3" s="39"/>
    </row>
    <row r="4" spans="1:23" ht="12.95" customHeight="1" x14ac:dyDescent="0.2">
      <c r="A4" s="38" t="s">
        <v>203</v>
      </c>
      <c r="B4" s="39"/>
      <c r="C4" s="39"/>
      <c r="E4" s="38" t="s">
        <v>216</v>
      </c>
      <c r="F4" s="39"/>
      <c r="G4" s="39"/>
      <c r="I4" s="38" t="s">
        <v>236</v>
      </c>
      <c r="J4" s="39"/>
      <c r="K4" s="39"/>
      <c r="M4" s="38" t="s">
        <v>254</v>
      </c>
      <c r="N4" s="39"/>
      <c r="O4" s="39"/>
      <c r="Q4" s="38" t="s">
        <v>189</v>
      </c>
      <c r="R4" s="39"/>
      <c r="S4" s="39"/>
      <c r="U4" s="38" t="s">
        <v>273</v>
      </c>
      <c r="V4" s="39"/>
      <c r="W4" s="39"/>
    </row>
    <row r="5" spans="1:23" ht="12.95" customHeight="1" x14ac:dyDescent="0.2">
      <c r="A5" s="38" t="s">
        <v>204</v>
      </c>
      <c r="B5" s="39"/>
      <c r="C5" s="39"/>
      <c r="E5" s="38" t="s">
        <v>217</v>
      </c>
      <c r="F5" s="39"/>
      <c r="G5" s="39"/>
      <c r="I5" s="38" t="s">
        <v>237</v>
      </c>
      <c r="J5" s="39"/>
      <c r="K5" s="39"/>
      <c r="M5" s="38" t="s">
        <v>255</v>
      </c>
      <c r="N5" s="39"/>
      <c r="O5" s="39"/>
      <c r="Q5" s="38" t="s">
        <v>190</v>
      </c>
      <c r="R5" s="39"/>
      <c r="S5" s="39"/>
      <c r="U5" s="38" t="s">
        <v>274</v>
      </c>
      <c r="V5" s="39"/>
      <c r="W5" s="39"/>
    </row>
    <row r="6" spans="1:23" ht="12.95" customHeight="1" x14ac:dyDescent="0.2">
      <c r="A6" s="38" t="s">
        <v>219</v>
      </c>
      <c r="B6" s="39">
        <v>22</v>
      </c>
      <c r="C6" s="39"/>
      <c r="E6" s="38" t="s">
        <v>218</v>
      </c>
      <c r="F6" s="39"/>
      <c r="G6" s="39"/>
      <c r="I6" s="38" t="s">
        <v>238</v>
      </c>
      <c r="J6" s="39"/>
      <c r="K6" s="39"/>
      <c r="M6" s="38" t="s">
        <v>256</v>
      </c>
      <c r="N6" s="39"/>
      <c r="O6" s="39"/>
      <c r="Q6" s="38" t="s">
        <v>191</v>
      </c>
      <c r="R6" s="39"/>
      <c r="S6" s="39"/>
      <c r="U6" s="38" t="s">
        <v>275</v>
      </c>
      <c r="V6" s="39"/>
      <c r="W6" s="39"/>
    </row>
    <row r="7" spans="1:23" ht="12.95" customHeight="1" x14ac:dyDescent="0.2">
      <c r="A7" s="38" t="s">
        <v>301</v>
      </c>
      <c r="B7" s="39">
        <v>14</v>
      </c>
      <c r="C7" s="39"/>
      <c r="E7" s="38" t="s">
        <v>220</v>
      </c>
      <c r="F7" s="39"/>
      <c r="G7" s="39"/>
      <c r="I7" s="38" t="s">
        <v>239</v>
      </c>
      <c r="J7" s="39"/>
      <c r="K7" s="39"/>
      <c r="M7" s="38" t="s">
        <v>257</v>
      </c>
      <c r="N7" s="39"/>
      <c r="O7" s="39"/>
      <c r="Q7" s="38" t="s">
        <v>192</v>
      </c>
      <c r="R7" s="39"/>
      <c r="S7" s="39"/>
      <c r="U7" s="38" t="s">
        <v>277</v>
      </c>
      <c r="V7" s="39"/>
      <c r="W7" s="39"/>
    </row>
    <row r="8" spans="1:23" ht="12.95" customHeight="1" x14ac:dyDescent="0.2">
      <c r="A8" s="38" t="s">
        <v>205</v>
      </c>
      <c r="B8" s="39"/>
      <c r="C8" s="39"/>
      <c r="E8" s="38" t="s">
        <v>221</v>
      </c>
      <c r="F8" s="39"/>
      <c r="G8" s="39"/>
      <c r="I8" s="38" t="s">
        <v>240</v>
      </c>
      <c r="J8" s="39"/>
      <c r="K8" s="39"/>
      <c r="M8" s="38" t="s">
        <v>258</v>
      </c>
      <c r="N8" s="39"/>
      <c r="O8" s="39"/>
      <c r="Q8" s="38" t="s">
        <v>193</v>
      </c>
      <c r="R8" s="39"/>
      <c r="S8" s="39"/>
      <c r="U8" s="38" t="s">
        <v>278</v>
      </c>
      <c r="V8" s="39"/>
      <c r="W8" s="39"/>
    </row>
    <row r="9" spans="1:23" ht="12.95" customHeight="1" x14ac:dyDescent="0.2">
      <c r="A9" s="38" t="s">
        <v>206</v>
      </c>
      <c r="B9" s="39"/>
      <c r="C9" s="39"/>
      <c r="E9" s="38" t="s">
        <v>222</v>
      </c>
      <c r="F9" s="39"/>
      <c r="G9" s="39"/>
      <c r="I9" s="38" t="s">
        <v>241</v>
      </c>
      <c r="J9" s="39"/>
      <c r="K9" s="39"/>
      <c r="M9" s="38" t="s">
        <v>259</v>
      </c>
      <c r="N9" s="39"/>
      <c r="O9" s="39"/>
      <c r="Q9" s="38" t="s">
        <v>194</v>
      </c>
      <c r="R9" s="39"/>
      <c r="S9" s="39"/>
      <c r="U9" s="38" t="s">
        <v>279</v>
      </c>
      <c r="V9" s="39"/>
      <c r="W9" s="39"/>
    </row>
    <row r="10" spans="1:23" ht="12.95" customHeight="1" x14ac:dyDescent="0.2">
      <c r="A10" s="38" t="s">
        <v>207</v>
      </c>
      <c r="B10" s="39"/>
      <c r="C10" s="39"/>
      <c r="E10" s="38" t="s">
        <v>223</v>
      </c>
      <c r="F10" s="39"/>
      <c r="G10" s="39"/>
      <c r="I10" s="38" t="s">
        <v>242</v>
      </c>
      <c r="J10" s="39"/>
      <c r="K10" s="39"/>
      <c r="M10" s="38" t="s">
        <v>260</v>
      </c>
      <c r="N10" s="39"/>
      <c r="O10" s="39"/>
      <c r="Q10" s="38" t="s">
        <v>195</v>
      </c>
      <c r="R10" s="39"/>
      <c r="S10" s="39"/>
      <c r="U10" s="38" t="s">
        <v>280</v>
      </c>
      <c r="V10" s="39"/>
      <c r="W10" s="39"/>
    </row>
    <row r="11" spans="1:23" ht="12.95" customHeight="1" x14ac:dyDescent="0.2">
      <c r="A11" s="38" t="s">
        <v>208</v>
      </c>
      <c r="B11" s="39"/>
      <c r="C11" s="39"/>
      <c r="E11" s="38" t="s">
        <v>224</v>
      </c>
      <c r="F11" s="39"/>
      <c r="G11" s="39"/>
      <c r="I11" s="38" t="s">
        <v>243</v>
      </c>
      <c r="J11" s="39"/>
      <c r="K11" s="39"/>
      <c r="M11" s="38" t="s">
        <v>261</v>
      </c>
      <c r="N11" s="39"/>
      <c r="O11" s="39"/>
      <c r="Q11" s="38" t="s">
        <v>196</v>
      </c>
      <c r="R11" s="39"/>
      <c r="S11" s="39"/>
      <c r="U11" s="38" t="s">
        <v>281</v>
      </c>
      <c r="V11" s="39"/>
      <c r="W11" s="39"/>
    </row>
    <row r="12" spans="1:23" ht="12.95" customHeight="1" x14ac:dyDescent="0.2">
      <c r="A12" s="38" t="s">
        <v>209</v>
      </c>
      <c r="B12" s="39"/>
      <c r="C12" s="39"/>
      <c r="E12" s="38" t="s">
        <v>225</v>
      </c>
      <c r="F12" s="39"/>
      <c r="G12" s="39"/>
      <c r="I12" s="38" t="s">
        <v>244</v>
      </c>
      <c r="J12" s="39"/>
      <c r="K12" s="39"/>
      <c r="M12" s="38" t="s">
        <v>262</v>
      </c>
      <c r="N12" s="39"/>
      <c r="O12" s="39"/>
      <c r="Q12" s="38" t="s">
        <v>197</v>
      </c>
      <c r="R12" s="39"/>
      <c r="S12" s="39"/>
      <c r="U12" s="38" t="s">
        <v>282</v>
      </c>
      <c r="V12" s="39"/>
      <c r="W12" s="39"/>
    </row>
    <row r="13" spans="1:23" ht="12.95" customHeight="1" x14ac:dyDescent="0.2">
      <c r="A13" s="38" t="s">
        <v>210</v>
      </c>
      <c r="B13" s="39"/>
      <c r="C13" s="39"/>
      <c r="E13" s="38" t="s">
        <v>226</v>
      </c>
      <c r="F13" s="39"/>
      <c r="G13" s="39"/>
      <c r="I13" s="38" t="s">
        <v>245</v>
      </c>
      <c r="J13" s="39"/>
      <c r="K13" s="39"/>
      <c r="M13" s="38" t="s">
        <v>263</v>
      </c>
      <c r="N13" s="39"/>
      <c r="O13" s="39"/>
      <c r="Q13" s="38" t="s">
        <v>198</v>
      </c>
      <c r="R13" s="39"/>
      <c r="S13" s="39"/>
      <c r="U13" s="38" t="s">
        <v>283</v>
      </c>
      <c r="V13" s="39"/>
      <c r="W13" s="39"/>
    </row>
    <row r="14" spans="1:23" ht="12.95" customHeight="1" x14ac:dyDescent="0.2">
      <c r="A14" s="38" t="s">
        <v>211</v>
      </c>
      <c r="B14" s="39"/>
      <c r="C14" s="39"/>
      <c r="E14" s="38" t="s">
        <v>227</v>
      </c>
      <c r="F14" s="39"/>
      <c r="G14" s="39"/>
      <c r="I14" s="38" t="s">
        <v>246</v>
      </c>
      <c r="J14" s="39"/>
      <c r="K14" s="39"/>
      <c r="M14" s="38" t="s">
        <v>264</v>
      </c>
      <c r="N14" s="39"/>
      <c r="O14" s="39"/>
      <c r="Q14" s="38" t="s">
        <v>199</v>
      </c>
      <c r="R14" s="39"/>
      <c r="S14" s="39"/>
      <c r="U14" s="38" t="s">
        <v>284</v>
      </c>
      <c r="V14" s="39"/>
      <c r="W14" s="39"/>
    </row>
    <row r="15" spans="1:23" ht="12.95" customHeight="1" x14ac:dyDescent="0.2">
      <c r="A15" s="38" t="s">
        <v>212</v>
      </c>
      <c r="B15" s="39"/>
      <c r="C15" s="39"/>
      <c r="E15" s="38" t="s">
        <v>228</v>
      </c>
      <c r="F15" s="39"/>
      <c r="G15" s="39"/>
      <c r="I15" s="38" t="s">
        <v>247</v>
      </c>
      <c r="J15" s="39"/>
      <c r="K15" s="39"/>
      <c r="M15" s="38" t="s">
        <v>265</v>
      </c>
      <c r="N15" s="39"/>
      <c r="O15" s="39"/>
      <c r="Q15" s="38" t="s">
        <v>200</v>
      </c>
      <c r="R15" s="39"/>
      <c r="S15" s="39"/>
      <c r="U15" s="38" t="s">
        <v>285</v>
      </c>
      <c r="V15" s="39"/>
      <c r="W15" s="39"/>
    </row>
    <row r="16" spans="1:23" ht="12.95" customHeight="1" x14ac:dyDescent="0.2">
      <c r="A16" s="38" t="s">
        <v>213</v>
      </c>
      <c r="B16" s="39"/>
      <c r="C16" s="39"/>
      <c r="E16" s="38" t="s">
        <v>229</v>
      </c>
      <c r="F16" s="39"/>
      <c r="G16" s="39"/>
      <c r="I16" s="38" t="s">
        <v>248</v>
      </c>
      <c r="J16" s="39"/>
      <c r="K16" s="39"/>
      <c r="M16" s="38" t="s">
        <v>266</v>
      </c>
      <c r="N16" s="39"/>
      <c r="O16" s="39"/>
      <c r="Q16" s="38" t="s">
        <v>68</v>
      </c>
      <c r="R16" s="39"/>
      <c r="S16" s="39"/>
      <c r="U16" s="38" t="s">
        <v>286</v>
      </c>
      <c r="V16" s="39"/>
      <c r="W16" s="39"/>
    </row>
    <row r="17" spans="1:23" ht="12.95" customHeight="1" x14ac:dyDescent="0.2">
      <c r="A17" s="38" t="s">
        <v>69</v>
      </c>
      <c r="B17" s="39"/>
      <c r="C17" s="39"/>
      <c r="E17" s="38" t="s">
        <v>70</v>
      </c>
      <c r="F17" s="39"/>
      <c r="G17" s="39"/>
      <c r="I17" s="38" t="s">
        <v>249</v>
      </c>
      <c r="J17" s="39"/>
      <c r="K17" s="39"/>
      <c r="M17" s="38" t="s">
        <v>71</v>
      </c>
      <c r="N17" s="39"/>
      <c r="O17" s="39"/>
      <c r="Q17" s="38" t="s">
        <v>72</v>
      </c>
      <c r="R17" s="39"/>
      <c r="S17" s="39"/>
      <c r="U17" s="38" t="s">
        <v>287</v>
      </c>
      <c r="V17" s="39"/>
      <c r="W17" s="39"/>
    </row>
    <row r="18" spans="1:23" ht="12.95" customHeight="1" x14ac:dyDescent="0.2">
      <c r="A18" s="38" t="s">
        <v>73</v>
      </c>
      <c r="B18" s="39"/>
      <c r="C18" s="39"/>
      <c r="E18" s="38" t="s">
        <v>74</v>
      </c>
      <c r="F18" s="39"/>
      <c r="G18" s="39"/>
      <c r="I18" s="38" t="s">
        <v>250</v>
      </c>
      <c r="J18" s="39"/>
      <c r="K18" s="39"/>
      <c r="M18" s="38" t="s">
        <v>75</v>
      </c>
      <c r="N18" s="39"/>
      <c r="O18" s="39"/>
      <c r="Q18" s="38" t="s">
        <v>76</v>
      </c>
      <c r="R18" s="39"/>
      <c r="S18" s="39"/>
      <c r="U18" s="38" t="s">
        <v>276</v>
      </c>
      <c r="V18" s="39"/>
      <c r="W18" s="39"/>
    </row>
    <row r="19" spans="1:23" ht="12.95" customHeight="1" x14ac:dyDescent="0.2">
      <c r="A19" s="38" t="s">
        <v>77</v>
      </c>
      <c r="B19" s="39"/>
      <c r="C19" s="39"/>
      <c r="E19" s="38" t="s">
        <v>78</v>
      </c>
      <c r="F19" s="39"/>
      <c r="G19" s="39"/>
      <c r="I19" s="38" t="s">
        <v>79</v>
      </c>
      <c r="J19" s="39"/>
      <c r="K19" s="39"/>
      <c r="M19" s="38" t="s">
        <v>80</v>
      </c>
      <c r="N19" s="39"/>
      <c r="O19" s="39"/>
      <c r="Q19" s="38" t="s">
        <v>81</v>
      </c>
      <c r="R19" s="39"/>
      <c r="S19" s="39"/>
      <c r="U19" s="38" t="s">
        <v>288</v>
      </c>
      <c r="V19" s="39"/>
      <c r="W19" s="39"/>
    </row>
    <row r="20" spans="1:23" ht="12.95" customHeight="1" x14ac:dyDescent="0.2">
      <c r="A20" s="38" t="s">
        <v>82</v>
      </c>
      <c r="B20" s="39"/>
      <c r="C20" s="39"/>
      <c r="E20" s="38" t="s">
        <v>83</v>
      </c>
      <c r="F20" s="39"/>
      <c r="G20" s="39"/>
      <c r="I20" s="38" t="s">
        <v>84</v>
      </c>
      <c r="J20" s="39"/>
      <c r="K20" s="39"/>
      <c r="M20" s="38" t="s">
        <v>85</v>
      </c>
      <c r="N20" s="39"/>
      <c r="O20" s="39"/>
      <c r="Q20" s="38" t="s">
        <v>86</v>
      </c>
      <c r="R20" s="39"/>
      <c r="S20" s="39"/>
      <c r="U20" s="38" t="s">
        <v>289</v>
      </c>
      <c r="V20" s="39"/>
      <c r="W20" s="39"/>
    </row>
    <row r="21" spans="1:23" ht="12.95" customHeight="1" x14ac:dyDescent="0.2">
      <c r="A21" s="38" t="s">
        <v>87</v>
      </c>
      <c r="B21" s="39"/>
      <c r="C21" s="39"/>
      <c r="E21" s="38" t="s">
        <v>88</v>
      </c>
      <c r="F21" s="39"/>
      <c r="G21" s="39"/>
      <c r="I21" s="38" t="s">
        <v>89</v>
      </c>
      <c r="J21" s="39"/>
      <c r="K21" s="39"/>
      <c r="M21" s="38" t="s">
        <v>90</v>
      </c>
      <c r="N21" s="39"/>
      <c r="O21" s="39"/>
      <c r="Q21" s="38" t="s">
        <v>91</v>
      </c>
      <c r="R21" s="39"/>
      <c r="S21" s="39"/>
      <c r="U21" s="38" t="s">
        <v>290</v>
      </c>
      <c r="V21" s="39"/>
      <c r="W21" s="39"/>
    </row>
    <row r="22" spans="1:23" ht="12.95" customHeight="1" x14ac:dyDescent="0.2">
      <c r="A22" s="38" t="s">
        <v>92</v>
      </c>
      <c r="B22" s="39"/>
      <c r="C22" s="39"/>
      <c r="E22" s="38" t="s">
        <v>93</v>
      </c>
      <c r="F22" s="39"/>
      <c r="G22" s="39"/>
      <c r="I22" s="38" t="s">
        <v>94</v>
      </c>
      <c r="J22" s="39"/>
      <c r="K22" s="39"/>
      <c r="M22" s="38" t="s">
        <v>95</v>
      </c>
      <c r="N22" s="39"/>
      <c r="O22" s="39"/>
      <c r="Q22" s="38" t="s">
        <v>96</v>
      </c>
      <c r="R22" s="39"/>
      <c r="S22" s="39"/>
      <c r="U22" s="38" t="s">
        <v>291</v>
      </c>
      <c r="V22" s="39"/>
      <c r="W22" s="39"/>
    </row>
    <row r="23" spans="1:23" ht="12.95" customHeight="1" x14ac:dyDescent="0.2">
      <c r="A23" s="38" t="s">
        <v>97</v>
      </c>
      <c r="B23" s="39"/>
      <c r="C23" s="39"/>
      <c r="E23" s="38" t="s">
        <v>98</v>
      </c>
      <c r="F23" s="39"/>
      <c r="G23" s="39"/>
      <c r="I23" s="38" t="s">
        <v>99</v>
      </c>
      <c r="J23" s="39"/>
      <c r="K23" s="39"/>
      <c r="M23" s="38" t="s">
        <v>100</v>
      </c>
      <c r="N23" s="39"/>
      <c r="O23" s="39"/>
      <c r="Q23" s="38" t="s">
        <v>101</v>
      </c>
      <c r="R23" s="39"/>
      <c r="S23" s="39"/>
      <c r="U23" s="38" t="s">
        <v>292</v>
      </c>
      <c r="V23" s="39"/>
      <c r="W23" s="39"/>
    </row>
    <row r="24" spans="1:23" ht="12.95" customHeight="1" x14ac:dyDescent="0.2">
      <c r="A24" s="38" t="s">
        <v>102</v>
      </c>
      <c r="B24" s="39"/>
      <c r="C24" s="39"/>
      <c r="E24" s="38" t="s">
        <v>103</v>
      </c>
      <c r="F24" s="39"/>
      <c r="G24" s="39"/>
      <c r="I24" s="38" t="s">
        <v>104</v>
      </c>
      <c r="J24" s="39"/>
      <c r="K24" s="39"/>
      <c r="M24" s="38" t="s">
        <v>105</v>
      </c>
      <c r="N24" s="39"/>
      <c r="O24" s="39"/>
      <c r="Q24" s="38" t="s">
        <v>106</v>
      </c>
      <c r="R24" s="39"/>
      <c r="S24" s="39"/>
      <c r="U24" s="38" t="s">
        <v>293</v>
      </c>
      <c r="V24" s="39"/>
      <c r="W24" s="39"/>
    </row>
    <row r="25" spans="1:23" ht="12.95" customHeight="1" x14ac:dyDescent="0.2">
      <c r="A25" s="38" t="s">
        <v>107</v>
      </c>
      <c r="B25" s="39"/>
      <c r="C25" s="39"/>
      <c r="E25" s="38" t="s">
        <v>108</v>
      </c>
      <c r="F25" s="39"/>
      <c r="G25" s="39"/>
      <c r="I25" s="38" t="s">
        <v>109</v>
      </c>
      <c r="J25" s="39"/>
      <c r="K25" s="39"/>
      <c r="M25" s="38" t="s">
        <v>110</v>
      </c>
      <c r="N25" s="39"/>
      <c r="O25" s="39"/>
      <c r="Q25" s="38" t="s">
        <v>111</v>
      </c>
      <c r="R25" s="39"/>
      <c r="S25" s="39"/>
      <c r="U25" s="38" t="s">
        <v>294</v>
      </c>
      <c r="V25" s="39"/>
      <c r="W25" s="39"/>
    </row>
    <row r="26" spans="1:23" ht="12.95" customHeight="1" x14ac:dyDescent="0.2">
      <c r="A26" s="38" t="s">
        <v>112</v>
      </c>
      <c r="B26" s="39"/>
      <c r="C26" s="39"/>
      <c r="E26" s="38" t="s">
        <v>113</v>
      </c>
      <c r="F26" s="39"/>
      <c r="G26" s="39"/>
      <c r="I26" s="38" t="s">
        <v>114</v>
      </c>
      <c r="J26" s="39"/>
      <c r="K26" s="39"/>
      <c r="M26" s="38" t="s">
        <v>115</v>
      </c>
      <c r="N26" s="39"/>
      <c r="O26" s="39"/>
      <c r="Q26" s="38" t="s">
        <v>116</v>
      </c>
      <c r="R26" s="39"/>
      <c r="S26" s="39"/>
      <c r="U26" s="38" t="s">
        <v>295</v>
      </c>
      <c r="V26" s="39"/>
      <c r="W26" s="39"/>
    </row>
    <row r="27" spans="1:23" ht="12.95" customHeight="1" x14ac:dyDescent="0.2">
      <c r="A27" s="38" t="s">
        <v>117</v>
      </c>
      <c r="B27" s="39"/>
      <c r="C27" s="39"/>
      <c r="E27" s="38" t="s">
        <v>118</v>
      </c>
      <c r="F27" s="39"/>
      <c r="G27" s="39"/>
      <c r="I27" s="38" t="s">
        <v>119</v>
      </c>
      <c r="J27" s="39"/>
      <c r="K27" s="39"/>
      <c r="M27" s="38" t="s">
        <v>120</v>
      </c>
      <c r="N27" s="39"/>
      <c r="O27" s="39"/>
      <c r="Q27" s="38" t="s">
        <v>121</v>
      </c>
      <c r="R27" s="39"/>
      <c r="S27" s="39"/>
      <c r="U27" s="38" t="s">
        <v>296</v>
      </c>
      <c r="V27" s="39"/>
      <c r="W27" s="39"/>
    </row>
    <row r="28" spans="1:23" ht="12.95" customHeight="1" x14ac:dyDescent="0.2">
      <c r="A28" s="38" t="s">
        <v>122</v>
      </c>
      <c r="B28" s="39"/>
      <c r="C28" s="39"/>
      <c r="E28" s="38" t="s">
        <v>123</v>
      </c>
      <c r="F28" s="39"/>
      <c r="G28" s="39"/>
      <c r="I28" s="38" t="s">
        <v>124</v>
      </c>
      <c r="J28" s="39"/>
      <c r="K28" s="39"/>
      <c r="M28" s="38" t="s">
        <v>125</v>
      </c>
      <c r="N28" s="39"/>
      <c r="O28" s="39"/>
      <c r="Q28" s="38" t="s">
        <v>126</v>
      </c>
      <c r="R28" s="39"/>
      <c r="S28" s="39"/>
      <c r="U28" s="38" t="s">
        <v>297</v>
      </c>
      <c r="V28" s="39"/>
      <c r="W28" s="39"/>
    </row>
    <row r="29" spans="1:23" ht="12.95" customHeight="1" x14ac:dyDescent="0.2">
      <c r="A29" s="38" t="s">
        <v>127</v>
      </c>
      <c r="B29" s="39"/>
      <c r="C29" s="39"/>
      <c r="E29" s="38" t="s">
        <v>128</v>
      </c>
      <c r="F29" s="39"/>
      <c r="G29" s="39"/>
      <c r="I29" s="38" t="s">
        <v>129</v>
      </c>
      <c r="J29" s="39"/>
      <c r="K29" s="39"/>
      <c r="M29" s="38" t="s">
        <v>130</v>
      </c>
      <c r="N29" s="39"/>
      <c r="O29" s="39"/>
      <c r="Q29" s="38" t="s">
        <v>131</v>
      </c>
      <c r="R29" s="39"/>
      <c r="S29" s="39"/>
      <c r="U29" s="38" t="s">
        <v>298</v>
      </c>
      <c r="V29" s="39"/>
      <c r="W29" s="39"/>
    </row>
    <row r="30" spans="1:23" ht="12.95" customHeight="1" x14ac:dyDescent="0.2">
      <c r="A30" s="38" t="s">
        <v>132</v>
      </c>
      <c r="B30" s="39"/>
      <c r="C30" s="39"/>
      <c r="E30" s="38" t="s">
        <v>133</v>
      </c>
      <c r="F30" s="39"/>
      <c r="G30" s="39"/>
      <c r="I30" s="38" t="s">
        <v>134</v>
      </c>
      <c r="J30" s="39"/>
      <c r="K30" s="39"/>
      <c r="M30" s="38" t="s">
        <v>135</v>
      </c>
      <c r="N30" s="39"/>
      <c r="O30" s="39"/>
      <c r="Q30" s="38" t="s">
        <v>136</v>
      </c>
      <c r="R30" s="39"/>
      <c r="S30" s="39"/>
      <c r="U30" s="38" t="s">
        <v>299</v>
      </c>
      <c r="V30" s="39"/>
      <c r="W30" s="39"/>
    </row>
    <row r="31" spans="1:23" ht="12.95" customHeight="1" x14ac:dyDescent="0.2">
      <c r="A31" s="38" t="s">
        <v>137</v>
      </c>
      <c r="B31" s="39"/>
      <c r="C31" s="39"/>
      <c r="E31" s="38" t="s">
        <v>138</v>
      </c>
      <c r="F31" s="39"/>
      <c r="G31" s="39"/>
      <c r="I31" s="38" t="s">
        <v>139</v>
      </c>
      <c r="J31" s="39"/>
      <c r="K31" s="39"/>
      <c r="M31" s="38" t="s">
        <v>140</v>
      </c>
      <c r="N31" s="39"/>
      <c r="O31" s="39"/>
      <c r="Q31" s="38" t="s">
        <v>141</v>
      </c>
      <c r="R31" s="39"/>
      <c r="S31" s="39"/>
      <c r="U31" s="38" t="s">
        <v>300</v>
      </c>
      <c r="V31" s="39"/>
      <c r="W31" s="39"/>
    </row>
    <row r="32" spans="1:23" s="160" customFormat="1" ht="12.95" customHeight="1" x14ac:dyDescent="0.2">
      <c r="B32" s="40"/>
      <c r="C32" s="40"/>
      <c r="F32" s="40"/>
      <c r="G32" s="40"/>
      <c r="J32" s="40"/>
      <c r="K32" s="40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</row>
    <row r="33" s="160" customFormat="1" ht="12.95" customHeight="1" x14ac:dyDescent="0.2"/>
    <row r="34" s="160" customFormat="1" ht="12.95" customHeight="1" x14ac:dyDescent="0.2"/>
    <row r="35" s="160" customFormat="1" ht="12.95" customHeight="1" x14ac:dyDescent="0.2"/>
    <row r="36" s="160" customFormat="1" ht="12.95" customHeight="1" x14ac:dyDescent="0.2"/>
    <row r="37" s="160" customFormat="1" ht="12.95" customHeight="1" x14ac:dyDescent="0.2"/>
    <row r="38" s="160" customFormat="1" ht="12.95" customHeight="1" x14ac:dyDescent="0.2"/>
    <row r="39" s="160" customFormat="1" ht="12.95" customHeight="1" x14ac:dyDescent="0.2"/>
    <row r="40" s="160" customFormat="1" ht="12.95" customHeight="1" x14ac:dyDescent="0.2"/>
    <row r="41" s="160" customFormat="1" ht="12.95" customHeight="1" x14ac:dyDescent="0.2"/>
    <row r="42" s="160" customFormat="1" ht="12.95" customHeight="1" x14ac:dyDescent="0.2"/>
    <row r="43" s="160" customFormat="1" ht="12.95" customHeight="1" x14ac:dyDescent="0.2"/>
    <row r="44" s="160" customFormat="1" ht="12.95" customHeight="1" x14ac:dyDescent="0.2"/>
    <row r="45" s="160" customFormat="1" ht="12.95" customHeight="1" x14ac:dyDescent="0.2"/>
    <row r="46" s="160" customFormat="1" ht="12.95" customHeight="1" x14ac:dyDescent="0.2"/>
    <row r="47" s="160" customFormat="1" ht="12.95" customHeight="1" x14ac:dyDescent="0.2"/>
    <row r="48" s="160" customFormat="1" ht="12.95" customHeight="1" x14ac:dyDescent="0.2"/>
    <row r="49" s="160" customFormat="1" ht="12.95" customHeight="1" x14ac:dyDescent="0.2"/>
    <row r="50" s="160" customFormat="1" ht="12.95" customHeight="1" x14ac:dyDescent="0.2"/>
    <row r="51" s="160" customFormat="1" ht="12.95" customHeight="1" x14ac:dyDescent="0.2"/>
    <row r="52" s="160" customFormat="1" ht="12.95" customHeight="1" x14ac:dyDescent="0.2"/>
    <row r="53" s="160" customFormat="1" ht="12.95" customHeight="1" x14ac:dyDescent="0.2"/>
    <row r="54" s="160" customFormat="1" ht="12.95" customHeight="1" x14ac:dyDescent="0.2"/>
    <row r="55" s="160" customFormat="1" ht="12.95" customHeight="1" x14ac:dyDescent="0.2"/>
    <row r="56" s="160" customFormat="1" ht="12.95" customHeight="1" x14ac:dyDescent="0.2"/>
    <row r="57" s="160" customFormat="1" ht="12.95" customHeight="1" x14ac:dyDescent="0.2"/>
    <row r="58" s="160" customFormat="1" ht="12.95" customHeight="1" x14ac:dyDescent="0.2"/>
    <row r="59" s="160" customFormat="1" ht="12.95" customHeight="1" x14ac:dyDescent="0.2"/>
    <row r="60" s="160" customFormat="1" ht="12.95" customHeight="1" x14ac:dyDescent="0.2"/>
    <row r="61" s="160" customFormat="1" ht="12.95" customHeight="1" x14ac:dyDescent="0.2"/>
    <row r="62" s="160" customFormat="1" ht="12.95" customHeight="1" x14ac:dyDescent="0.2"/>
    <row r="63" s="160" customFormat="1" ht="12.95" customHeight="1" x14ac:dyDescent="0.2"/>
    <row r="64" s="160" customFormat="1" ht="12.95" customHeight="1" x14ac:dyDescent="0.2"/>
    <row r="65" s="160" customFormat="1" ht="12.95" customHeight="1" x14ac:dyDescent="0.2"/>
    <row r="66" s="160" customFormat="1" ht="12.95" customHeight="1" x14ac:dyDescent="0.2"/>
    <row r="67" s="160" customFormat="1" ht="12.95" customHeight="1" x14ac:dyDescent="0.2"/>
    <row r="68" s="160" customFormat="1" ht="12.95" customHeight="1" x14ac:dyDescent="0.2"/>
    <row r="69" s="160" customFormat="1" ht="12.95" customHeight="1" x14ac:dyDescent="0.2"/>
    <row r="70" s="160" customFormat="1" ht="12.95" customHeight="1" x14ac:dyDescent="0.2"/>
    <row r="71" s="160" customFormat="1" ht="12.95" customHeight="1" x14ac:dyDescent="0.2"/>
    <row r="72" s="160" customFormat="1" ht="12.95" customHeight="1" x14ac:dyDescent="0.2"/>
    <row r="73" s="160" customFormat="1" ht="12.95" customHeight="1" x14ac:dyDescent="0.2"/>
    <row r="74" s="160" customFormat="1" ht="12.95" customHeight="1" x14ac:dyDescent="0.2"/>
    <row r="75" s="160" customFormat="1" ht="12.95" customHeight="1" x14ac:dyDescent="0.2"/>
    <row r="76" s="160" customFormat="1" ht="12.95" customHeight="1" x14ac:dyDescent="0.2"/>
    <row r="77" s="160" customFormat="1" ht="12.95" customHeight="1" x14ac:dyDescent="0.2"/>
    <row r="78" s="160" customFormat="1" ht="12.95" customHeight="1" x14ac:dyDescent="0.2"/>
    <row r="79" s="160" customFormat="1" ht="12.95" customHeight="1" x14ac:dyDescent="0.2"/>
    <row r="80" s="160" customFormat="1" ht="12.95" customHeight="1" x14ac:dyDescent="0.2"/>
    <row r="81" s="160" customFormat="1" ht="12.95" customHeight="1" x14ac:dyDescent="0.2"/>
    <row r="82" s="160" customFormat="1" ht="12.95" customHeight="1" x14ac:dyDescent="0.2"/>
    <row r="83" s="160" customFormat="1" ht="12.95" customHeight="1" x14ac:dyDescent="0.2"/>
    <row r="84" s="160" customFormat="1" ht="12.95" customHeight="1" x14ac:dyDescent="0.2"/>
    <row r="85" s="160" customFormat="1" ht="12.95" customHeight="1" x14ac:dyDescent="0.2"/>
    <row r="86" s="160" customFormat="1" ht="12.95" customHeight="1" x14ac:dyDescent="0.2"/>
    <row r="87" s="160" customFormat="1" ht="12.95" customHeight="1" x14ac:dyDescent="0.2"/>
    <row r="88" s="160" customFormat="1" ht="12.95" customHeight="1" x14ac:dyDescent="0.2"/>
    <row r="89" s="160" customFormat="1" ht="12.95" customHeight="1" x14ac:dyDescent="0.2"/>
    <row r="90" s="160" customFormat="1" ht="12.95" customHeight="1" x14ac:dyDescent="0.2"/>
    <row r="91" s="160" customFormat="1" ht="12.95" customHeight="1" x14ac:dyDescent="0.2"/>
    <row r="92" s="160" customFormat="1" ht="12.95" customHeight="1" x14ac:dyDescent="0.2"/>
    <row r="93" s="160" customFormat="1" ht="12.95" customHeight="1" x14ac:dyDescent="0.2"/>
    <row r="94" s="160" customFormat="1" ht="12.95" customHeight="1" x14ac:dyDescent="0.2"/>
    <row r="95" s="160" customFormat="1" ht="12.95" customHeight="1" x14ac:dyDescent="0.2"/>
    <row r="96" s="160" customFormat="1" ht="12.95" customHeight="1" x14ac:dyDescent="0.2"/>
    <row r="97" s="160" customFormat="1" ht="12.95" customHeight="1" x14ac:dyDescent="0.2"/>
    <row r="98" s="160" customFormat="1" ht="12.95" customHeight="1" x14ac:dyDescent="0.2"/>
    <row r="99" s="160" customFormat="1" ht="12.95" customHeight="1" x14ac:dyDescent="0.2"/>
    <row r="100" s="160" customFormat="1" ht="12.95" customHeight="1" x14ac:dyDescent="0.2"/>
    <row r="101" s="160" customFormat="1" ht="12.95" customHeight="1" x14ac:dyDescent="0.2"/>
    <row r="102" s="160" customFormat="1" ht="12.95" customHeight="1" x14ac:dyDescent="0.2"/>
    <row r="103" s="160" customFormat="1" ht="12.95" customHeight="1" x14ac:dyDescent="0.2"/>
    <row r="104" s="160" customFormat="1" ht="12.95" customHeight="1" x14ac:dyDescent="0.2"/>
    <row r="105" s="160" customFormat="1" ht="12.95" customHeight="1" x14ac:dyDescent="0.2"/>
    <row r="106" s="160" customFormat="1" ht="12.95" customHeight="1" x14ac:dyDescent="0.2"/>
    <row r="107" s="160" customFormat="1" ht="12.95" customHeight="1" x14ac:dyDescent="0.2"/>
    <row r="108" s="160" customFormat="1" ht="12.95" customHeight="1" x14ac:dyDescent="0.2"/>
    <row r="109" s="160" customFormat="1" ht="12.95" customHeight="1" x14ac:dyDescent="0.2"/>
    <row r="110" s="160" customFormat="1" ht="12.95" customHeight="1" x14ac:dyDescent="0.2"/>
    <row r="111" s="160" customFormat="1" ht="12.95" customHeight="1" x14ac:dyDescent="0.2"/>
    <row r="112" s="160" customFormat="1" ht="12.95" customHeight="1" x14ac:dyDescent="0.2"/>
    <row r="113" spans="2:23" s="160" customFormat="1" ht="12.95" customHeight="1" x14ac:dyDescent="0.2"/>
    <row r="114" spans="2:23" s="160" customFormat="1" ht="12.95" customHeight="1" x14ac:dyDescent="0.2"/>
    <row r="115" spans="2:23" s="160" customFormat="1" ht="12.95" customHeight="1" x14ac:dyDescent="0.2"/>
    <row r="116" spans="2:23" s="160" customFormat="1" ht="12.95" customHeight="1" x14ac:dyDescent="0.2"/>
    <row r="117" spans="2:23" s="160" customFormat="1" ht="12.95" customHeight="1" x14ac:dyDescent="0.2"/>
    <row r="118" spans="2:23" s="160" customFormat="1" ht="12.95" customHeight="1" x14ac:dyDescent="0.2"/>
    <row r="119" spans="2:23" s="160" customFormat="1" ht="12.95" customHeight="1" x14ac:dyDescent="0.2"/>
    <row r="120" spans="2:23" s="160" customFormat="1" ht="12.95" customHeight="1" x14ac:dyDescent="0.2"/>
    <row r="121" spans="2:23" s="160" customFormat="1" ht="12.95" customHeight="1" x14ac:dyDescent="0.2"/>
    <row r="122" spans="2:23" s="160" customFormat="1" ht="12.95" customHeight="1" x14ac:dyDescent="0.2"/>
    <row r="123" spans="2:23" s="160" customFormat="1" ht="12.95" customHeight="1" x14ac:dyDescent="0.2"/>
    <row r="124" spans="2:23" s="160" customFormat="1" ht="12.95" customHeight="1" x14ac:dyDescent="0.2"/>
    <row r="125" spans="2:23" s="160" customFormat="1" ht="12.95" customHeight="1" x14ac:dyDescent="0.2"/>
    <row r="126" spans="2:23" s="160" customFormat="1" ht="12.95" customHeight="1" x14ac:dyDescent="0.2"/>
    <row r="127" spans="2:23" s="160" customFormat="1" ht="12.95" customHeight="1" x14ac:dyDescent="0.2"/>
    <row r="128" spans="2:23" s="160" customFormat="1" ht="12.95" customHeight="1" x14ac:dyDescent="0.2">
      <c r="B128" s="40"/>
      <c r="C128" s="40"/>
      <c r="F128" s="40"/>
      <c r="G128" s="40"/>
      <c r="J128" s="40"/>
      <c r="K128" s="40"/>
      <c r="N128" s="40"/>
      <c r="O128" s="40"/>
      <c r="R128" s="40"/>
      <c r="S128" s="40"/>
      <c r="V128" s="40"/>
      <c r="W128" s="40"/>
    </row>
  </sheetData>
  <sortState ref="M2:O17">
    <sortCondition ref="M2:M17"/>
  </sortState>
  <phoneticPr fontId="0" type="noConversion"/>
  <pageMargins left="0.59055118110236227" right="0.39370078740157483" top="0.39370078740157483" bottom="0.39370078740157483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workbookViewId="0">
      <selection activeCell="K11" sqref="K11"/>
    </sheetView>
  </sheetViews>
  <sheetFormatPr baseColWidth="10" defaultRowHeight="12.75" x14ac:dyDescent="0.2"/>
  <cols>
    <col min="1" max="1" width="24.140625" customWidth="1"/>
    <col min="2" max="3" width="9.7109375" customWidth="1"/>
    <col min="5" max="5" width="11.7109375" customWidth="1"/>
    <col min="7" max="7" width="11.7109375" customWidth="1"/>
    <col min="8" max="11" width="10.7109375" customWidth="1"/>
  </cols>
  <sheetData>
    <row r="1" spans="1:11" ht="15" customHeight="1" x14ac:dyDescent="0.2">
      <c r="A1" s="172" t="s">
        <v>35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</row>
    <row r="2" spans="1:11" ht="15" customHeight="1" thickBot="1" x14ac:dyDescent="0.25"/>
    <row r="3" spans="1:11" ht="12.6" customHeight="1" x14ac:dyDescent="0.2">
      <c r="A3" s="173" t="s">
        <v>36</v>
      </c>
      <c r="B3" s="175" t="s">
        <v>37</v>
      </c>
      <c r="C3" s="177" t="s">
        <v>38</v>
      </c>
      <c r="D3" s="50" t="s">
        <v>39</v>
      </c>
      <c r="E3" s="54" t="s">
        <v>40</v>
      </c>
      <c r="F3" s="50" t="s">
        <v>39</v>
      </c>
      <c r="G3" s="54" t="s">
        <v>40</v>
      </c>
      <c r="H3" s="179" t="s">
        <v>1</v>
      </c>
      <c r="I3" s="177" t="s">
        <v>18</v>
      </c>
      <c r="J3" s="57" t="s">
        <v>8</v>
      </c>
      <c r="K3" s="58" t="s">
        <v>8</v>
      </c>
    </row>
    <row r="4" spans="1:11" ht="12.6" customHeight="1" thickBot="1" x14ac:dyDescent="0.25">
      <c r="A4" s="174"/>
      <c r="B4" s="176"/>
      <c r="C4" s="178"/>
      <c r="D4" s="51" t="s">
        <v>41</v>
      </c>
      <c r="E4" s="55" t="s">
        <v>41</v>
      </c>
      <c r="F4" s="51" t="s">
        <v>42</v>
      </c>
      <c r="G4" s="55" t="s">
        <v>42</v>
      </c>
      <c r="H4" s="180"/>
      <c r="I4" s="178"/>
      <c r="J4" s="59" t="s">
        <v>43</v>
      </c>
      <c r="K4" s="60" t="s">
        <v>44</v>
      </c>
    </row>
    <row r="5" spans="1:11" ht="15" customHeight="1" x14ac:dyDescent="0.2">
      <c r="A5" s="46" t="str">
        <f>daten!A1</f>
        <v>BWBSV</v>
      </c>
      <c r="B5" s="27">
        <f>SUMIF(PITCH!$C$2:$C$181,A5,PITCH!$V$2:$V$1811)</f>
        <v>2</v>
      </c>
      <c r="C5" s="47">
        <f>SUMIF(PITCH!$C$2:$C$181,A5,PITCH!$W$2:$W$181)</f>
        <v>3</v>
      </c>
      <c r="D5" s="52">
        <f>SUMIF(BATT!$C$2:$C$181,A5,BATT!$G$2:$G$181)</f>
        <v>52</v>
      </c>
      <c r="E5" s="47">
        <f>SUMIF(PITCH!$C$2:$C$181,A5,PITCH!$H$2:$H$181)</f>
        <v>33</v>
      </c>
      <c r="F5" s="52">
        <f>SUMIF(BATT!$C$2:$C$181,A5,BATT!$I$2:$I$181)</f>
        <v>47</v>
      </c>
      <c r="G5" s="47">
        <f>SUMIF(PITCH!$C$2:$C$181,A5,PITCH!$J$2:$J$181)</f>
        <v>48</v>
      </c>
      <c r="H5" s="52">
        <f>SUMIF(BATT!$C$2:$C$181,A5,BATT!$E$2:$E$181)</f>
        <v>112</v>
      </c>
      <c r="I5" s="47">
        <f ca="1">SUMIF(PITCH!$C$2:$C$181,A5,PITCH!$F$2:$F$111)</f>
        <v>113</v>
      </c>
      <c r="J5" s="52">
        <f>SUMIF(PITCH!$C$2:$C$181,A5,PITCH!$N$2:$N$181)</f>
        <v>21</v>
      </c>
      <c r="K5" s="47">
        <f>SUMIF(BATT!$C$2:$C$181,A5,BATT!$M$2:$M$181)</f>
        <v>19</v>
      </c>
    </row>
    <row r="6" spans="1:11" ht="15" customHeight="1" x14ac:dyDescent="0.2">
      <c r="A6" s="28" t="str">
        <f>daten!E1</f>
        <v>BBSV Freising</v>
      </c>
      <c r="B6" s="26">
        <f>SUMIF(PITCH!$C$2:$C$181,A6,PITCH!$V$2:$V$181)</f>
        <v>4</v>
      </c>
      <c r="C6" s="48">
        <f>SUMIF(PITCH!$C$2:$C$181,A6,PITCH!$W$2:$W$181)</f>
        <v>0</v>
      </c>
      <c r="D6" s="52">
        <f>SUMIF(BATT!$C$2:$C$181,A6,BATT!$G$2:$G$181)</f>
        <v>48</v>
      </c>
      <c r="E6" s="47">
        <f>SUMIF(PITCH!$C$2:$C$181,A6,PITCH!$H$2:$H$181)</f>
        <v>25</v>
      </c>
      <c r="F6" s="52">
        <f>SUMIF(BATT!$C$2:$C$181,A6,BATT!$I$2:$I$181)</f>
        <v>53</v>
      </c>
      <c r="G6" s="47">
        <f>SUMIF(PITCH!$C$2:$C$181,A6,PITCH!$J$2:$J$181)</f>
        <v>24</v>
      </c>
      <c r="H6" s="56">
        <f>SUMIF(BATT!$C$2:$C$181,A6,BATT!$E$2:$E$181)</f>
        <v>97</v>
      </c>
      <c r="I6" s="48">
        <f>SUMIF(PITCH!$C$2:$C$181,A6,PITCH!$F$2:$F$181)</f>
        <v>80</v>
      </c>
      <c r="J6" s="52">
        <f>SUMIF(PITCH!$C$2:$C$181,A6,PITCH!$N$2:$N$181)</f>
        <v>27</v>
      </c>
      <c r="K6" s="47">
        <f>SUMIF(BATT!$C$2:$C$181,A6,BATT!$M$2:$M$181)</f>
        <v>9</v>
      </c>
    </row>
    <row r="7" spans="1:11" ht="15" customHeight="1" x14ac:dyDescent="0.2">
      <c r="A7" s="28" t="str">
        <f>daten!I1</f>
        <v>Kiel Seahawks/ Berlin Ravens</v>
      </c>
      <c r="B7" s="26">
        <f>SUMIF(PITCH!$C$2:$C$181,A7,PITCH!$V$2:$V$181)</f>
        <v>2</v>
      </c>
      <c r="C7" s="48">
        <f>SUMIF(PITCH!$C$2:$C$181,A7,PITCH!$W$2:$W$1851)</f>
        <v>3</v>
      </c>
      <c r="D7" s="52">
        <f>SUMIF(BATT!$C$2:$C$181,A7,BATT!$G$2:$G$181)</f>
        <v>30</v>
      </c>
      <c r="E7" s="47">
        <f>SUMIF(PITCH!$C$2:$C$181,A7,PITCH!$H$2:$H$181)</f>
        <v>58</v>
      </c>
      <c r="F7" s="52">
        <f>SUMIF(BATT!$C$2:$C$181,A7,BATT!$I$2:$I$181)</f>
        <v>31</v>
      </c>
      <c r="G7" s="47">
        <f>SUMIF(PITCH!$C$2:$C$181,A7,PITCH!$J$2:$J$181)</f>
        <v>47</v>
      </c>
      <c r="H7" s="56">
        <f>SUMIF(BATT!$C$2:$C$181,A7,BATT!$E$2:$E$181)</f>
        <v>91</v>
      </c>
      <c r="I7" s="48">
        <f>SUMIF(PITCH!$C$2:$C$181,A7,PITCH!$F$2:$F$181)</f>
        <v>106</v>
      </c>
      <c r="J7" s="52">
        <f>SUMIF(PITCH!$C$2:$C$181,A7,PITCH!$N$2:$N$181)</f>
        <v>24</v>
      </c>
      <c r="K7" s="47">
        <f>SUMIF(BATT!$C$2:$C$181,A7,BATT!$M$2:$M$181)</f>
        <v>29</v>
      </c>
    </row>
    <row r="8" spans="1:11" ht="15" customHeight="1" x14ac:dyDescent="0.2">
      <c r="A8" s="28" t="str">
        <f>daten!M1</f>
        <v>Stuttgart Reds</v>
      </c>
      <c r="B8" s="26">
        <f>SUMIF(PITCH!$C$2:$C$181,A8,PITCH!$V$2:$V$181)</f>
        <v>2</v>
      </c>
      <c r="C8" s="48">
        <f>SUMIF(PITCH!$C$2:$C$181,A8,PITCH!$W$2:$W$181)</f>
        <v>2</v>
      </c>
      <c r="D8" s="52">
        <f>SUMIF(BATT!$C$2:$C$181,A8,BATT!$G$2:$G$181)</f>
        <v>29</v>
      </c>
      <c r="E8" s="47">
        <f>SUMIF(PITCH!$C$2:$C$181,A8,PITCH!$H$2:$H$181)</f>
        <v>49</v>
      </c>
      <c r="F8" s="52">
        <f>SUMIF(BATT!$C$2:$C$181,A8,BATT!$I$2:$I$181)</f>
        <v>21</v>
      </c>
      <c r="G8" s="47">
        <f>SUMIF(PITCH!$C$2:$C$181,A8,PITCH!$J$2:$J$181)</f>
        <v>51</v>
      </c>
      <c r="H8" s="56">
        <f>SUMIF(BATT!$C$2:$C$181,A8,BATT!$E$2:$E$181)</f>
        <v>73</v>
      </c>
      <c r="I8" s="48">
        <f>SUMIF(PITCH!$C$2:$C$181,A8,PITCH!$F$2:$F$181)</f>
        <v>90</v>
      </c>
      <c r="J8" s="52">
        <f>SUMIF(PITCH!$C$2:$C$181,A8,PITCH!$N$2:$N$181)</f>
        <v>11</v>
      </c>
      <c r="K8" s="47">
        <f>SUMIF(BATT!$C$2:$C$181,A8,BATT!$M$2:$M$181)</f>
        <v>17</v>
      </c>
    </row>
    <row r="9" spans="1:11" ht="15" customHeight="1" x14ac:dyDescent="0.2">
      <c r="A9" s="28" t="str">
        <f>daten!Q1</f>
        <v>BSVNRW</v>
      </c>
      <c r="B9" s="26">
        <f>SUMIF(PITCH!$C$2:$C$181,A9,PITCH!$V$2:$V$181)</f>
        <v>3</v>
      </c>
      <c r="C9" s="48">
        <f>SUMIF(PITCH!$C$2:$C$181,A9,PITCH!$W$2:$W$181)</f>
        <v>1</v>
      </c>
      <c r="D9" s="52">
        <f>SUMIF(BATT!$C$2:$C$181,A9,BATT!$G$2:$G$181)</f>
        <v>49</v>
      </c>
      <c r="E9" s="47">
        <f>SUMIF(PITCH!$C$2:$C$181,A9,PITCH!$H$2:$H$181)</f>
        <v>11</v>
      </c>
      <c r="F9" s="52">
        <f>SUMIF(BATT!$C$2:$C$181,A9,BATT!$I$2:$I$181)</f>
        <v>51</v>
      </c>
      <c r="G9" s="47">
        <f>SUMIF(PITCH!$C$2:$C$181,A9,PITCH!$J$2:$J$181)</f>
        <v>12</v>
      </c>
      <c r="H9" s="56">
        <f>SUMIF(BATT!$C$2:$C$181,A9,BATT!$E$2:$E$181)</f>
        <v>87</v>
      </c>
      <c r="I9" s="48">
        <f>SUMIF(PITCH!$C$2:$C$181,A9,PITCH!$F$2:$F$181)</f>
        <v>62</v>
      </c>
      <c r="J9" s="52">
        <f>SUMIF(PITCH!$C$2:$C$181,A9,PITCH!$N$2:$N$181)</f>
        <v>17</v>
      </c>
      <c r="K9" s="47">
        <f>SUMIF(BATT!$C$2:$C$181,A9,BATT!$M$2:$M$181)</f>
        <v>11</v>
      </c>
    </row>
    <row r="10" spans="1:11" ht="15" customHeight="1" thickBot="1" x14ac:dyDescent="0.25">
      <c r="A10" s="28" t="str">
        <f>daten!U1</f>
        <v>Kiel Seahawks</v>
      </c>
      <c r="B10" s="26">
        <f>SUMIF(PITCH!$C$2:$C$181,A10,PITCH!$V$2:$V$181)</f>
        <v>0</v>
      </c>
      <c r="C10" s="48">
        <f>SUMIF(PITCH!$C$2:$C$181,A10,PITCH!$W$2:$W$181)</f>
        <v>4</v>
      </c>
      <c r="D10" s="52">
        <f>SUMIF(BATT!$C$2:$C$181,A10,BATT!$G$2:$G$181)</f>
        <v>20</v>
      </c>
      <c r="E10" s="47">
        <f>SUMIF(PITCH!$C$2:$C$181,A10,PITCH!$H$2:$H$181)</f>
        <v>52</v>
      </c>
      <c r="F10" s="52">
        <f>SUMIF(BATT!$C$2:$C$181,A10,BATT!$I$2:$I$181)</f>
        <v>26</v>
      </c>
      <c r="G10" s="47">
        <f>SUMIF(PITCH!$C$2:$C$181,A10,PITCH!$J$2:$J$181)</f>
        <v>47</v>
      </c>
      <c r="H10" s="56">
        <f>SUMIF(BATT!$C$2:$C$181,A10,BATT!$E$2:$E$181)</f>
        <v>75</v>
      </c>
      <c r="I10" s="48">
        <f>SUMIF(PITCH!$C$2:$C$181,A10,PITCH!$F$2:$F$181)</f>
        <v>84</v>
      </c>
      <c r="J10" s="52">
        <f>SUMIF(PITCH!$C$2:$C$181,A10,PITCH!$N$2:$N$181)</f>
        <v>6</v>
      </c>
      <c r="K10" s="47">
        <f>SUMIF(BATT!$C$2:$C$181,A10,BATT!$M$2:$M$181)</f>
        <v>21</v>
      </c>
    </row>
    <row r="11" spans="1:11" ht="15" customHeight="1" thickBot="1" x14ac:dyDescent="0.25">
      <c r="A11" s="43" t="s">
        <v>45</v>
      </c>
      <c r="B11" s="44">
        <f t="shared" ref="B11:K11" si="0">SUM(B5:B10)</f>
        <v>13</v>
      </c>
      <c r="C11" s="49">
        <f t="shared" si="0"/>
        <v>13</v>
      </c>
      <c r="D11" s="53">
        <f t="shared" si="0"/>
        <v>228</v>
      </c>
      <c r="E11" s="49">
        <f t="shared" si="0"/>
        <v>228</v>
      </c>
      <c r="F11" s="53">
        <f t="shared" si="0"/>
        <v>229</v>
      </c>
      <c r="G11" s="49">
        <f t="shared" si="0"/>
        <v>229</v>
      </c>
      <c r="H11" s="53">
        <f t="shared" si="0"/>
        <v>535</v>
      </c>
      <c r="I11" s="49">
        <f t="shared" ca="1" si="0"/>
        <v>535</v>
      </c>
      <c r="J11" s="53">
        <f t="shared" si="0"/>
        <v>106</v>
      </c>
      <c r="K11" s="49">
        <f t="shared" si="0"/>
        <v>106</v>
      </c>
    </row>
    <row r="12" spans="1:11" s="17" customFormat="1" ht="15" customHeight="1" thickTop="1" thickBot="1" x14ac:dyDescent="0.25">
      <c r="A12" s="45" t="s">
        <v>46</v>
      </c>
      <c r="B12" s="171">
        <f>B11-C11</f>
        <v>0</v>
      </c>
      <c r="C12" s="170"/>
      <c r="D12" s="169">
        <f>D11-E11</f>
        <v>0</v>
      </c>
      <c r="E12" s="170"/>
      <c r="F12" s="169">
        <f>F11-G11</f>
        <v>0</v>
      </c>
      <c r="G12" s="170"/>
      <c r="H12" s="169">
        <f ca="1">H11-I11</f>
        <v>0</v>
      </c>
      <c r="I12" s="170"/>
      <c r="J12" s="169">
        <f>J11-K11</f>
        <v>0</v>
      </c>
      <c r="K12" s="170"/>
    </row>
    <row r="13" spans="1:11" ht="15" customHeight="1" thickBot="1" x14ac:dyDescent="0.25"/>
    <row r="14" spans="1:11" ht="15" customHeight="1" thickBot="1" x14ac:dyDescent="0.25">
      <c r="A14" s="18" t="s">
        <v>47</v>
      </c>
      <c r="B14" s="19">
        <f>SUM(BATT!$E$2:$E$151)</f>
        <v>535</v>
      </c>
      <c r="D14" s="14"/>
    </row>
    <row r="15" spans="1:11" ht="15" customHeight="1" x14ac:dyDescent="0.2">
      <c r="A15" s="20" t="s">
        <v>48</v>
      </c>
      <c r="B15" s="21">
        <f>SUM(BATT!$N$2:$N$151)</f>
        <v>0</v>
      </c>
    </row>
    <row r="16" spans="1:11" ht="15" customHeight="1" x14ac:dyDescent="0.2">
      <c r="A16" s="22" t="s">
        <v>49</v>
      </c>
      <c r="B16" s="23">
        <f>SUM(BATT!$O$2:$O$151)</f>
        <v>33</v>
      </c>
    </row>
    <row r="17" spans="1:2" ht="15" customHeight="1" x14ac:dyDescent="0.2">
      <c r="A17" s="22" t="s">
        <v>50</v>
      </c>
      <c r="B17" s="23">
        <f>SUM(BATT!$R$2:$R$151)</f>
        <v>0</v>
      </c>
    </row>
    <row r="18" spans="1:2" ht="15" customHeight="1" x14ac:dyDescent="0.2">
      <c r="A18" s="22" t="s">
        <v>51</v>
      </c>
      <c r="B18" s="23">
        <f>SUM(BATT!$S$2:$S$151)</f>
        <v>0</v>
      </c>
    </row>
    <row r="19" spans="1:2" ht="15" customHeight="1" thickBot="1" x14ac:dyDescent="0.25">
      <c r="A19" s="158" t="s">
        <v>183</v>
      </c>
      <c r="B19" s="159">
        <f>SUM(BATT!$T$2:$T$151)</f>
        <v>0</v>
      </c>
    </row>
    <row r="20" spans="1:2" ht="15" customHeight="1" thickBot="1" x14ac:dyDescent="0.25">
      <c r="A20" s="135" t="s">
        <v>52</v>
      </c>
      <c r="B20" s="136">
        <f>B14-B15-B16-B17-B18-B19</f>
        <v>502</v>
      </c>
    </row>
    <row r="21" spans="1:2" ht="15" customHeight="1" thickTop="1" thickBot="1" x14ac:dyDescent="0.25">
      <c r="A21" s="133" t="s">
        <v>53</v>
      </c>
      <c r="B21" s="134">
        <f>SUM(BATT!$F$2:$F$151)</f>
        <v>502</v>
      </c>
    </row>
    <row r="22" spans="1:2" ht="15" customHeight="1" thickBot="1" x14ac:dyDescent="0.25">
      <c r="A22" s="24" t="s">
        <v>46</v>
      </c>
      <c r="B22" s="25">
        <f>B20-B21</f>
        <v>0</v>
      </c>
    </row>
  </sheetData>
  <mergeCells count="11">
    <mergeCell ref="A1:K1"/>
    <mergeCell ref="A3:A4"/>
    <mergeCell ref="B3:B4"/>
    <mergeCell ref="C3:C4"/>
    <mergeCell ref="H3:H4"/>
    <mergeCell ref="I3:I4"/>
    <mergeCell ref="J12:K12"/>
    <mergeCell ref="B12:C12"/>
    <mergeCell ref="D12:E12"/>
    <mergeCell ref="F12:G12"/>
    <mergeCell ref="H12:I12"/>
  </mergeCells>
  <phoneticPr fontId="0" type="noConversion"/>
  <conditionalFormatting sqref="B22 B12:K12">
    <cfRule type="cellIs" dxfId="1" priority="1" stopIfTrue="1" operator="equal">
      <formula>0</formula>
    </cfRule>
    <cfRule type="cellIs" dxfId="0" priority="2" stopIfTrue="1" operator="notEqual">
      <formula>0</formula>
    </cfRule>
  </conditionalFormatting>
  <pageMargins left="0.59055118110236227" right="0.59055118110236227" top="0.98425196850393704" bottom="0.98425196850393704" header="0.51181102362204722" footer="0.5118110236220472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/>
  <dimension ref="A1:Y182"/>
  <sheetViews>
    <sheetView showZeros="0" tabSelected="1" zoomScaleNormal="100" workbookViewId="0">
      <pane ySplit="1" topLeftCell="A2" activePane="bottomLeft" state="frozen"/>
      <selection sqref="A1:IV65536"/>
      <selection pane="bottomLeft" activeCell="X6" sqref="X6"/>
    </sheetView>
  </sheetViews>
  <sheetFormatPr baseColWidth="10" defaultColWidth="11.5703125" defaultRowHeight="12.75" x14ac:dyDescent="0.2"/>
  <cols>
    <col min="1" max="1" width="4.7109375" style="35" customWidth="1"/>
    <col min="2" max="2" width="29.28515625" style="37" customWidth="1"/>
    <col min="3" max="3" width="23.28515625" style="37" bestFit="1" customWidth="1"/>
    <col min="4" max="4" width="3.7109375" style="41" customWidth="1"/>
    <col min="5" max="20" width="3.7109375" style="65" customWidth="1"/>
    <col min="21" max="24" width="6.7109375" style="66" customWidth="1"/>
    <col min="25" max="25" width="4.28515625" style="65" bestFit="1" customWidth="1"/>
    <col min="26" max="16384" width="11.5703125" style="37"/>
  </cols>
  <sheetData>
    <row r="1" spans="1:25" s="4" customFormat="1" ht="24.75" customHeight="1" x14ac:dyDescent="0.2">
      <c r="A1" s="15"/>
      <c r="B1" s="2" t="s">
        <v>27</v>
      </c>
      <c r="C1" s="7" t="s">
        <v>32</v>
      </c>
      <c r="D1" s="139" t="s">
        <v>24</v>
      </c>
      <c r="E1" s="140" t="s">
        <v>1</v>
      </c>
      <c r="F1" s="141" t="s">
        <v>0</v>
      </c>
      <c r="G1" s="141" t="s">
        <v>2</v>
      </c>
      <c r="H1" s="141" t="s">
        <v>3</v>
      </c>
      <c r="I1" s="141" t="s">
        <v>4</v>
      </c>
      <c r="J1" s="141" t="s">
        <v>5</v>
      </c>
      <c r="K1" s="141" t="s">
        <v>6</v>
      </c>
      <c r="L1" s="141" t="s">
        <v>7</v>
      </c>
      <c r="M1" s="141" t="s">
        <v>8</v>
      </c>
      <c r="N1" s="141" t="s">
        <v>9</v>
      </c>
      <c r="O1" s="141" t="s">
        <v>10</v>
      </c>
      <c r="P1" s="141" t="s">
        <v>11</v>
      </c>
      <c r="Q1" s="141" t="s">
        <v>12</v>
      </c>
      <c r="R1" s="141" t="s">
        <v>13</v>
      </c>
      <c r="S1" s="141" t="s">
        <v>14</v>
      </c>
      <c r="T1" s="141" t="s">
        <v>152</v>
      </c>
      <c r="U1" s="142" t="s">
        <v>15</v>
      </c>
      <c r="V1" s="142" t="s">
        <v>16</v>
      </c>
      <c r="W1" s="142" t="s">
        <v>17</v>
      </c>
      <c r="X1" s="142" t="s">
        <v>54</v>
      </c>
      <c r="Y1" s="141" t="s">
        <v>57</v>
      </c>
    </row>
    <row r="2" spans="1:25" x14ac:dyDescent="0.2">
      <c r="A2" s="61">
        <f>SUBTOTAL(3,$U$2:U2)</f>
        <v>1</v>
      </c>
      <c r="B2" s="62" t="str">
        <f>b_NRW!$A$74</f>
        <v>Lubnau, Lilly</v>
      </c>
      <c r="C2" s="62" t="str">
        <f>b_NRW!$A$1</f>
        <v>BSVNRW</v>
      </c>
      <c r="D2" s="63">
        <f>SUM(b_NRW!$C$75:$C$82)</f>
        <v>4</v>
      </c>
      <c r="E2" s="63">
        <f>SUM(b_NRW!$D$75:$D$82)</f>
        <v>12</v>
      </c>
      <c r="F2" s="63">
        <f>SUM(b_NRW!$E$75:$E$82)</f>
        <v>12</v>
      </c>
      <c r="G2" s="63">
        <f>SUM(b_NRW!$F$75:$F$82)</f>
        <v>9</v>
      </c>
      <c r="H2" s="63">
        <f>SUM(b_NRW!$G$75:$G$82)</f>
        <v>15</v>
      </c>
      <c r="I2" s="63">
        <f>SUM(b_NRW!$H$75:$H$82)</f>
        <v>10</v>
      </c>
      <c r="J2" s="63">
        <f>SUM(b_NRW!$I$75:$I$82)</f>
        <v>1</v>
      </c>
      <c r="K2" s="63">
        <f>SUM(b_NRW!$J$75:$J$82)</f>
        <v>2</v>
      </c>
      <c r="L2" s="63">
        <f>SUM(b_NRW!$K$75:$K$82)</f>
        <v>5</v>
      </c>
      <c r="M2" s="63">
        <f>SUM(b_NRW!$L$75:$L$82)</f>
        <v>1</v>
      </c>
      <c r="N2" s="63">
        <f>SUM(b_NRW!$M$75:$M$82)</f>
        <v>0</v>
      </c>
      <c r="O2" s="63">
        <f>SUM(b_NRW!$N$75:$N$82)</f>
        <v>0</v>
      </c>
      <c r="P2" s="63">
        <f>SUM(b_NRW!$O$75:$O$82)</f>
        <v>1</v>
      </c>
      <c r="Q2" s="63">
        <f>SUM(b_NRW!$P$75:$P$82)</f>
        <v>0</v>
      </c>
      <c r="R2" s="63">
        <f>SUM(b_NRW!$Q$75:$Q$82)</f>
        <v>0</v>
      </c>
      <c r="S2" s="63">
        <f>SUM(b_NRW!$R$75:$R$82)</f>
        <v>0</v>
      </c>
      <c r="T2" s="63">
        <f>SUM(b_NRW!$S$75:$S$82)</f>
        <v>0</v>
      </c>
      <c r="U2" s="64">
        <f>IF(F2=0,0,I2/F2)</f>
        <v>0.83333333333333337</v>
      </c>
      <c r="V2" s="64">
        <f>IF(F2=0,0,(I2+J2+2*K2+3*L2)/F2)</f>
        <v>2.5</v>
      </c>
      <c r="W2" s="64">
        <f>IF(F2+N2+O2+S2=0,0,(I2+N2+O2)/(F2+O2+N2+S2))</f>
        <v>0.83333333333333337</v>
      </c>
      <c r="X2" s="64">
        <f>V2+W2</f>
        <v>3.3333333333333335</v>
      </c>
      <c r="Y2" s="63">
        <f>daten!$S$10</f>
        <v>0</v>
      </c>
    </row>
    <row r="3" spans="1:25" x14ac:dyDescent="0.2">
      <c r="A3" s="61">
        <f>SUBTOTAL(3,$U$2:U3)</f>
        <v>2</v>
      </c>
      <c r="B3" s="62" t="str">
        <f>b_BAWÜ!$A$101</f>
        <v>Seehars, Alexandra</v>
      </c>
      <c r="C3" s="62" t="str">
        <f>b_BAWÜ!$A$1</f>
        <v>BWBSV</v>
      </c>
      <c r="D3" s="63">
        <f>SUM(b_BAWÜ!$C$102:$C$109)</f>
        <v>5</v>
      </c>
      <c r="E3" s="63">
        <f>SUM(b_BAWÜ!$D$102:$D$109)</f>
        <v>12</v>
      </c>
      <c r="F3" s="63">
        <f>SUM(b_BAWÜ!$E$102:$E$109)</f>
        <v>12</v>
      </c>
      <c r="G3" s="63">
        <f>SUM(b_BAWÜ!$F$102:$F$109)</f>
        <v>9</v>
      </c>
      <c r="H3" s="63">
        <f>SUM(b_BAWÜ!$G$102:$G$109)</f>
        <v>9</v>
      </c>
      <c r="I3" s="63">
        <f>SUM(b_BAWÜ!$H$102:$H$109)</f>
        <v>10</v>
      </c>
      <c r="J3" s="63">
        <f>SUM(b_BAWÜ!$I$102:$I$109)</f>
        <v>1</v>
      </c>
      <c r="K3" s="63">
        <f>SUM(b_BAWÜ!$J$102:$J$109)</f>
        <v>0</v>
      </c>
      <c r="L3" s="63">
        <f>SUM(b_BAWÜ!$K$102:$K$109)</f>
        <v>2</v>
      </c>
      <c r="M3" s="63">
        <f>SUM(b_BAWÜ!$L$102:$L$109)</f>
        <v>0</v>
      </c>
      <c r="N3" s="63">
        <f>SUM(b_BAWÜ!$M$102:$M$109)</f>
        <v>0</v>
      </c>
      <c r="O3" s="63">
        <f>SUM(b_BAWÜ!$N$102:$N$109)</f>
        <v>0</v>
      </c>
      <c r="P3" s="63">
        <f>SUM(b_BAWÜ!$O$102:$O$109)</f>
        <v>6</v>
      </c>
      <c r="Q3" s="63">
        <f>SUM(b_BAWÜ!$P$102:$P$109)</f>
        <v>1</v>
      </c>
      <c r="R3" s="63">
        <f>SUM(b_BAWÜ!$Q$102:$Q$109)</f>
        <v>0</v>
      </c>
      <c r="S3" s="63">
        <f>SUM(b_BAWÜ!$R$102:$R$109)</f>
        <v>0</v>
      </c>
      <c r="T3" s="63">
        <f>SUM(b_BAWÜ!$S$102:$S$109)</f>
        <v>0</v>
      </c>
      <c r="U3" s="64">
        <f>IF(F3=0,0,I3/F3)</f>
        <v>0.83333333333333337</v>
      </c>
      <c r="V3" s="64">
        <f>IF(F3=0,0,(I3+J3+2*K3+3*L3)/F3)</f>
        <v>1.4166666666666667</v>
      </c>
      <c r="W3" s="64">
        <f>IF(F3+N3+O3+S3=0,0,(I3+N3+O3)/(F3+O3+N3+S3))</f>
        <v>0.83333333333333337</v>
      </c>
      <c r="X3" s="64">
        <f>V3+W3</f>
        <v>2.25</v>
      </c>
      <c r="Y3" s="63">
        <f>daten!$C$13</f>
        <v>0</v>
      </c>
    </row>
    <row r="4" spans="1:25" x14ac:dyDescent="0.2">
      <c r="A4" s="61">
        <f>SUBTOTAL(3,$U$2:U4)</f>
        <v>3</v>
      </c>
      <c r="B4" s="62" t="str">
        <f>b_BAY!$A$56</f>
        <v>Hohe, Theresa</v>
      </c>
      <c r="C4" s="62" t="str">
        <f>b_BAY!$A$1</f>
        <v>BBSV Freising</v>
      </c>
      <c r="D4" s="63">
        <f>SUM(b_BAY!$C$57:$C$64)</f>
        <v>4</v>
      </c>
      <c r="E4" s="63">
        <f>SUM(b_BAY!$D$57:$D$64)</f>
        <v>13</v>
      </c>
      <c r="F4" s="63">
        <f>SUM(b_BAY!$E$57:$E$64)</f>
        <v>13</v>
      </c>
      <c r="G4" s="63">
        <f>SUM(b_BAY!$F$57:$F$64)</f>
        <v>7</v>
      </c>
      <c r="H4" s="63">
        <f>SUM(b_BAY!$G$57:$G$64)</f>
        <v>7</v>
      </c>
      <c r="I4" s="63">
        <f>SUM(b_BAY!$H$57:$H$64)</f>
        <v>11</v>
      </c>
      <c r="J4" s="63">
        <f>SUM(b_BAY!$I$57:$I$64)</f>
        <v>3</v>
      </c>
      <c r="K4" s="63">
        <f>SUM(b_BAY!$J$57:$J$64)</f>
        <v>0</v>
      </c>
      <c r="L4" s="63">
        <f>SUM(b_BAY!$K$57:$K$64)</f>
        <v>0</v>
      </c>
      <c r="M4" s="63">
        <f>SUM(b_BAY!$L$57:$L$64)</f>
        <v>0</v>
      </c>
      <c r="N4" s="63">
        <f>SUM(b_BAY!$M$57:$M$64)</f>
        <v>0</v>
      </c>
      <c r="O4" s="63">
        <f>SUM(b_BAY!$N$57:$N$64)</f>
        <v>0</v>
      </c>
      <c r="P4" s="63">
        <f>SUM(b_BAY!$O$57:$O$64)</f>
        <v>3</v>
      </c>
      <c r="Q4" s="63">
        <f>SUM(b_BAY!$P$57:$P$64)</f>
        <v>0</v>
      </c>
      <c r="R4" s="63">
        <f>SUM(b_BAY!$Q$57:$Q$64)</f>
        <v>0</v>
      </c>
      <c r="S4" s="63">
        <f>SUM(b_BAY!$R$57:$R$64)</f>
        <v>0</v>
      </c>
      <c r="T4" s="63">
        <f>SUM(b_BAY!$S$57:$S$64)</f>
        <v>0</v>
      </c>
      <c r="U4" s="64">
        <f>IF(F4=0,0,I4/F4)</f>
        <v>0.84615384615384615</v>
      </c>
      <c r="V4" s="64">
        <f>IF(F4=0,0,(I4+J4+2*K4+3*L4)/F4)</f>
        <v>1.0769230769230769</v>
      </c>
      <c r="W4" s="64">
        <f>IF(F4+N4+O4+S4=0,0,(I4+N4+O4)/(F4+O4+N4+S4))</f>
        <v>0.84615384615384615</v>
      </c>
      <c r="X4" s="64">
        <f>V4+W4</f>
        <v>1.9230769230769229</v>
      </c>
      <c r="Y4" s="63">
        <f>daten!$G$8</f>
        <v>0</v>
      </c>
    </row>
    <row r="5" spans="1:25" x14ac:dyDescent="0.2">
      <c r="A5" s="61">
        <f>SUBTOTAL(3,$U$2:U5)</f>
        <v>4</v>
      </c>
      <c r="B5" s="62" t="str">
        <f>b_BAY!$A$110</f>
        <v>Stampfl, Sophie</v>
      </c>
      <c r="C5" s="62" t="str">
        <f>b_BAY!$A$1</f>
        <v>BBSV Freising</v>
      </c>
      <c r="D5" s="63">
        <f>SUM(b_BAY!$C$111:$C$118)</f>
        <v>4</v>
      </c>
      <c r="E5" s="63">
        <f>SUM(b_BAY!$D$111:$D$118)</f>
        <v>10</v>
      </c>
      <c r="F5" s="63">
        <f>SUM(b_BAY!$E$111:$E$118)</f>
        <v>9</v>
      </c>
      <c r="G5" s="63">
        <f>SUM(b_BAY!$F$111:$F$118)</f>
        <v>5</v>
      </c>
      <c r="H5" s="63">
        <f>SUM(b_BAY!$G$111:$G$118)</f>
        <v>3</v>
      </c>
      <c r="I5" s="63">
        <f>SUM(b_BAY!$H$111:$H$118)</f>
        <v>8</v>
      </c>
      <c r="J5" s="63">
        <f>SUM(b_BAY!$I$111:$I$118)</f>
        <v>1</v>
      </c>
      <c r="K5" s="63">
        <f>SUM(b_BAY!$J$111:$J$118)</f>
        <v>0</v>
      </c>
      <c r="L5" s="63">
        <f>SUM(b_BAY!$K$111:$K$118)</f>
        <v>0</v>
      </c>
      <c r="M5" s="63">
        <f>SUM(b_BAY!$L$111:$L$118)</f>
        <v>0</v>
      </c>
      <c r="N5" s="63">
        <f>SUM(b_BAY!$M$111:$M$118)</f>
        <v>0</v>
      </c>
      <c r="O5" s="63">
        <f>SUM(b_BAY!$N$111:$N$118)</f>
        <v>1</v>
      </c>
      <c r="P5" s="63">
        <f>SUM(b_BAY!$O$111:$O$118)</f>
        <v>2</v>
      </c>
      <c r="Q5" s="63">
        <f>SUM(b_BAY!$P$111:$P$118)</f>
        <v>0</v>
      </c>
      <c r="R5" s="63">
        <f>SUM(b_BAY!$Q$111:$Q$118)</f>
        <v>0</v>
      </c>
      <c r="S5" s="63">
        <f>SUM(b_BAY!$R$111:$R$118)</f>
        <v>0</v>
      </c>
      <c r="T5" s="63">
        <f>SUM(b_BAY!$S$111:$S$118)</f>
        <v>0</v>
      </c>
      <c r="U5" s="64">
        <f>IF(F5=0,0,I5/F5)</f>
        <v>0.88888888888888884</v>
      </c>
      <c r="V5" s="64">
        <f>IF(F5=0,0,(I5+J5+2*K5+3*L5)/F5)</f>
        <v>1</v>
      </c>
      <c r="W5" s="64">
        <f>IF(F5+N5+O5+S5=0,0,(I5+N5+O5)/(F5+O5+N5+S5))</f>
        <v>0.9</v>
      </c>
      <c r="X5" s="64">
        <f>V5+W5</f>
        <v>1.9</v>
      </c>
      <c r="Y5" s="63">
        <f>daten!$G$14</f>
        <v>0</v>
      </c>
    </row>
    <row r="6" spans="1:25" x14ac:dyDescent="0.2">
      <c r="A6" s="61">
        <f>SUBTOTAL(3,$U$2:U6)</f>
        <v>5</v>
      </c>
      <c r="B6" s="62" t="str">
        <f>b_BAWÜ!$A$74</f>
        <v>Lang, Felice</v>
      </c>
      <c r="C6" s="62" t="str">
        <f>b_BAWÜ!$A$1</f>
        <v>BWBSV</v>
      </c>
      <c r="D6" s="63">
        <f>SUM(b_BAWÜ!$C$75:$C$82)</f>
        <v>5</v>
      </c>
      <c r="E6" s="63">
        <f>SUM(b_BAWÜ!$D$75:$D$82)</f>
        <v>12</v>
      </c>
      <c r="F6" s="63">
        <f>SUM(b_BAWÜ!$E$75:$E$82)</f>
        <v>10</v>
      </c>
      <c r="G6" s="63">
        <f>SUM(b_BAWÜ!$F$75:$F$82)</f>
        <v>6</v>
      </c>
      <c r="H6" s="63">
        <f>SUM(b_BAWÜ!$G$75:$G$82)</f>
        <v>6</v>
      </c>
      <c r="I6" s="63">
        <f>SUM(b_BAWÜ!$H$75:$H$82)</f>
        <v>6</v>
      </c>
      <c r="J6" s="63">
        <f>SUM(b_BAWÜ!$I$75:$I$82)</f>
        <v>0</v>
      </c>
      <c r="K6" s="63">
        <f>SUM(b_BAWÜ!$J$75:$J$82)</f>
        <v>0</v>
      </c>
      <c r="L6" s="63">
        <f>SUM(b_BAWÜ!$K$75:$K$82)</f>
        <v>2</v>
      </c>
      <c r="M6" s="63">
        <f>SUM(b_BAWÜ!$L$75:$L$82)</f>
        <v>4</v>
      </c>
      <c r="N6" s="63">
        <f>SUM(b_BAWÜ!$M$75:$M$82)</f>
        <v>0</v>
      </c>
      <c r="O6" s="63">
        <f>SUM(b_BAWÜ!$N$75:$N$82)</f>
        <v>2</v>
      </c>
      <c r="P6" s="63">
        <f>SUM(b_BAWÜ!$O$75:$O$82)</f>
        <v>5</v>
      </c>
      <c r="Q6" s="63">
        <f>SUM(b_BAWÜ!$P$75:$P$82)</f>
        <v>0</v>
      </c>
      <c r="R6" s="63">
        <f>SUM(b_BAWÜ!$Q$75:$Q$82)</f>
        <v>0</v>
      </c>
      <c r="S6" s="63">
        <f>SUM(b_BAWÜ!$R$75:$R$82)</f>
        <v>0</v>
      </c>
      <c r="T6" s="63">
        <f>SUM(b_BAWÜ!$S$75:$S$82)</f>
        <v>0</v>
      </c>
      <c r="U6" s="64">
        <f>IF(F6=0,0,I6/F6)</f>
        <v>0.6</v>
      </c>
      <c r="V6" s="64">
        <f>IF(F6=0,0,(I6+J6+2*K6+3*L6)/F6)</f>
        <v>1.2</v>
      </c>
      <c r="W6" s="64">
        <f>IF(F6+N6+O6+S6=0,0,(I6+N6+O6)/(F6+O6+N6+S6))</f>
        <v>0.66666666666666663</v>
      </c>
      <c r="X6" s="64">
        <f>V6+W6</f>
        <v>1.8666666666666667</v>
      </c>
      <c r="Y6" s="63">
        <f>daten!$C$10</f>
        <v>0</v>
      </c>
    </row>
    <row r="7" spans="1:25" ht="12.75" customHeight="1" x14ac:dyDescent="0.2">
      <c r="A7" s="61">
        <f>SUBTOTAL(3,$U$2:U7)</f>
        <v>6</v>
      </c>
      <c r="B7" s="62" t="str">
        <f>b_NRW!$A$119</f>
        <v>Stranz, Clara</v>
      </c>
      <c r="C7" s="62" t="str">
        <f>b_NRW!$A$1</f>
        <v>BSVNRW</v>
      </c>
      <c r="D7" s="63">
        <f>SUM(b_NRW!$C$120:$C$127)</f>
        <v>4</v>
      </c>
      <c r="E7" s="63">
        <f>SUM(b_NRW!$D$120:$D$127)</f>
        <v>10</v>
      </c>
      <c r="F7" s="63">
        <f>SUM(b_NRW!$E$120:$E$127)</f>
        <v>10</v>
      </c>
      <c r="G7" s="63">
        <f>SUM(b_NRW!$F$120:$F$127)</f>
        <v>8</v>
      </c>
      <c r="H7" s="63">
        <f>SUM(b_NRW!$G$120:$G$127)</f>
        <v>1</v>
      </c>
      <c r="I7" s="63">
        <f>SUM(b_NRW!$H$120:$H$127)</f>
        <v>7</v>
      </c>
      <c r="J7" s="63">
        <f>SUM(b_NRW!$I$120:$I$127)</f>
        <v>1</v>
      </c>
      <c r="K7" s="63">
        <f>SUM(b_NRW!$J$120:$J$127)</f>
        <v>0</v>
      </c>
      <c r="L7" s="63">
        <f>SUM(b_NRW!$K$120:$K$127)</f>
        <v>1</v>
      </c>
      <c r="M7" s="63">
        <f>SUM(b_NRW!$L$120:$L$127)</f>
        <v>0</v>
      </c>
      <c r="N7" s="63">
        <f>SUM(b_NRW!$M$120:$M$127)</f>
        <v>0</v>
      </c>
      <c r="O7" s="63">
        <f>SUM(b_NRW!$N$120:$N$127)</f>
        <v>0</v>
      </c>
      <c r="P7" s="63">
        <f>SUM(b_NRW!$O$120:$O$127)</f>
        <v>2</v>
      </c>
      <c r="Q7" s="63">
        <f>SUM(b_NRW!$P$120:$P$127)</f>
        <v>0</v>
      </c>
      <c r="R7" s="63">
        <f>SUM(b_NRW!$Q$120:$Q$127)</f>
        <v>0</v>
      </c>
      <c r="S7" s="63">
        <f>SUM(b_NRW!$R$120:$R$127)</f>
        <v>0</v>
      </c>
      <c r="T7" s="63">
        <f>SUM(b_NRW!$S$120:$S$127)</f>
        <v>0</v>
      </c>
      <c r="U7" s="64">
        <f>IF(F7=0,0,I7/F7)</f>
        <v>0.7</v>
      </c>
      <c r="V7" s="64">
        <f>IF(F7=0,0,(I7+J7+2*K7+3*L7)/F7)</f>
        <v>1.1000000000000001</v>
      </c>
      <c r="W7" s="64">
        <f>IF(F7+N7+O7+S7=0,0,(I7+N7+O7)/(F7+O7+N7+S7))</f>
        <v>0.7</v>
      </c>
      <c r="X7" s="64">
        <f>V7+W7</f>
        <v>1.8</v>
      </c>
      <c r="Y7" s="63">
        <f>daten!$S$15</f>
        <v>0</v>
      </c>
    </row>
    <row r="8" spans="1:25" x14ac:dyDescent="0.2">
      <c r="A8" s="61">
        <f>SUBTOTAL(3,$U$2:U8)</f>
        <v>7</v>
      </c>
      <c r="B8" s="62" t="str">
        <f>b_NRW!$A$83</f>
        <v>Mai, Stella</v>
      </c>
      <c r="C8" s="62" t="str">
        <f>b_NRW!$A$1</f>
        <v>BSVNRW</v>
      </c>
      <c r="D8" s="63">
        <f>SUM(b_NRW!$C$84:$C$91)</f>
        <v>4</v>
      </c>
      <c r="E8" s="63">
        <f>SUM(b_NRW!$D$84:$D$91)</f>
        <v>9</v>
      </c>
      <c r="F8" s="63">
        <f>SUM(b_NRW!$E$84:$E$91)</f>
        <v>9</v>
      </c>
      <c r="G8" s="63">
        <f>SUM(b_NRW!$F$84:$F$91)</f>
        <v>5</v>
      </c>
      <c r="H8" s="63">
        <f>SUM(b_NRW!$G$84:$G$91)</f>
        <v>4</v>
      </c>
      <c r="I8" s="63">
        <f>SUM(b_NRW!$H$84:$H$91)</f>
        <v>6</v>
      </c>
      <c r="J8" s="63">
        <f>SUM(b_NRW!$I$84:$I$91)</f>
        <v>0</v>
      </c>
      <c r="K8" s="63">
        <f>SUM(b_NRW!$J$84:$J$91)</f>
        <v>2</v>
      </c>
      <c r="L8" s="63">
        <f>SUM(b_NRW!$K$84:$K$91)</f>
        <v>0</v>
      </c>
      <c r="M8" s="63">
        <f>SUM(b_NRW!$L$84:$L$91)</f>
        <v>0</v>
      </c>
      <c r="N8" s="63">
        <f>SUM(b_NRW!$M$84:$M$91)</f>
        <v>0</v>
      </c>
      <c r="O8" s="63">
        <f>SUM(b_NRW!$N$84:$N$91)</f>
        <v>0</v>
      </c>
      <c r="P8" s="63">
        <f>SUM(b_NRW!$O$84:$O$91)</f>
        <v>1</v>
      </c>
      <c r="Q8" s="63">
        <f>SUM(b_NRW!$P$84:$P$91)</f>
        <v>0</v>
      </c>
      <c r="R8" s="63">
        <f>SUM(b_NRW!$Q$84:$Q$91)</f>
        <v>0</v>
      </c>
      <c r="S8" s="63">
        <f>SUM(b_NRW!$R$84:$R$91)</f>
        <v>0</v>
      </c>
      <c r="T8" s="63">
        <f>SUM(b_NRW!$S$84:$S$91)</f>
        <v>0</v>
      </c>
      <c r="U8" s="64">
        <f>IF(F8=0,0,I8/F8)</f>
        <v>0.66666666666666663</v>
      </c>
      <c r="V8" s="64">
        <f>IF(F8=0,0,(I8+J8+2*K8+3*L8)/F8)</f>
        <v>1.1111111111111112</v>
      </c>
      <c r="W8" s="64">
        <f>IF(F8+N8+O8+S8=0,0,(I8+N8+O8)/(F8+O8+N8+S8))</f>
        <v>0.66666666666666663</v>
      </c>
      <c r="X8" s="64">
        <f>V8+W8</f>
        <v>1.7777777777777777</v>
      </c>
      <c r="Y8" s="63">
        <f>daten!$S$11</f>
        <v>0</v>
      </c>
    </row>
    <row r="9" spans="1:25" x14ac:dyDescent="0.2">
      <c r="A9" s="61">
        <f>SUBTOTAL(3,$U$2:U9)</f>
        <v>8</v>
      </c>
      <c r="B9" s="62" t="str">
        <f>b_BAWÜ!$A$110</f>
        <v>Szabo, Dorottya</v>
      </c>
      <c r="C9" s="62" t="str">
        <f>b_BAWÜ!$A$1</f>
        <v>BWBSV</v>
      </c>
      <c r="D9" s="63">
        <f>SUM(b_BAWÜ!$C$111:$C$118)</f>
        <v>5</v>
      </c>
      <c r="E9" s="63">
        <f>SUM(b_BAWÜ!$D$111:$D$118)</f>
        <v>14</v>
      </c>
      <c r="F9" s="63">
        <f>SUM(b_BAWÜ!$E$111:$E$118)</f>
        <v>12</v>
      </c>
      <c r="G9" s="63">
        <f>SUM(b_BAWÜ!$F$111:$F$118)</f>
        <v>7</v>
      </c>
      <c r="H9" s="63">
        <f>SUM(b_BAWÜ!$G$111:$G$118)</f>
        <v>7</v>
      </c>
      <c r="I9" s="63">
        <f>SUM(b_BAWÜ!$H$111:$H$118)</f>
        <v>7</v>
      </c>
      <c r="J9" s="63">
        <f>SUM(b_BAWÜ!$I$111:$I$118)</f>
        <v>0</v>
      </c>
      <c r="K9" s="63">
        <f>SUM(b_BAWÜ!$J$111:$J$118)</f>
        <v>2</v>
      </c>
      <c r="L9" s="63">
        <f>SUM(b_BAWÜ!$K$111:$K$118)</f>
        <v>0</v>
      </c>
      <c r="M9" s="63">
        <f>SUM(b_BAWÜ!$L$111:$L$118)</f>
        <v>2</v>
      </c>
      <c r="N9" s="63">
        <f>SUM(b_BAWÜ!$M$111:$M$118)</f>
        <v>0</v>
      </c>
      <c r="O9" s="63">
        <f>SUM(b_BAWÜ!$N$111:$N$118)</f>
        <v>2</v>
      </c>
      <c r="P9" s="63">
        <f>SUM(b_BAWÜ!$O$111:$O$118)</f>
        <v>4</v>
      </c>
      <c r="Q9" s="63">
        <f>SUM(b_BAWÜ!$P$111:$P$118)</f>
        <v>0</v>
      </c>
      <c r="R9" s="63">
        <f>SUM(b_BAWÜ!$Q$111:$Q$118)</f>
        <v>0</v>
      </c>
      <c r="S9" s="63">
        <f>SUM(b_BAWÜ!$R$111:$R$118)</f>
        <v>0</v>
      </c>
      <c r="T9" s="63">
        <f>SUM(b_BAWÜ!$S$111:$S$118)</f>
        <v>0</v>
      </c>
      <c r="U9" s="64">
        <f>IF(F9=0,0,I9/F9)</f>
        <v>0.58333333333333337</v>
      </c>
      <c r="V9" s="64">
        <f>IF(F9=0,0,(I9+J9+2*K9+3*L9)/F9)</f>
        <v>0.91666666666666663</v>
      </c>
      <c r="W9" s="64">
        <f>IF(F9+N9+O9+S9=0,0,(I9+N9+O9)/(F9+O9+N9+S9))</f>
        <v>0.6428571428571429</v>
      </c>
      <c r="X9" s="64">
        <f>V9+W9</f>
        <v>1.5595238095238095</v>
      </c>
      <c r="Y9" s="63">
        <f>daten!$C$14</f>
        <v>0</v>
      </c>
    </row>
    <row r="10" spans="1:25" x14ac:dyDescent="0.2">
      <c r="A10" s="61">
        <f>SUBTOTAL(3,$U$2:U10)</f>
        <v>9</v>
      </c>
      <c r="B10" s="62" t="str">
        <f>b_BAWÜ!$A$11</f>
        <v>Brauch, Mona Dunja</v>
      </c>
      <c r="C10" s="62" t="str">
        <f>b_BAWÜ!$A$1</f>
        <v>BWBSV</v>
      </c>
      <c r="D10" s="63">
        <f>SUM(b_BAWÜ!$C$12:$C$19)</f>
        <v>5</v>
      </c>
      <c r="E10" s="63">
        <f>SUM(b_BAWÜ!$D$12:$D$19)</f>
        <v>15</v>
      </c>
      <c r="F10" s="63">
        <f>SUM(b_BAWÜ!$E$12:$E$19)</f>
        <v>14</v>
      </c>
      <c r="G10" s="63">
        <f>SUM(b_BAWÜ!$F$12:$F$19)</f>
        <v>7</v>
      </c>
      <c r="H10" s="63">
        <f>SUM(b_BAWÜ!$G$12:$G$19)</f>
        <v>3</v>
      </c>
      <c r="I10" s="63">
        <f>SUM(b_BAWÜ!$H$12:$H$19)</f>
        <v>8</v>
      </c>
      <c r="J10" s="63">
        <f>SUM(b_BAWÜ!$I$12:$I$19)</f>
        <v>1</v>
      </c>
      <c r="K10" s="63">
        <f>SUM(b_BAWÜ!$J$12:$J$19)</f>
        <v>1</v>
      </c>
      <c r="L10" s="63">
        <f>SUM(b_BAWÜ!$K$12:$K$19)</f>
        <v>0</v>
      </c>
      <c r="M10" s="63">
        <f>SUM(b_BAWÜ!$L$12:$L$19)</f>
        <v>1</v>
      </c>
      <c r="N10" s="63">
        <f>SUM(b_BAWÜ!$M$12:$M$19)</f>
        <v>0</v>
      </c>
      <c r="O10" s="63">
        <f>SUM(b_BAWÜ!$N$12:$N$19)</f>
        <v>0</v>
      </c>
      <c r="P10" s="63">
        <f>SUM(b_BAWÜ!$O$12:$O$19)</f>
        <v>6</v>
      </c>
      <c r="Q10" s="63">
        <f>SUM(b_BAWÜ!$P$12:$P$19)</f>
        <v>0</v>
      </c>
      <c r="R10" s="63">
        <f>SUM(b_BAWÜ!$Q$12:$Q$19)</f>
        <v>0</v>
      </c>
      <c r="S10" s="63">
        <f>SUM(b_BAWÜ!$R$12:$R$19)</f>
        <v>0</v>
      </c>
      <c r="T10" s="63">
        <f>SUM(b_BAWÜ!$S$12:$S$19)</f>
        <v>0</v>
      </c>
      <c r="U10" s="64">
        <f>IF(F10=0,0,I10/F10)</f>
        <v>0.5714285714285714</v>
      </c>
      <c r="V10" s="64">
        <f>IF(F10=0,0,(I10+J10+2*K10+3*L10)/F10)</f>
        <v>0.7857142857142857</v>
      </c>
      <c r="W10" s="64">
        <f>IF(F10+N10+O10+S10=0,0,(I10+N10+O10)/(F10+O10+N10+S10))</f>
        <v>0.5714285714285714</v>
      </c>
      <c r="X10" s="64">
        <f>V10+W10</f>
        <v>1.3571428571428572</v>
      </c>
      <c r="Y10" s="63">
        <f>daten!$C$3</f>
        <v>0</v>
      </c>
    </row>
    <row r="11" spans="1:25" x14ac:dyDescent="0.2">
      <c r="A11" s="61">
        <f>SUBTOTAL(3,$U$2:U11)</f>
        <v>10</v>
      </c>
      <c r="B11" s="62" t="str">
        <f>b_BAY!$A$20</f>
        <v>Beyer, Carina</v>
      </c>
      <c r="C11" s="62" t="str">
        <f>b_BAY!$A$1</f>
        <v>BBSV Freising</v>
      </c>
      <c r="D11" s="63">
        <f>SUM(b_BAY!$C$21:$C$28)</f>
        <v>4</v>
      </c>
      <c r="E11" s="63">
        <f>SUM(b_BAY!$D$21:$D$28)</f>
        <v>13</v>
      </c>
      <c r="F11" s="63">
        <f>SUM(b_BAY!$E$21:$E$28)</f>
        <v>13</v>
      </c>
      <c r="G11" s="63">
        <f>SUM(b_BAY!$F$21:$F$28)</f>
        <v>9</v>
      </c>
      <c r="H11" s="63">
        <f>SUM(b_BAY!$G$21:$G$28)</f>
        <v>1</v>
      </c>
      <c r="I11" s="63">
        <f>SUM(b_BAY!$H$21:$H$28)</f>
        <v>8</v>
      </c>
      <c r="J11" s="63">
        <f>SUM(b_BAY!$I$21:$I$28)</f>
        <v>1</v>
      </c>
      <c r="K11" s="63">
        <f>SUM(b_BAY!$J$21:$J$28)</f>
        <v>0</v>
      </c>
      <c r="L11" s="63">
        <f>SUM(b_BAY!$K$21:$K$28)</f>
        <v>0</v>
      </c>
      <c r="M11" s="63">
        <f>SUM(b_BAY!$L$21:$L$28)</f>
        <v>1</v>
      </c>
      <c r="N11" s="63">
        <f>SUM(b_BAY!$M$21:$M$28)</f>
        <v>0</v>
      </c>
      <c r="O11" s="63">
        <f>SUM(b_BAY!$N$21:$N$28)</f>
        <v>0</v>
      </c>
      <c r="P11" s="63">
        <f>SUM(b_BAY!$O$21:$O$28)</f>
        <v>3</v>
      </c>
      <c r="Q11" s="63">
        <f>SUM(b_BAY!$P$21:$P$28)</f>
        <v>0</v>
      </c>
      <c r="R11" s="63">
        <f>SUM(b_BAY!$Q$21:$Q$28)</f>
        <v>0</v>
      </c>
      <c r="S11" s="63">
        <f>SUM(b_BAY!$R$21:$R$28)</f>
        <v>0</v>
      </c>
      <c r="T11" s="63">
        <f>SUM(b_BAY!$S$21:$S$28)</f>
        <v>0</v>
      </c>
      <c r="U11" s="64">
        <f>IF(F11=0,0,I11/F11)</f>
        <v>0.61538461538461542</v>
      </c>
      <c r="V11" s="64">
        <f>IF(F11=0,0,(I11+J11+2*K11+3*L11)/F11)</f>
        <v>0.69230769230769229</v>
      </c>
      <c r="W11" s="64">
        <f>IF(F11+N11+O11+S11=0,0,(I11+N11+O11)/(F11+O11+N11+S11))</f>
        <v>0.61538461538461542</v>
      </c>
      <c r="X11" s="64">
        <f>V11+W11</f>
        <v>1.3076923076923077</v>
      </c>
      <c r="Y11" s="63">
        <f>daten!$G$4</f>
        <v>0</v>
      </c>
    </row>
    <row r="12" spans="1:25" x14ac:dyDescent="0.2">
      <c r="A12" s="61">
        <f>SUBTOTAL(3,$U$2:U12)</f>
        <v>11</v>
      </c>
      <c r="B12" s="62" t="str">
        <f>b_BAY!$A$119</f>
        <v>Wein, Noemi</v>
      </c>
      <c r="C12" s="62" t="str">
        <f>b_BAY!$A$1</f>
        <v>BBSV Freising</v>
      </c>
      <c r="D12" s="63">
        <f>SUM(b_BAY!$C$120:$C$127)</f>
        <v>4</v>
      </c>
      <c r="E12" s="63">
        <f>SUM(b_BAY!$D$120:$D$127)</f>
        <v>10</v>
      </c>
      <c r="F12" s="63">
        <f>SUM(b_BAY!$E$120:$E$127)</f>
        <v>10</v>
      </c>
      <c r="G12" s="63">
        <f>SUM(b_BAY!$F$120:$F$127)</f>
        <v>6</v>
      </c>
      <c r="H12" s="63">
        <f>SUM(b_BAY!$G$120:$G$127)</f>
        <v>3</v>
      </c>
      <c r="I12" s="63">
        <f>SUM(b_BAY!$H$120:$H$127)</f>
        <v>6</v>
      </c>
      <c r="J12" s="63">
        <f>SUM(b_BAY!$I$120:$I$127)</f>
        <v>1</v>
      </c>
      <c r="K12" s="63">
        <f>SUM(b_BAY!$J$120:$J$127)</f>
        <v>0</v>
      </c>
      <c r="L12" s="63">
        <f>SUM(b_BAY!$K$120:$K$127)</f>
        <v>0</v>
      </c>
      <c r="M12" s="63">
        <f>SUM(b_BAY!$L$120:$L$127)</f>
        <v>1</v>
      </c>
      <c r="N12" s="63">
        <f>SUM(b_BAY!$M$120:$M$127)</f>
        <v>0</v>
      </c>
      <c r="O12" s="63">
        <f>SUM(b_BAY!$N$120:$N$127)</f>
        <v>0</v>
      </c>
      <c r="P12" s="63">
        <f>SUM(b_BAY!$O$120:$O$127)</f>
        <v>1</v>
      </c>
      <c r="Q12" s="63">
        <f>SUM(b_BAY!$P$120:$P$127)</f>
        <v>0</v>
      </c>
      <c r="R12" s="63">
        <f>SUM(b_BAY!$Q$120:$Q$127)</f>
        <v>0</v>
      </c>
      <c r="S12" s="63">
        <f>SUM(b_BAY!$R$120:$R$127)</f>
        <v>0</v>
      </c>
      <c r="T12" s="63">
        <f>SUM(b_BAY!$S$120:$S$127)</f>
        <v>0</v>
      </c>
      <c r="U12" s="64">
        <f>IF(F12=0,0,I12/F12)</f>
        <v>0.6</v>
      </c>
      <c r="V12" s="64">
        <f>IF(F12=0,0,(I12+J12+2*K12+3*L12)/F12)</f>
        <v>0.7</v>
      </c>
      <c r="W12" s="64">
        <f>IF(F12+N12+O12+S12=0,0,(I12+N12+O12)/(F12+O12+N12+S12))</f>
        <v>0.6</v>
      </c>
      <c r="X12" s="64">
        <f>V12+W12</f>
        <v>1.2999999999999998</v>
      </c>
      <c r="Y12" s="63">
        <f>daten!$G$15</f>
        <v>0</v>
      </c>
    </row>
    <row r="13" spans="1:25" x14ac:dyDescent="0.2">
      <c r="A13" s="61">
        <f>SUBTOTAL(3,$U$2:U13)</f>
        <v>12</v>
      </c>
      <c r="B13" s="62" t="str">
        <f>b_BB!$A$47</f>
        <v>Hönicke, Lisa</v>
      </c>
      <c r="C13" s="62" t="str">
        <f>b_BB!$A$1</f>
        <v>Kiel Seahawks/ Berlin Ravens</v>
      </c>
      <c r="D13" s="63">
        <f>SUM(b_BB!$C$48:$C$55)</f>
        <v>5</v>
      </c>
      <c r="E13" s="63">
        <f>SUM(b_BB!$D$48:$D$55)</f>
        <v>11</v>
      </c>
      <c r="F13" s="63">
        <f>SUM(b_BB!$E$48:$E$55)</f>
        <v>10</v>
      </c>
      <c r="G13" s="63">
        <f>SUM(b_BB!$F$48:$F$55)</f>
        <v>5</v>
      </c>
      <c r="H13" s="63">
        <f>SUM(b_BB!$G$48:$G$55)</f>
        <v>2</v>
      </c>
      <c r="I13" s="63">
        <f>SUM(b_BB!$H$48:$H$55)</f>
        <v>6</v>
      </c>
      <c r="J13" s="63">
        <f>SUM(b_BB!$I$48:$I$55)</f>
        <v>0</v>
      </c>
      <c r="K13" s="63">
        <f>SUM(b_BB!$J$48:$J$55)</f>
        <v>0</v>
      </c>
      <c r="L13" s="63">
        <f>SUM(b_BB!$K$48:$K$55)</f>
        <v>0</v>
      </c>
      <c r="M13" s="63">
        <f>SUM(b_BB!$L$48:$L$55)</f>
        <v>0</v>
      </c>
      <c r="N13" s="63">
        <f>SUM(b_BB!$M$48:$M$55)</f>
        <v>0</v>
      </c>
      <c r="O13" s="63">
        <f>SUM(b_BB!$N$48:$N$55)</f>
        <v>1</v>
      </c>
      <c r="P13" s="63">
        <f>SUM(b_BB!$O$48:$O$55)</f>
        <v>1</v>
      </c>
      <c r="Q13" s="63">
        <f>SUM(b_BB!$P$48:$P$55)</f>
        <v>0</v>
      </c>
      <c r="R13" s="63">
        <f>SUM(b_BB!$Q$48:$Q$55)</f>
        <v>0</v>
      </c>
      <c r="S13" s="63">
        <f>SUM(b_BB!$R$48:$R$55)</f>
        <v>0</v>
      </c>
      <c r="T13" s="63">
        <f>SUM(b_BB!$S$48:$S$55)</f>
        <v>0</v>
      </c>
      <c r="U13" s="64">
        <f>IF(F13=0,0,I13/F13)</f>
        <v>0.6</v>
      </c>
      <c r="V13" s="64">
        <f>IF(F13=0,0,(I13+J13+2*K13+3*L13)/F13)</f>
        <v>0.6</v>
      </c>
      <c r="W13" s="64">
        <f>IF(F13+N13+O13+S13=0,0,(I13+N13+O13)/(F13+O13+N13+S13))</f>
        <v>0.63636363636363635</v>
      </c>
      <c r="X13" s="64">
        <f>V13+W13</f>
        <v>1.2363636363636363</v>
      </c>
      <c r="Y13" s="63">
        <f>daten!$K$7</f>
        <v>0</v>
      </c>
    </row>
    <row r="14" spans="1:25" x14ac:dyDescent="0.2">
      <c r="A14" s="61">
        <f>SUBTOTAL(3,$U$2:U14)</f>
        <v>13</v>
      </c>
      <c r="B14" s="62" t="str">
        <f>b_BAY!$A$92</f>
        <v>Schober, Fina</v>
      </c>
      <c r="C14" s="62" t="str">
        <f>b_BAY!$A$1</f>
        <v>BBSV Freising</v>
      </c>
      <c r="D14" s="63">
        <f>SUM(b_BAY!$C$93:$C$100)</f>
        <v>4</v>
      </c>
      <c r="E14" s="63">
        <f>SUM(b_BAY!$D$93:$D$100)</f>
        <v>10</v>
      </c>
      <c r="F14" s="63">
        <f>SUM(b_BAY!$E$93:$E$100)</f>
        <v>10</v>
      </c>
      <c r="G14" s="63">
        <f>SUM(b_BAY!$F$93:$F$100)</f>
        <v>5</v>
      </c>
      <c r="H14" s="63">
        <f>SUM(b_BAY!$G$93:$G$100)</f>
        <v>5</v>
      </c>
      <c r="I14" s="63">
        <f>SUM(b_BAY!$H$93:$H$100)</f>
        <v>5</v>
      </c>
      <c r="J14" s="63">
        <f>SUM(b_BAY!$I$93:$I$100)</f>
        <v>0</v>
      </c>
      <c r="K14" s="63">
        <f>SUM(b_BAY!$J$93:$J$100)</f>
        <v>1</v>
      </c>
      <c r="L14" s="63">
        <f>SUM(b_BAY!$K$93:$K$100)</f>
        <v>0</v>
      </c>
      <c r="M14" s="63">
        <f>SUM(b_BAY!$L$93:$L$100)</f>
        <v>1</v>
      </c>
      <c r="N14" s="63">
        <f>SUM(b_BAY!$M$93:$M$100)</f>
        <v>0</v>
      </c>
      <c r="O14" s="63">
        <f>SUM(b_BAY!$N$93:$N$100)</f>
        <v>0</v>
      </c>
      <c r="P14" s="63">
        <f>SUM(b_BAY!$O$93:$O$100)</f>
        <v>2</v>
      </c>
      <c r="Q14" s="63">
        <f>SUM(b_BAY!$P$93:$P$100)</f>
        <v>0</v>
      </c>
      <c r="R14" s="63">
        <f>SUM(b_BAY!$Q$93:$Q$100)</f>
        <v>0</v>
      </c>
      <c r="S14" s="63">
        <f>SUM(b_BAY!$R$93:$R$100)</f>
        <v>0</v>
      </c>
      <c r="T14" s="63">
        <f>SUM(b_BAY!$S$93:$S$100)</f>
        <v>0</v>
      </c>
      <c r="U14" s="64">
        <f>IF(F14=0,0,I14/F14)</f>
        <v>0.5</v>
      </c>
      <c r="V14" s="64">
        <f>IF(F14=0,0,(I14+J14+2*K14+3*L14)/F14)</f>
        <v>0.7</v>
      </c>
      <c r="W14" s="64">
        <f>IF(F14+N14+O14+S14=0,0,(I14+N14+O14)/(F14+O14+N14+S14))</f>
        <v>0.5</v>
      </c>
      <c r="X14" s="64">
        <f>V14+W14</f>
        <v>1.2</v>
      </c>
      <c r="Y14" s="63">
        <f>daten!$G$12</f>
        <v>0</v>
      </c>
    </row>
    <row r="15" spans="1:25" x14ac:dyDescent="0.2">
      <c r="A15" s="61">
        <f>SUBTOTAL(3,$U$2:U15)</f>
        <v>14</v>
      </c>
      <c r="B15" s="62" t="str">
        <f>b_STU!$A$11</f>
        <v>Feridouni, Eliza</v>
      </c>
      <c r="C15" s="62" t="str">
        <f>b_STU!$A$1</f>
        <v>Stuttgart Reds</v>
      </c>
      <c r="D15" s="63">
        <f>SUM(b_STU!$C$12:$C$19)</f>
        <v>4</v>
      </c>
      <c r="E15" s="63">
        <f>SUM(b_STU!$D$12:$D$19)</f>
        <v>8</v>
      </c>
      <c r="F15" s="63">
        <f>SUM(b_STU!$E$12:$E$19)</f>
        <v>7</v>
      </c>
      <c r="G15" s="63">
        <f>SUM(b_STU!$F$12:$F$19)</f>
        <v>5</v>
      </c>
      <c r="H15" s="63">
        <f>SUM(b_STU!$G$12:$G$19)</f>
        <v>2</v>
      </c>
      <c r="I15" s="63">
        <f>SUM(b_STU!$H$12:$H$19)</f>
        <v>4</v>
      </c>
      <c r="J15" s="63">
        <f>SUM(b_STU!$I$12:$I$19)</f>
        <v>0</v>
      </c>
      <c r="K15" s="63">
        <f>SUM(b_STU!$J$12:$J$19)</f>
        <v>0</v>
      </c>
      <c r="L15" s="63">
        <f>SUM(b_STU!$K$12:$K$19)</f>
        <v>0</v>
      </c>
      <c r="M15" s="63">
        <f>SUM(b_STU!$L$12:$L$19)</f>
        <v>2</v>
      </c>
      <c r="N15" s="63">
        <f>SUM(b_STU!$M$12:$M$19)</f>
        <v>0</v>
      </c>
      <c r="O15" s="63">
        <f>SUM(b_STU!$N$12:$N$19)</f>
        <v>1</v>
      </c>
      <c r="P15" s="63">
        <f>SUM(b_STU!$O$12:$O$19)</f>
        <v>0</v>
      </c>
      <c r="Q15" s="63">
        <f>SUM(b_STU!$P$12:$P$19)</f>
        <v>0</v>
      </c>
      <c r="R15" s="63">
        <f>SUM(b_STU!$Q$12:$Q$19)</f>
        <v>0</v>
      </c>
      <c r="S15" s="63">
        <f>SUM(b_STU!$R$12:$R$19)</f>
        <v>0</v>
      </c>
      <c r="T15" s="63">
        <f>SUM(b_STU!$S$12:$S$19)</f>
        <v>0</v>
      </c>
      <c r="U15" s="64">
        <f>IF(F15=0,0,I15/F15)</f>
        <v>0.5714285714285714</v>
      </c>
      <c r="V15" s="64">
        <f>IF(F15=0,0,(I15+J15+2*K15+3*L15)/F15)</f>
        <v>0.5714285714285714</v>
      </c>
      <c r="W15" s="64">
        <f>IF(F15+N15+O15+S15=0,0,(I15+N15+O15)/(F15+O15+N15+S15))</f>
        <v>0.625</v>
      </c>
      <c r="X15" s="64">
        <f>V15+W15</f>
        <v>1.1964285714285714</v>
      </c>
      <c r="Y15" s="63">
        <f>daten!$O$3</f>
        <v>0</v>
      </c>
    </row>
    <row r="16" spans="1:25" x14ac:dyDescent="0.2">
      <c r="A16" s="61">
        <f>SUBTOTAL(3,$U$2:U16)</f>
        <v>15</v>
      </c>
      <c r="B16" s="62" t="str">
        <f>b_NRW!$A$101</f>
        <v>Pinzek, Leonie</v>
      </c>
      <c r="C16" s="62" t="str">
        <f>b_NRW!$A$1</f>
        <v>BSVNRW</v>
      </c>
      <c r="D16" s="63">
        <f>SUM(b_NRW!$C$102:$C$109)</f>
        <v>4</v>
      </c>
      <c r="E16" s="63">
        <f>SUM(b_NRW!$D$102:$D$109)</f>
        <v>10</v>
      </c>
      <c r="F16" s="63">
        <f>SUM(b_NRW!$E$102:$E$109)</f>
        <v>9</v>
      </c>
      <c r="G16" s="63">
        <f>SUM(b_NRW!$F$102:$F$109)</f>
        <v>5</v>
      </c>
      <c r="H16" s="63">
        <f>SUM(b_NRW!$G$102:$G$109)</f>
        <v>1</v>
      </c>
      <c r="I16" s="63">
        <f>SUM(b_NRW!$H$102:$H$109)</f>
        <v>5</v>
      </c>
      <c r="J16" s="63">
        <f>SUM(b_NRW!$I$102:$I$109)</f>
        <v>0</v>
      </c>
      <c r="K16" s="63">
        <f>SUM(b_NRW!$J$102:$J$109)</f>
        <v>0</v>
      </c>
      <c r="L16" s="63">
        <f>SUM(b_NRW!$K$102:$K$109)</f>
        <v>0</v>
      </c>
      <c r="M16" s="63">
        <f>SUM(b_NRW!$L$102:$L$109)</f>
        <v>0</v>
      </c>
      <c r="N16" s="63">
        <f>SUM(b_NRW!$M$102:$M$109)</f>
        <v>0</v>
      </c>
      <c r="O16" s="63">
        <f>SUM(b_NRW!$N$102:$N$109)</f>
        <v>1</v>
      </c>
      <c r="P16" s="63">
        <f>SUM(b_NRW!$O$102:$O$109)</f>
        <v>3</v>
      </c>
      <c r="Q16" s="63">
        <f>SUM(b_NRW!$P$102:$P$109)</f>
        <v>0</v>
      </c>
      <c r="R16" s="63">
        <f>SUM(b_NRW!$Q$102:$Q$109)</f>
        <v>0</v>
      </c>
      <c r="S16" s="63">
        <f>SUM(b_NRW!$R$102:$R$109)</f>
        <v>0</v>
      </c>
      <c r="T16" s="63">
        <f>SUM(b_NRW!$S$102:$S$109)</f>
        <v>0</v>
      </c>
      <c r="U16" s="64">
        <f>IF(F16=0,0,I16/F16)</f>
        <v>0.55555555555555558</v>
      </c>
      <c r="V16" s="64">
        <f>IF(F16=0,0,(I16+J16+2*K16+3*L16)/F16)</f>
        <v>0.55555555555555558</v>
      </c>
      <c r="W16" s="64">
        <f>IF(F16+N16+O16+S16=0,0,(I16+N16+O16)/(F16+O16+N16+S16))</f>
        <v>0.6</v>
      </c>
      <c r="X16" s="64">
        <f>V16+W16</f>
        <v>1.1555555555555554</v>
      </c>
      <c r="Y16" s="63">
        <f>daten!$S$13</f>
        <v>0</v>
      </c>
    </row>
    <row r="17" spans="1:25" x14ac:dyDescent="0.2">
      <c r="A17" s="61">
        <f>SUBTOTAL(3,$U$2:U17)</f>
        <v>16</v>
      </c>
      <c r="B17" s="62" t="str">
        <f>b_BAY!$A$74</f>
        <v>Huber, Lea</v>
      </c>
      <c r="C17" s="62" t="str">
        <f>b_BAY!$A$1</f>
        <v>BBSV Freising</v>
      </c>
      <c r="D17" s="63">
        <f>SUM(b_BAY!$C$75:$C$82)</f>
        <v>4</v>
      </c>
      <c r="E17" s="63">
        <f>SUM(b_BAY!$D$75:$D$82)</f>
        <v>10</v>
      </c>
      <c r="F17" s="63">
        <f>SUM(b_BAY!$E$75:$E$82)</f>
        <v>10</v>
      </c>
      <c r="G17" s="63">
        <f>SUM(b_BAY!$F$75:$F$82)</f>
        <v>3</v>
      </c>
      <c r="H17" s="63">
        <f>SUM(b_BAY!$G$75:$G$82)</f>
        <v>2</v>
      </c>
      <c r="I17" s="63">
        <f>SUM(b_BAY!$H$75:$H$82)</f>
        <v>4</v>
      </c>
      <c r="J17" s="63">
        <f>SUM(b_BAY!$I$75:$I$82)</f>
        <v>1</v>
      </c>
      <c r="K17" s="63">
        <f>SUM(b_BAY!$J$75:$J$82)</f>
        <v>1</v>
      </c>
      <c r="L17" s="63">
        <f>SUM(b_BAY!$K$75:$K$82)</f>
        <v>0</v>
      </c>
      <c r="M17" s="63">
        <f>SUM(b_BAY!$L$75:$L$82)</f>
        <v>3</v>
      </c>
      <c r="N17" s="63">
        <f>SUM(b_BAY!$M$75:$M$82)</f>
        <v>0</v>
      </c>
      <c r="O17" s="63">
        <f>SUM(b_BAY!$N$75:$N$82)</f>
        <v>0</v>
      </c>
      <c r="P17" s="63">
        <f>SUM(b_BAY!$O$75:$O$82)</f>
        <v>0</v>
      </c>
      <c r="Q17" s="63">
        <f>SUM(b_BAY!$P$75:$P$82)</f>
        <v>0</v>
      </c>
      <c r="R17" s="63">
        <f>SUM(b_BAY!$Q$75:$Q$82)</f>
        <v>0</v>
      </c>
      <c r="S17" s="63">
        <f>SUM(b_BAY!$R$75:$R$82)</f>
        <v>0</v>
      </c>
      <c r="T17" s="63">
        <f>SUM(b_BAY!$S$75:$S$82)</f>
        <v>0</v>
      </c>
      <c r="U17" s="64">
        <f>IF(F17=0,0,I17/F17)</f>
        <v>0.4</v>
      </c>
      <c r="V17" s="64">
        <f>IF(F17=0,0,(I17+J17+2*K17+3*L17)/F17)</f>
        <v>0.7</v>
      </c>
      <c r="W17" s="64">
        <f>IF(F17+N17+O17+S17=0,0,(I17+N17+O17)/(F17+O17+N17+S17))</f>
        <v>0.4</v>
      </c>
      <c r="X17" s="64">
        <f>V17+W17</f>
        <v>1.1000000000000001</v>
      </c>
      <c r="Y17" s="63">
        <f>daten!$G$10</f>
        <v>0</v>
      </c>
    </row>
    <row r="18" spans="1:25" x14ac:dyDescent="0.2">
      <c r="A18" s="61">
        <f>SUBTOTAL(3,$U$2:U18)</f>
        <v>17</v>
      </c>
      <c r="B18" s="62" t="str">
        <f>b_BAWÜ!$A$38</f>
        <v>Hiller, Julia      geb. 2010</v>
      </c>
      <c r="C18" s="62" t="str">
        <f>b_BAWÜ!$A$1</f>
        <v>BWBSV</v>
      </c>
      <c r="D18" s="63">
        <f>SUM(b_BAWÜ!$C$39:$C$46)</f>
        <v>5</v>
      </c>
      <c r="E18" s="63">
        <f>SUM(b_BAWÜ!$D$39:$D$46)</f>
        <v>12</v>
      </c>
      <c r="F18" s="63">
        <f>SUM(b_BAWÜ!$E$39:$E$46)</f>
        <v>9</v>
      </c>
      <c r="G18" s="63">
        <f>SUM(b_BAWÜ!$F$39:$F$46)</f>
        <v>8</v>
      </c>
      <c r="H18" s="63">
        <f>SUM(b_BAWÜ!$G$39:$G$46)</f>
        <v>2</v>
      </c>
      <c r="I18" s="63">
        <f>SUM(b_BAWÜ!$H$39:$H$46)</f>
        <v>4</v>
      </c>
      <c r="J18" s="63">
        <f>SUM(b_BAWÜ!$I$39:$I$46)</f>
        <v>0</v>
      </c>
      <c r="K18" s="63">
        <f>SUM(b_BAWÜ!$J$39:$J$46)</f>
        <v>0</v>
      </c>
      <c r="L18" s="63">
        <f>SUM(b_BAWÜ!$K$39:$K$46)</f>
        <v>0</v>
      </c>
      <c r="M18" s="63">
        <f>SUM(b_BAWÜ!$L$39:$L$46)</f>
        <v>2</v>
      </c>
      <c r="N18" s="63">
        <f>SUM(b_BAWÜ!$M$39:$M$46)</f>
        <v>0</v>
      </c>
      <c r="O18" s="63">
        <f>SUM(b_BAWÜ!$N$39:$N$46)</f>
        <v>4</v>
      </c>
      <c r="P18" s="63">
        <f>SUM(b_BAWÜ!$O$39:$O$46)</f>
        <v>6</v>
      </c>
      <c r="Q18" s="63">
        <f>SUM(b_BAWÜ!$P$39:$P$46)</f>
        <v>0</v>
      </c>
      <c r="R18" s="63">
        <f>SUM(b_BAWÜ!$Q$39:$Q$46)</f>
        <v>0</v>
      </c>
      <c r="S18" s="63">
        <f>SUM(b_BAWÜ!$R$39:$R$46)</f>
        <v>0</v>
      </c>
      <c r="T18" s="63">
        <f>SUM(b_BAWÜ!$S$39:$S$46)</f>
        <v>0</v>
      </c>
      <c r="U18" s="64">
        <f>IF(F18=0,0,I18/F18)</f>
        <v>0.44444444444444442</v>
      </c>
      <c r="V18" s="64">
        <f>IF(F18=0,0,(I18+J18+2*K18+3*L18)/F18)</f>
        <v>0.44444444444444442</v>
      </c>
      <c r="W18" s="64">
        <f>IF(F18+N18+O18+S18=0,0,(I18+N18+O18)/(F18+O18+N18+S18))</f>
        <v>0.61538461538461542</v>
      </c>
      <c r="X18" s="64">
        <f>V18+W18</f>
        <v>1.0598290598290598</v>
      </c>
      <c r="Y18" s="63">
        <f>daten!$C$6</f>
        <v>0</v>
      </c>
    </row>
    <row r="19" spans="1:25" x14ac:dyDescent="0.2">
      <c r="A19" s="61">
        <f>SUBTOTAL(3,$U$2:U19)</f>
        <v>18</v>
      </c>
      <c r="B19" s="62" t="str">
        <f>b_BB!$A$11</f>
        <v>El-Mahmoud, Marjan</v>
      </c>
      <c r="C19" s="62" t="str">
        <f>b_BB!$A$1</f>
        <v>Kiel Seahawks/ Berlin Ravens</v>
      </c>
      <c r="D19" s="63">
        <f>SUM(b_BB!$C$12:$C$19)</f>
        <v>5</v>
      </c>
      <c r="E19" s="63">
        <f>SUM(b_BB!$D$12:$D$19)</f>
        <v>9</v>
      </c>
      <c r="F19" s="63">
        <f>SUM(b_BB!$E$12:$E$19)</f>
        <v>8</v>
      </c>
      <c r="G19" s="63">
        <f>SUM(b_BB!$F$12:$F$19)</f>
        <v>4</v>
      </c>
      <c r="H19" s="63">
        <f>SUM(b_BB!$G$12:$G$19)</f>
        <v>2</v>
      </c>
      <c r="I19" s="63">
        <f>SUM(b_BB!$H$12:$H$19)</f>
        <v>4</v>
      </c>
      <c r="J19" s="63">
        <f>SUM(b_BB!$I$12:$I$19)</f>
        <v>0</v>
      </c>
      <c r="K19" s="63">
        <f>SUM(b_BB!$J$12:$J$19)</f>
        <v>0</v>
      </c>
      <c r="L19" s="63">
        <f>SUM(b_BB!$K$12:$K$19)</f>
        <v>0</v>
      </c>
      <c r="M19" s="63">
        <f>SUM(b_BB!$L$12:$L$19)</f>
        <v>2</v>
      </c>
      <c r="N19" s="63">
        <f>SUM(b_BB!$M$12:$M$19)</f>
        <v>0</v>
      </c>
      <c r="O19" s="63">
        <f>SUM(b_BB!$N$12:$N$19)</f>
        <v>1</v>
      </c>
      <c r="P19" s="63">
        <f>SUM(b_BB!$O$12:$O$19)</f>
        <v>4</v>
      </c>
      <c r="Q19" s="63">
        <f>SUM(b_BB!$P$12:$P$19)</f>
        <v>0</v>
      </c>
      <c r="R19" s="63">
        <f>SUM(b_BB!$Q$12:$Q$19)</f>
        <v>0</v>
      </c>
      <c r="S19" s="63">
        <f>SUM(b_BB!$R$12:$R$19)</f>
        <v>0</v>
      </c>
      <c r="T19" s="63">
        <f>SUM(b_BB!$S$12:$S$19)</f>
        <v>0</v>
      </c>
      <c r="U19" s="64">
        <f>IF(F19=0,0,I19/F19)</f>
        <v>0.5</v>
      </c>
      <c r="V19" s="64">
        <f>IF(F19=0,0,(I19+J19+2*K19+3*L19)/F19)</f>
        <v>0.5</v>
      </c>
      <c r="W19" s="64">
        <f>IF(F19+N19+O19+S19=0,0,(I19+N19+O19)/(F19+O19+N19+S19))</f>
        <v>0.55555555555555558</v>
      </c>
      <c r="X19" s="64">
        <f>V19+W19</f>
        <v>1.0555555555555556</v>
      </c>
      <c r="Y19" s="63">
        <f>daten!$K$3</f>
        <v>0</v>
      </c>
    </row>
    <row r="20" spans="1:25" x14ac:dyDescent="0.2">
      <c r="A20" s="61">
        <f>SUBTOTAL(3,$U$2:U20)</f>
        <v>19</v>
      </c>
      <c r="B20" s="62" t="str">
        <f>b_BB!$A$74</f>
        <v>Bähnisch, Linnéa</v>
      </c>
      <c r="C20" s="62" t="str">
        <f>b_BB!$A$1</f>
        <v>Kiel Seahawks/ Berlin Ravens</v>
      </c>
      <c r="D20" s="63">
        <f>SUM(b_BB!$C$75:$C$82)</f>
        <v>5</v>
      </c>
      <c r="E20" s="63">
        <f>SUM(b_BB!$D$75:$D$82)</f>
        <v>11</v>
      </c>
      <c r="F20" s="63">
        <f>SUM(b_BB!$E$75:$E$82)</f>
        <v>9</v>
      </c>
      <c r="G20" s="63">
        <f>SUM(b_BB!$F$75:$F$82)</f>
        <v>5</v>
      </c>
      <c r="H20" s="63">
        <f>SUM(b_BB!$G$75:$G$82)</f>
        <v>1</v>
      </c>
      <c r="I20" s="63">
        <f>SUM(b_BB!$H$75:$H$82)</f>
        <v>4</v>
      </c>
      <c r="J20" s="63">
        <f>SUM(b_BB!$I$75:$I$82)</f>
        <v>0</v>
      </c>
      <c r="K20" s="63">
        <f>SUM(b_BB!$J$75:$J$82)</f>
        <v>0</v>
      </c>
      <c r="L20" s="63">
        <f>SUM(b_BB!$K$75:$K$82)</f>
        <v>0</v>
      </c>
      <c r="M20" s="63">
        <f>SUM(b_BB!$L$75:$L$82)</f>
        <v>3</v>
      </c>
      <c r="N20" s="63">
        <f>SUM(b_BB!$M$75:$M$82)</f>
        <v>0</v>
      </c>
      <c r="O20" s="63">
        <f>SUM(b_BB!$N$75:$N$82)</f>
        <v>2</v>
      </c>
      <c r="P20" s="63">
        <f>SUM(b_BB!$O$75:$O$82)</f>
        <v>3</v>
      </c>
      <c r="Q20" s="63">
        <f>SUM(b_BB!$P$75:$P$82)</f>
        <v>0</v>
      </c>
      <c r="R20" s="63">
        <f>SUM(b_BB!$Q$75:$Q$82)</f>
        <v>0</v>
      </c>
      <c r="S20" s="63">
        <f>SUM(b_BB!$R$75:$R$82)</f>
        <v>0</v>
      </c>
      <c r="T20" s="63">
        <f>SUM(b_BB!$S$75:$S$82)</f>
        <v>0</v>
      </c>
      <c r="U20" s="64">
        <f>IF(F20=0,0,I20/F20)</f>
        <v>0.44444444444444442</v>
      </c>
      <c r="V20" s="64">
        <f>IF(F20=0,0,(I20+J20+2*K20+3*L20)/F20)</f>
        <v>0.44444444444444442</v>
      </c>
      <c r="W20" s="64">
        <f>IF(F20+N20+O20+S20=0,0,(I20+N20+O20)/(F20+O20+N20+S20))</f>
        <v>0.54545454545454541</v>
      </c>
      <c r="X20" s="64">
        <f>V20+W20</f>
        <v>0.98989898989898983</v>
      </c>
      <c r="Y20" s="63">
        <f>daten!$K$10</f>
        <v>0</v>
      </c>
    </row>
    <row r="21" spans="1:25" x14ac:dyDescent="0.2">
      <c r="A21" s="61">
        <f>SUBTOTAL(3,$U$2:U21)</f>
        <v>20</v>
      </c>
      <c r="B21" s="62" t="str">
        <f>b_STU!$A$38</f>
        <v>Schiemann, Fenja</v>
      </c>
      <c r="C21" s="62" t="str">
        <f>b_STU!$A$1</f>
        <v>Stuttgart Reds</v>
      </c>
      <c r="D21" s="63">
        <f>SUM(b_STU!$C$39:$C$46)</f>
        <v>4</v>
      </c>
      <c r="E21" s="63">
        <f>SUM(b_STU!$D$39:$D$46)</f>
        <v>8</v>
      </c>
      <c r="F21" s="63">
        <f>SUM(b_STU!$E$39:$E$46)</f>
        <v>7</v>
      </c>
      <c r="G21" s="63">
        <f>SUM(b_STU!$F$39:$F$46)</f>
        <v>4</v>
      </c>
      <c r="H21" s="63">
        <f>SUM(b_STU!$G$39:$G$46)</f>
        <v>1</v>
      </c>
      <c r="I21" s="63">
        <f>SUM(b_STU!$H$39:$H$46)</f>
        <v>3</v>
      </c>
      <c r="J21" s="63">
        <f>SUM(b_STU!$I$39:$I$46)</f>
        <v>0</v>
      </c>
      <c r="K21" s="63">
        <f>SUM(b_STU!$J$39:$J$46)</f>
        <v>0</v>
      </c>
      <c r="L21" s="63">
        <f>SUM(b_STU!$K$39:$K$46)</f>
        <v>0</v>
      </c>
      <c r="M21" s="63">
        <f>SUM(b_STU!$L$39:$L$46)</f>
        <v>0</v>
      </c>
      <c r="N21" s="63">
        <f>SUM(b_STU!$M$39:$M$46)</f>
        <v>0</v>
      </c>
      <c r="O21" s="63">
        <f>SUM(b_STU!$N$39:$N$46)</f>
        <v>1</v>
      </c>
      <c r="P21" s="63">
        <f>SUM(b_STU!$O$39:$O$46)</f>
        <v>1</v>
      </c>
      <c r="Q21" s="63">
        <f>SUM(b_STU!$P$39:$P$46)</f>
        <v>0</v>
      </c>
      <c r="R21" s="63">
        <f>SUM(b_STU!$Q$39:$Q$46)</f>
        <v>0</v>
      </c>
      <c r="S21" s="63">
        <f>SUM(b_STU!$R$39:$R$46)</f>
        <v>0</v>
      </c>
      <c r="T21" s="63">
        <f>SUM(b_STU!$S$39:$S$46)</f>
        <v>0</v>
      </c>
      <c r="U21" s="64">
        <f>IF(F21=0,0,I21/F21)</f>
        <v>0.42857142857142855</v>
      </c>
      <c r="V21" s="64">
        <f>IF(F21=0,0,(I21+J21+2*K21+3*L21)/F21)</f>
        <v>0.42857142857142855</v>
      </c>
      <c r="W21" s="64">
        <f>IF(F21+N21+O21+S21=0,0,(I21+N21+O21)/(F21+O21+N21+S21))</f>
        <v>0.5</v>
      </c>
      <c r="X21" s="64">
        <f>V21+W21</f>
        <v>0.9285714285714286</v>
      </c>
      <c r="Y21" s="63">
        <f>daten!$O$6</f>
        <v>0</v>
      </c>
    </row>
    <row r="22" spans="1:25" x14ac:dyDescent="0.2">
      <c r="A22" s="61">
        <f>SUBTOTAL(3,$U$2:U22)</f>
        <v>21</v>
      </c>
      <c r="B22" s="62" t="str">
        <f>b_BAY!$A$29</f>
        <v>Beyer, Carla</v>
      </c>
      <c r="C22" s="62" t="str">
        <f>b_BAY!$A$1</f>
        <v>BBSV Freising</v>
      </c>
      <c r="D22" s="63">
        <f>SUM(b_BAY!$C$30:$C$37)</f>
        <v>4</v>
      </c>
      <c r="E22" s="63">
        <f>SUM(b_BAY!$D$30:$D$37)</f>
        <v>11</v>
      </c>
      <c r="F22" s="63">
        <f>SUM(b_BAY!$E$30:$E$37)</f>
        <v>11</v>
      </c>
      <c r="G22" s="63">
        <f>SUM(b_BAY!$F$30:$F$37)</f>
        <v>5</v>
      </c>
      <c r="H22" s="63">
        <f>SUM(b_BAY!$G$30:$G$37)</f>
        <v>2</v>
      </c>
      <c r="I22" s="63">
        <f>SUM(b_BAY!$H$30:$H$37)</f>
        <v>5</v>
      </c>
      <c r="J22" s="63">
        <f>SUM(b_BAY!$I$30:$I$37)</f>
        <v>0</v>
      </c>
      <c r="K22" s="63">
        <f>SUM(b_BAY!$J$30:$J$37)</f>
        <v>0</v>
      </c>
      <c r="L22" s="63">
        <f>SUM(b_BAY!$K$30:$K$37)</f>
        <v>0</v>
      </c>
      <c r="M22" s="63">
        <f>SUM(b_BAY!$L$30:$L$37)</f>
        <v>1</v>
      </c>
      <c r="N22" s="63">
        <f>SUM(b_BAY!$M$30:$M$37)</f>
        <v>0</v>
      </c>
      <c r="O22" s="63">
        <f>SUM(b_BAY!$N$30:$N$37)</f>
        <v>0</v>
      </c>
      <c r="P22" s="63">
        <f>SUM(b_BAY!$O$30:$O$37)</f>
        <v>1</v>
      </c>
      <c r="Q22" s="63">
        <f>SUM(b_BAY!$P$30:$P$37)</f>
        <v>0</v>
      </c>
      <c r="R22" s="63">
        <f>SUM(b_BAY!$Q$30:$Q$37)</f>
        <v>0</v>
      </c>
      <c r="S22" s="63">
        <f>SUM(b_BAY!$R$30:$R$37)</f>
        <v>0</v>
      </c>
      <c r="T22" s="63">
        <f>SUM(b_BAY!$S$30:$S$37)</f>
        <v>0</v>
      </c>
      <c r="U22" s="64">
        <f>IF(F22=0,0,I22/F22)</f>
        <v>0.45454545454545453</v>
      </c>
      <c r="V22" s="64">
        <f>IF(F22=0,0,(I22+J22+2*K22+3*L22)/F22)</f>
        <v>0.45454545454545453</v>
      </c>
      <c r="W22" s="64">
        <f>IF(F22+N22+O22+S22=0,0,(I22+N22+O22)/(F22+O22+N22+S22))</f>
        <v>0.45454545454545453</v>
      </c>
      <c r="X22" s="64">
        <f>V22+W22</f>
        <v>0.90909090909090906</v>
      </c>
      <c r="Y22" s="63">
        <f>daten!$G$5</f>
        <v>0</v>
      </c>
    </row>
    <row r="23" spans="1:25" x14ac:dyDescent="0.2">
      <c r="A23" s="61">
        <f>SUBTOTAL(3,$U$2:U23)</f>
        <v>22</v>
      </c>
      <c r="B23" s="62" t="str">
        <f>b_BAWÜ!$A$2</f>
        <v>Aurand, Marlene</v>
      </c>
      <c r="C23" s="62" t="str">
        <f>b_BAWÜ!$A$1</f>
        <v>BWBSV</v>
      </c>
      <c r="D23" s="63">
        <f>SUM(b_BAWÜ!$C$3:$C$10)</f>
        <v>5</v>
      </c>
      <c r="E23" s="63">
        <f>SUM(b_BAWÜ!$D$3:$D$10)</f>
        <v>10</v>
      </c>
      <c r="F23" s="63">
        <f>SUM(b_BAWÜ!$E$3:$E$10)</f>
        <v>10</v>
      </c>
      <c r="G23" s="63">
        <f>SUM(b_BAWÜ!$F$3:$F$10)</f>
        <v>4</v>
      </c>
      <c r="H23" s="63">
        <f>SUM(b_BAWÜ!$G$3:$G$10)</f>
        <v>3</v>
      </c>
      <c r="I23" s="63">
        <f>SUM(b_BAWÜ!$H$3:$H$10)</f>
        <v>4</v>
      </c>
      <c r="J23" s="63">
        <f>SUM(b_BAWÜ!$I$3:$I$10)</f>
        <v>1</v>
      </c>
      <c r="K23" s="63">
        <f>SUM(b_BAWÜ!$J$3:$J$10)</f>
        <v>0</v>
      </c>
      <c r="L23" s="63">
        <f>SUM(b_BAWÜ!$K$3:$K$10)</f>
        <v>0</v>
      </c>
      <c r="M23" s="63">
        <f>SUM(b_BAWÜ!$L$3:$L$10)</f>
        <v>2</v>
      </c>
      <c r="N23" s="63">
        <f>SUM(b_BAWÜ!$M$3:$M$10)</f>
        <v>0</v>
      </c>
      <c r="O23" s="63">
        <f>SUM(b_BAWÜ!$N$3:$N$10)</f>
        <v>0</v>
      </c>
      <c r="P23" s="63">
        <f>SUM(b_BAWÜ!$O$3:$O$10)</f>
        <v>0</v>
      </c>
      <c r="Q23" s="63">
        <f>SUM(b_BAWÜ!$P$3:$P$10)</f>
        <v>0</v>
      </c>
      <c r="R23" s="63">
        <f>SUM(b_BAWÜ!$Q$3:$Q$10)</f>
        <v>0</v>
      </c>
      <c r="S23" s="63">
        <f>SUM(b_BAWÜ!$R$3:$R$10)</f>
        <v>0</v>
      </c>
      <c r="T23" s="63">
        <f>SUM(b_BAWÜ!$S$3:$S$10)</f>
        <v>0</v>
      </c>
      <c r="U23" s="64">
        <f>IF(F23=0,0,I23/F23)</f>
        <v>0.4</v>
      </c>
      <c r="V23" s="64">
        <f>IF(F23=0,0,(I23+J23+2*K23+3*L23)/F23)</f>
        <v>0.5</v>
      </c>
      <c r="W23" s="64">
        <f>IF(F23+N23+O23+S23=0,0,(I23+N23+O23)/(F23+O23+N23+S23))</f>
        <v>0.4</v>
      </c>
      <c r="X23" s="64">
        <f>V23+W23</f>
        <v>0.9</v>
      </c>
      <c r="Y23" s="63">
        <f>daten!$C$2</f>
        <v>0</v>
      </c>
    </row>
    <row r="24" spans="1:25" x14ac:dyDescent="0.2">
      <c r="A24" s="61">
        <f>SUBTOTAL(3,$U$2:U24)</f>
        <v>23</v>
      </c>
      <c r="B24" s="62" t="str">
        <f>b_NRW!$A$20</f>
        <v>Chen, Xining</v>
      </c>
      <c r="C24" s="62" t="str">
        <f>b_NRW!$A$1</f>
        <v>BSVNRW</v>
      </c>
      <c r="D24" s="63">
        <f>SUM(b_NRW!$C$21:$C$28)</f>
        <v>4</v>
      </c>
      <c r="E24" s="63">
        <f>SUM(b_NRW!$D$21:$D$28)</f>
        <v>9</v>
      </c>
      <c r="F24" s="63">
        <f>SUM(b_NRW!$E$21:$E$28)</f>
        <v>9</v>
      </c>
      <c r="G24" s="63">
        <f>SUM(b_NRW!$F$21:$F$28)</f>
        <v>5</v>
      </c>
      <c r="H24" s="63">
        <f>SUM(b_NRW!$G$21:$G$28)</f>
        <v>1</v>
      </c>
      <c r="I24" s="63">
        <f>SUM(b_NRW!$H$21:$H$28)</f>
        <v>4</v>
      </c>
      <c r="J24" s="63">
        <f>SUM(b_NRW!$I$21:$I$28)</f>
        <v>0</v>
      </c>
      <c r="K24" s="63">
        <f>SUM(b_NRW!$J$21:$J$28)</f>
        <v>0</v>
      </c>
      <c r="L24" s="63">
        <f>SUM(b_NRW!$K$21:$K$28)</f>
        <v>0</v>
      </c>
      <c r="M24" s="63">
        <f>SUM(b_NRW!$L$21:$L$28)</f>
        <v>3</v>
      </c>
      <c r="N24" s="63">
        <f>SUM(b_NRW!$M$21:$M$28)</f>
        <v>0</v>
      </c>
      <c r="O24" s="63">
        <f>SUM(b_NRW!$N$21:$N$28)</f>
        <v>0</v>
      </c>
      <c r="P24" s="63">
        <f>SUM(b_NRW!$O$21:$O$28)</f>
        <v>0</v>
      </c>
      <c r="Q24" s="63">
        <f>SUM(b_NRW!$P$21:$P$28)</f>
        <v>0</v>
      </c>
      <c r="R24" s="63">
        <f>SUM(b_NRW!$Q$21:$Q$28)</f>
        <v>0</v>
      </c>
      <c r="S24" s="63">
        <f>SUM(b_NRW!$R$21:$R$28)</f>
        <v>0</v>
      </c>
      <c r="T24" s="63">
        <f>SUM(b_NRW!$S$21:$S$28)</f>
        <v>0</v>
      </c>
      <c r="U24" s="64">
        <f>IF(F24=0,0,I24/F24)</f>
        <v>0.44444444444444442</v>
      </c>
      <c r="V24" s="64">
        <f>IF(F24=0,0,(I24+J24+2*K24+3*L24)/F24)</f>
        <v>0.44444444444444442</v>
      </c>
      <c r="W24" s="64">
        <f>IF(F24+N24+O24+S24=0,0,(I24+N24+O24)/(F24+O24+N24+S24))</f>
        <v>0.44444444444444442</v>
      </c>
      <c r="X24" s="64">
        <f>V24+W24</f>
        <v>0.88888888888888884</v>
      </c>
      <c r="Y24" s="63">
        <f>daten!$S$4</f>
        <v>0</v>
      </c>
    </row>
    <row r="25" spans="1:25" x14ac:dyDescent="0.2">
      <c r="A25" s="61">
        <f>SUBTOTAL(3,$U$2:U25)</f>
        <v>24</v>
      </c>
      <c r="B25" s="62" t="str">
        <f>b_BB!$A$101</f>
        <v>Pukowski, Elsa</v>
      </c>
      <c r="C25" s="62" t="str">
        <f>b_BB!$A$1</f>
        <v>Kiel Seahawks/ Berlin Ravens</v>
      </c>
      <c r="D25" s="63">
        <f>SUM(b_BB!$C$102:$C$109)</f>
        <v>5</v>
      </c>
      <c r="E25" s="63">
        <f>SUM(b_BB!$D$102:$D$109)</f>
        <v>9</v>
      </c>
      <c r="F25" s="63">
        <f>SUM(b_BB!$E$102:$E$109)</f>
        <v>8</v>
      </c>
      <c r="G25" s="63">
        <f>SUM(b_BB!$F$102:$F$109)</f>
        <v>6</v>
      </c>
      <c r="H25" s="63">
        <f>SUM(b_BB!$G$102:$G$109)</f>
        <v>0</v>
      </c>
      <c r="I25" s="63">
        <f>SUM(b_BB!$H$102:$H$109)</f>
        <v>3</v>
      </c>
      <c r="J25" s="63">
        <f>SUM(b_BB!$I$102:$I$109)</f>
        <v>0</v>
      </c>
      <c r="K25" s="63">
        <f>SUM(b_BB!$J$102:$J$109)</f>
        <v>0</v>
      </c>
      <c r="L25" s="63">
        <f>SUM(b_BB!$K$102:$K$109)</f>
        <v>0</v>
      </c>
      <c r="M25" s="63">
        <f>SUM(b_BB!$L$102:$L$109)</f>
        <v>3</v>
      </c>
      <c r="N25" s="63">
        <f>SUM(b_BB!$M$102:$M$109)</f>
        <v>0</v>
      </c>
      <c r="O25" s="63">
        <f>SUM(b_BB!$N$102:$N$109)</f>
        <v>1</v>
      </c>
      <c r="P25" s="63">
        <f>SUM(b_BB!$O$102:$O$109)</f>
        <v>0</v>
      </c>
      <c r="Q25" s="63">
        <f>SUM(b_BB!$P$102:$P$109)</f>
        <v>1</v>
      </c>
      <c r="R25" s="63">
        <f>SUM(b_BB!$Q$102:$Q$109)</f>
        <v>0</v>
      </c>
      <c r="S25" s="63">
        <f>SUM(b_BB!$R$102:$R$109)</f>
        <v>0</v>
      </c>
      <c r="T25" s="63">
        <f>SUM(b_BB!$S$102:$S$109)</f>
        <v>0</v>
      </c>
      <c r="U25" s="64">
        <f>IF(F25=0,0,I25/F25)</f>
        <v>0.375</v>
      </c>
      <c r="V25" s="64">
        <f>IF(F25=0,0,(I25+J25+2*K25+3*L25)/F25)</f>
        <v>0.375</v>
      </c>
      <c r="W25" s="64">
        <f>IF(F25+N25+O25+S25=0,0,(I25+N25+O25)/(F25+O25+N25+S25))</f>
        <v>0.44444444444444442</v>
      </c>
      <c r="X25" s="64">
        <f>V25+W25</f>
        <v>0.81944444444444442</v>
      </c>
      <c r="Y25" s="63">
        <f>daten!$K$13</f>
        <v>0</v>
      </c>
    </row>
    <row r="26" spans="1:25" x14ac:dyDescent="0.2">
      <c r="A26" s="61">
        <f>SUBTOTAL(3,$U$2:U26)</f>
        <v>25</v>
      </c>
      <c r="B26" s="62" t="str">
        <f>b_BAWÜ!$A$56</f>
        <v>Kirchner, Leticia Nele</v>
      </c>
      <c r="C26" s="62" t="str">
        <f>b_BAWÜ!$A$1</f>
        <v>BWBSV</v>
      </c>
      <c r="D26" s="63">
        <f>SUM(b_BAWÜ!$C$57:$C$64)</f>
        <v>5</v>
      </c>
      <c r="E26" s="63">
        <f>SUM(b_BAWÜ!$D$57:$D$64)</f>
        <v>14</v>
      </c>
      <c r="F26" s="63">
        <f>SUM(b_BAWÜ!$E$57:$E$64)</f>
        <v>12</v>
      </c>
      <c r="G26" s="63">
        <f>SUM(b_BAWÜ!$F$57:$F$64)</f>
        <v>6</v>
      </c>
      <c r="H26" s="63">
        <f>SUM(b_BAWÜ!$G$57:$G$64)</f>
        <v>1</v>
      </c>
      <c r="I26" s="63">
        <f>SUM(b_BAWÜ!$H$57:$H$64)</f>
        <v>4</v>
      </c>
      <c r="J26" s="63">
        <f>SUM(b_BAWÜ!$I$57:$I$64)</f>
        <v>0</v>
      </c>
      <c r="K26" s="63">
        <f>SUM(b_BAWÜ!$J$57:$J$64)</f>
        <v>0</v>
      </c>
      <c r="L26" s="63">
        <f>SUM(b_BAWÜ!$K$57:$K$64)</f>
        <v>0</v>
      </c>
      <c r="M26" s="63">
        <f>SUM(b_BAWÜ!$L$57:$L$64)</f>
        <v>3</v>
      </c>
      <c r="N26" s="63">
        <f>SUM(b_BAWÜ!$M$57:$M$64)</f>
        <v>0</v>
      </c>
      <c r="O26" s="63">
        <f>SUM(b_BAWÜ!$N$57:$N$64)</f>
        <v>2</v>
      </c>
      <c r="P26" s="63">
        <f>SUM(b_BAWÜ!$O$57:$O$64)</f>
        <v>2</v>
      </c>
      <c r="Q26" s="63">
        <f>SUM(b_BAWÜ!$P$57:$P$64)</f>
        <v>0</v>
      </c>
      <c r="R26" s="63">
        <f>SUM(b_BAWÜ!$Q$57:$Q$64)</f>
        <v>0</v>
      </c>
      <c r="S26" s="63">
        <f>SUM(b_BAWÜ!$R$57:$R$64)</f>
        <v>0</v>
      </c>
      <c r="T26" s="63">
        <f>SUM(b_BAWÜ!$S$57:$S$64)</f>
        <v>0</v>
      </c>
      <c r="U26" s="64">
        <f>IF(F26=0,0,I26/F26)</f>
        <v>0.33333333333333331</v>
      </c>
      <c r="V26" s="64">
        <f>IF(F26=0,0,(I26+J26+2*K26+3*L26)/F26)</f>
        <v>0.33333333333333331</v>
      </c>
      <c r="W26" s="64">
        <f>IF(F26+N26+O26+S26=0,0,(I26+N26+O26)/(F26+O26+N26+S26))</f>
        <v>0.42857142857142855</v>
      </c>
      <c r="X26" s="64">
        <f>V26+W26</f>
        <v>0.76190476190476186</v>
      </c>
      <c r="Y26" s="63">
        <f>daten!$C$8</f>
        <v>0</v>
      </c>
    </row>
    <row r="27" spans="1:25" x14ac:dyDescent="0.2">
      <c r="A27" s="61">
        <f>SUBTOTAL(3,$U$2:U27)</f>
        <v>26</v>
      </c>
      <c r="B27" s="62" t="str">
        <f>b_BAY!$A$38</f>
        <v>Cicek, Mira</v>
      </c>
      <c r="C27" s="62" t="str">
        <f>b_BAY!$A$1</f>
        <v>BBSV Freising</v>
      </c>
      <c r="D27" s="63">
        <f>SUM(b_BAY!$C$39:$C$46)</f>
        <v>4</v>
      </c>
      <c r="E27" s="63">
        <f>SUM(b_BAY!$D$39:$D$46)</f>
        <v>8</v>
      </c>
      <c r="F27" s="63">
        <f>SUM(b_BAY!$E$39:$E$46)</f>
        <v>8</v>
      </c>
      <c r="G27" s="63">
        <f>SUM(b_BAY!$F$39:$F$46)</f>
        <v>3</v>
      </c>
      <c r="H27" s="63">
        <f>SUM(b_BAY!$G$39:$G$46)</f>
        <v>3</v>
      </c>
      <c r="I27" s="63">
        <f>SUM(b_BAY!$H$39:$H$46)</f>
        <v>3</v>
      </c>
      <c r="J27" s="63">
        <f>SUM(b_BAY!$I$39:$I$46)</f>
        <v>0</v>
      </c>
      <c r="K27" s="63">
        <f>SUM(b_BAY!$J$39:$J$46)</f>
        <v>0</v>
      </c>
      <c r="L27" s="63">
        <f>SUM(b_BAY!$K$39:$K$46)</f>
        <v>0</v>
      </c>
      <c r="M27" s="63">
        <f>SUM(b_BAY!$L$39:$L$46)</f>
        <v>2</v>
      </c>
      <c r="N27" s="63">
        <f>SUM(b_BAY!$M$39:$M$46)</f>
        <v>0</v>
      </c>
      <c r="O27" s="63">
        <f>SUM(b_BAY!$N$39:$N$46)</f>
        <v>0</v>
      </c>
      <c r="P27" s="63">
        <f>SUM(b_BAY!$O$39:$O$46)</f>
        <v>2</v>
      </c>
      <c r="Q27" s="63">
        <f>SUM(b_BAY!$P$39:$P$46)</f>
        <v>0</v>
      </c>
      <c r="R27" s="63">
        <f>SUM(b_BAY!$Q$39:$Q$46)</f>
        <v>0</v>
      </c>
      <c r="S27" s="63">
        <f>SUM(b_BAY!$R$39:$R$46)</f>
        <v>0</v>
      </c>
      <c r="T27" s="63">
        <f>SUM(b_BAY!$S$39:$S$46)</f>
        <v>0</v>
      </c>
      <c r="U27" s="64">
        <f>IF(F27=0,0,I27/F27)</f>
        <v>0.375</v>
      </c>
      <c r="V27" s="64">
        <f>IF(F27=0,0,(I27+J27+2*K27+3*L27)/F27)</f>
        <v>0.375</v>
      </c>
      <c r="W27" s="64">
        <f>IF(F27+N27+O27+S27=0,0,(I27+N27+O27)/(F27+O27+N27+S27))</f>
        <v>0.375</v>
      </c>
      <c r="X27" s="64">
        <f>V27+W27</f>
        <v>0.75</v>
      </c>
      <c r="Y27" s="63">
        <f>daten!$G$6</f>
        <v>0</v>
      </c>
    </row>
    <row r="28" spans="1:25" x14ac:dyDescent="0.2">
      <c r="A28" s="61">
        <f>SUBTOTAL(3,$U$2:U28)</f>
        <v>27</v>
      </c>
      <c r="B28" s="62" t="str">
        <f>b_STU!$A$47</f>
        <v>Sessner, Julia</v>
      </c>
      <c r="C28" s="62" t="str">
        <f>b_STU!$A$1</f>
        <v>Stuttgart Reds</v>
      </c>
      <c r="D28" s="63">
        <f>SUM(b_STU!$C$48:$C$55)</f>
        <v>4</v>
      </c>
      <c r="E28" s="63">
        <f>SUM(b_STU!$D$48:$D$55)</f>
        <v>9</v>
      </c>
      <c r="F28" s="63">
        <f>SUM(b_STU!$E$48:$E$55)</f>
        <v>7</v>
      </c>
      <c r="G28" s="63">
        <f>SUM(b_STU!$F$48:$F$55)</f>
        <v>5</v>
      </c>
      <c r="H28" s="63">
        <f>SUM(b_STU!$G$48:$G$55)</f>
        <v>1</v>
      </c>
      <c r="I28" s="63">
        <f>SUM(b_STU!$H$48:$H$55)</f>
        <v>2</v>
      </c>
      <c r="J28" s="63">
        <f>SUM(b_STU!$I$48:$I$55)</f>
        <v>0</v>
      </c>
      <c r="K28" s="63">
        <f>SUM(b_STU!$J$48:$J$55)</f>
        <v>0</v>
      </c>
      <c r="L28" s="63">
        <f>SUM(b_STU!$K$48:$K$55)</f>
        <v>0</v>
      </c>
      <c r="M28" s="63">
        <f>SUM(b_STU!$L$48:$L$55)</f>
        <v>1</v>
      </c>
      <c r="N28" s="63">
        <f>SUM(b_STU!$M$48:$M$55)</f>
        <v>0</v>
      </c>
      <c r="O28" s="63">
        <f>SUM(b_STU!$N$48:$N$55)</f>
        <v>2</v>
      </c>
      <c r="P28" s="63">
        <f>SUM(b_STU!$O$48:$O$55)</f>
        <v>1</v>
      </c>
      <c r="Q28" s="63">
        <f>SUM(b_STU!$P$48:$P$55)</f>
        <v>0</v>
      </c>
      <c r="R28" s="63">
        <f>SUM(b_STU!$Q$48:$Q$55)</f>
        <v>0</v>
      </c>
      <c r="S28" s="63">
        <f>SUM(b_STU!$R$48:$R$55)</f>
        <v>0</v>
      </c>
      <c r="T28" s="63">
        <f>SUM(b_STU!$S$48:$S$55)</f>
        <v>0</v>
      </c>
      <c r="U28" s="64">
        <f>IF(F28=0,0,I28/F28)</f>
        <v>0.2857142857142857</v>
      </c>
      <c r="V28" s="64">
        <f>IF(F28=0,0,(I28+J28+2*K28+3*L28)/F28)</f>
        <v>0.2857142857142857</v>
      </c>
      <c r="W28" s="64">
        <f>IF(F28+N28+O28+S28=0,0,(I28+N28+O28)/(F28+O28+N28+S28))</f>
        <v>0.44444444444444442</v>
      </c>
      <c r="X28" s="64">
        <f>V28+W28</f>
        <v>0.73015873015873012</v>
      </c>
      <c r="Y28" s="63">
        <f>daten!$O$7</f>
        <v>0</v>
      </c>
    </row>
    <row r="29" spans="1:25" x14ac:dyDescent="0.2">
      <c r="A29" s="61">
        <f>SUBTOTAL(3,$U$2:U29)</f>
        <v>28</v>
      </c>
      <c r="B29" s="62" t="str">
        <f>b_STU!$A$20</f>
        <v>Frohnert, Emely-Carina</v>
      </c>
      <c r="C29" s="62" t="str">
        <f>b_STU!$A$1</f>
        <v>Stuttgart Reds</v>
      </c>
      <c r="D29" s="63">
        <f>SUM(b_STU!$C$21:$C$28)</f>
        <v>4</v>
      </c>
      <c r="E29" s="63">
        <f>SUM(b_STU!$D$21:$D$28)</f>
        <v>9</v>
      </c>
      <c r="F29" s="63">
        <f>SUM(b_STU!$E$21:$E$28)</f>
        <v>9</v>
      </c>
      <c r="G29" s="63">
        <f>SUM(b_STU!$F$21:$F$28)</f>
        <v>2</v>
      </c>
      <c r="H29" s="63">
        <f>SUM(b_STU!$G$21:$G$28)</f>
        <v>2</v>
      </c>
      <c r="I29" s="63">
        <f>SUM(b_STU!$H$21:$H$28)</f>
        <v>3</v>
      </c>
      <c r="J29" s="63">
        <f>SUM(b_STU!$I$21:$I$28)</f>
        <v>0</v>
      </c>
      <c r="K29" s="63">
        <f>SUM(b_STU!$J$21:$J$28)</f>
        <v>0</v>
      </c>
      <c r="L29" s="63">
        <f>SUM(b_STU!$K$21:$K$28)</f>
        <v>0</v>
      </c>
      <c r="M29" s="63">
        <f>SUM(b_STU!$L$21:$L$28)</f>
        <v>4</v>
      </c>
      <c r="N29" s="63">
        <f>SUM(b_STU!$M$21:$M$28)</f>
        <v>0</v>
      </c>
      <c r="O29" s="63">
        <f>SUM(b_STU!$N$21:$N$28)</f>
        <v>0</v>
      </c>
      <c r="P29" s="63">
        <f>SUM(b_STU!$O$21:$O$28)</f>
        <v>0</v>
      </c>
      <c r="Q29" s="63">
        <f>SUM(b_STU!$P$21:$P$28)</f>
        <v>0</v>
      </c>
      <c r="R29" s="63">
        <f>SUM(b_STU!$Q$21:$Q$28)</f>
        <v>0</v>
      </c>
      <c r="S29" s="63">
        <f>SUM(b_STU!$R$21:$R$28)</f>
        <v>0</v>
      </c>
      <c r="T29" s="63">
        <f>SUM(b_STU!$S$21:$S$28)</f>
        <v>0</v>
      </c>
      <c r="U29" s="64">
        <f>IF(F29=0,0,I29/F29)</f>
        <v>0.33333333333333331</v>
      </c>
      <c r="V29" s="64">
        <f>IF(F29=0,0,(I29+J29+2*K29+3*L29)/F29)</f>
        <v>0.33333333333333331</v>
      </c>
      <c r="W29" s="64">
        <f>IF(F29+N29+O29+S29=0,0,(I29+N29+O29)/(F29+O29+N29+S29))</f>
        <v>0.33333333333333331</v>
      </c>
      <c r="X29" s="64">
        <f>V29+W29</f>
        <v>0.66666666666666663</v>
      </c>
      <c r="Y29" s="63">
        <f>daten!$O$4</f>
        <v>0</v>
      </c>
    </row>
    <row r="30" spans="1:25" x14ac:dyDescent="0.2">
      <c r="A30" s="61">
        <f>SUBTOTAL(3,$U$2:U30)</f>
        <v>29</v>
      </c>
      <c r="B30" s="62" t="str">
        <f>b_STU!$A$65</f>
        <v>Schreiber, Lisa</v>
      </c>
      <c r="C30" s="62" t="str">
        <f>b_STU!$A$1</f>
        <v>Stuttgart Reds</v>
      </c>
      <c r="D30" s="63">
        <f>SUM(b_STU!$C$66:$C$73)</f>
        <v>4</v>
      </c>
      <c r="E30" s="63">
        <f>SUM(b_STU!$D$66:$D$73)</f>
        <v>9</v>
      </c>
      <c r="F30" s="63">
        <f>SUM(b_STU!$E$66:$E$73)</f>
        <v>9</v>
      </c>
      <c r="G30" s="63">
        <f>SUM(b_STU!$F$66:$F$73)</f>
        <v>5</v>
      </c>
      <c r="H30" s="63">
        <f>SUM(b_STU!$G$66:$G$73)</f>
        <v>2</v>
      </c>
      <c r="I30" s="63">
        <f>SUM(b_STU!$H$66:$H$73)</f>
        <v>3</v>
      </c>
      <c r="J30" s="63">
        <f>SUM(b_STU!$I$66:$I$73)</f>
        <v>0</v>
      </c>
      <c r="K30" s="63">
        <f>SUM(b_STU!$J$66:$J$73)</f>
        <v>0</v>
      </c>
      <c r="L30" s="63">
        <f>SUM(b_STU!$K$66:$K$73)</f>
        <v>0</v>
      </c>
      <c r="M30" s="63">
        <f>SUM(b_STU!$L$66:$L$73)</f>
        <v>2</v>
      </c>
      <c r="N30" s="63">
        <f>SUM(b_STU!$M$66:$M$73)</f>
        <v>0</v>
      </c>
      <c r="O30" s="63">
        <f>SUM(b_STU!$N$66:$N$73)</f>
        <v>0</v>
      </c>
      <c r="P30" s="63">
        <f>SUM(b_STU!$O$66:$O$73)</f>
        <v>0</v>
      </c>
      <c r="Q30" s="63">
        <f>SUM(b_STU!$P$66:$P$73)</f>
        <v>0</v>
      </c>
      <c r="R30" s="63">
        <f>SUM(b_STU!$Q$66:$Q$73)</f>
        <v>0</v>
      </c>
      <c r="S30" s="63">
        <f>SUM(b_STU!$R$66:$R$73)</f>
        <v>0</v>
      </c>
      <c r="T30" s="63">
        <f>SUM(b_STU!$S$66:$S$73)</f>
        <v>0</v>
      </c>
      <c r="U30" s="64">
        <f>IF(F30=0,0,I30/F30)</f>
        <v>0.33333333333333331</v>
      </c>
      <c r="V30" s="64">
        <f>IF(F30=0,0,(I30+J30+2*K30+3*L30)/F30)</f>
        <v>0.33333333333333331</v>
      </c>
      <c r="W30" s="64">
        <f>IF(F30+N30+O30+S30=0,0,(I30+N30+O30)/(F30+O30+N30+S30))</f>
        <v>0.33333333333333331</v>
      </c>
      <c r="X30" s="64">
        <f>V30+W30</f>
        <v>0.66666666666666663</v>
      </c>
      <c r="Y30" s="63">
        <f>daten!$O$9</f>
        <v>0</v>
      </c>
    </row>
    <row r="31" spans="1:25" x14ac:dyDescent="0.2">
      <c r="A31" s="61">
        <f>SUBTOTAL(3,$U$2:U31)</f>
        <v>30</v>
      </c>
      <c r="B31" s="62" t="str">
        <f>b_BAWÜ!$A$29</f>
        <v>Gaubatz, Lea</v>
      </c>
      <c r="C31" s="62" t="str">
        <f>b_BAWÜ!$A$1</f>
        <v>BWBSV</v>
      </c>
      <c r="D31" s="63">
        <f>SUM(b_BAWÜ!$C$30:$C$37)</f>
        <v>4</v>
      </c>
      <c r="E31" s="63">
        <f>SUM(b_BAWÜ!$D$30:$D$37)</f>
        <v>7</v>
      </c>
      <c r="F31" s="63">
        <f>SUM(b_BAWÜ!$E$30:$E$37)</f>
        <v>7</v>
      </c>
      <c r="G31" s="63">
        <f>SUM(b_BAWÜ!$F$30:$F$37)</f>
        <v>2</v>
      </c>
      <c r="H31" s="63">
        <f>SUM(b_BAWÜ!$G$30:$G$37)</f>
        <v>1</v>
      </c>
      <c r="I31" s="63">
        <f>SUM(b_BAWÜ!$H$30:$H$37)</f>
        <v>2</v>
      </c>
      <c r="J31" s="63">
        <f>SUM(b_BAWÜ!$I$30:$I$37)</f>
        <v>0</v>
      </c>
      <c r="K31" s="63">
        <f>SUM(b_BAWÜ!$J$30:$J$37)</f>
        <v>0</v>
      </c>
      <c r="L31" s="63">
        <f>SUM(b_BAWÜ!$K$30:$K$37)</f>
        <v>0</v>
      </c>
      <c r="M31" s="63">
        <f>SUM(b_BAWÜ!$L$30:$L$37)</f>
        <v>2</v>
      </c>
      <c r="N31" s="63">
        <f>SUM(b_BAWÜ!$M$30:$M$37)</f>
        <v>0</v>
      </c>
      <c r="O31" s="63">
        <f>SUM(b_BAWÜ!$N$30:$N$37)</f>
        <v>0</v>
      </c>
      <c r="P31" s="63">
        <f>SUM(b_BAWÜ!$O$30:$O$37)</f>
        <v>2</v>
      </c>
      <c r="Q31" s="63">
        <f>SUM(b_BAWÜ!$P$30:$P$37)</f>
        <v>0</v>
      </c>
      <c r="R31" s="63">
        <f>SUM(b_BAWÜ!$Q$30:$Q$37)</f>
        <v>0</v>
      </c>
      <c r="S31" s="63">
        <f>SUM(b_BAWÜ!$R$30:$R$37)</f>
        <v>0</v>
      </c>
      <c r="T31" s="63">
        <f>SUM(b_BAWÜ!$S$30:$S$37)</f>
        <v>0</v>
      </c>
      <c r="U31" s="64">
        <f>IF(F31=0,0,I31/F31)</f>
        <v>0.2857142857142857</v>
      </c>
      <c r="V31" s="64">
        <f>IF(F31=0,0,(I31+J31+2*K31+3*L31)/F31)</f>
        <v>0.2857142857142857</v>
      </c>
      <c r="W31" s="64">
        <f>IF(F31+N31+O31+S31=0,0,(I31+N31+O31)/(F31+O31+N31+S31))</f>
        <v>0.2857142857142857</v>
      </c>
      <c r="X31" s="64">
        <f>V31+W31</f>
        <v>0.5714285714285714</v>
      </c>
      <c r="Y31" s="63">
        <f>daten!$C$5</f>
        <v>0</v>
      </c>
    </row>
    <row r="32" spans="1:25" x14ac:dyDescent="0.2">
      <c r="A32" s="61">
        <f>SUBTOTAL(3,$U$2:U32)</f>
        <v>31</v>
      </c>
      <c r="B32" s="62" t="str">
        <f>b_STU!$A$2</f>
        <v>Dreßler, Charlotte</v>
      </c>
      <c r="C32" s="62" t="str">
        <f>b_STU!$A$1</f>
        <v>Stuttgart Reds</v>
      </c>
      <c r="D32" s="63">
        <f>SUM(b_STU!$C$3:$C$10)</f>
        <v>4</v>
      </c>
      <c r="E32" s="63">
        <f>SUM(b_STU!$D$3:$D$10)</f>
        <v>7</v>
      </c>
      <c r="F32" s="63">
        <f>SUM(b_STU!$E$3:$E$10)</f>
        <v>7</v>
      </c>
      <c r="G32" s="63">
        <f>SUM(b_STU!$F$3:$F$10)</f>
        <v>2</v>
      </c>
      <c r="H32" s="63">
        <f>SUM(b_STU!$G$3:$G$10)</f>
        <v>2</v>
      </c>
      <c r="I32" s="63">
        <f>SUM(b_STU!$H$3:$H$10)</f>
        <v>0</v>
      </c>
      <c r="J32" s="63">
        <f>SUM(b_STU!$I$3:$I$10)</f>
        <v>0</v>
      </c>
      <c r="K32" s="63">
        <f>SUM(b_STU!$J$3:$J$10)</f>
        <v>0</v>
      </c>
      <c r="L32" s="63">
        <f>SUM(b_STU!$K$3:$K$10)</f>
        <v>0</v>
      </c>
      <c r="M32" s="63">
        <f>SUM(b_STU!$L$3:$L$10)</f>
        <v>2</v>
      </c>
      <c r="N32" s="63">
        <f>SUM(b_STU!$M$3:$M$10)</f>
        <v>0</v>
      </c>
      <c r="O32" s="63">
        <f>SUM(b_STU!$N$3:$N$10)</f>
        <v>0</v>
      </c>
      <c r="P32" s="63">
        <f>SUM(b_STU!$O$3:$O$10)</f>
        <v>0</v>
      </c>
      <c r="Q32" s="63">
        <f>SUM(b_STU!$P$3:$P$10)</f>
        <v>0</v>
      </c>
      <c r="R32" s="63">
        <f>SUM(b_STU!$Q$3:$Q$10)</f>
        <v>0</v>
      </c>
      <c r="S32" s="63">
        <f>SUM(b_STU!$R$3:$R$10)</f>
        <v>0</v>
      </c>
      <c r="T32" s="63">
        <f>SUM(b_STU!$S$3:$S$10)</f>
        <v>0</v>
      </c>
      <c r="U32" s="64">
        <f>IF(F32=0,0,I32/F32)</f>
        <v>0</v>
      </c>
      <c r="V32" s="64">
        <f>IF(F32=0,0,(I32+J32+2*K32+3*L32)/F32)</f>
        <v>0</v>
      </c>
      <c r="W32" s="64">
        <f>IF(F32+N32+O32+S32=0,0,(I32+N32+O32)/(F32+O32+N32+S32))</f>
        <v>0</v>
      </c>
      <c r="X32" s="64">
        <f>V32+W32</f>
        <v>0</v>
      </c>
      <c r="Y32" s="63">
        <f>daten!$O$2</f>
        <v>0</v>
      </c>
    </row>
    <row r="33" spans="1:25" x14ac:dyDescent="0.2">
      <c r="A33" s="61">
        <f>SUBTOTAL(3,$U$2:U33)</f>
        <v>32</v>
      </c>
      <c r="B33" s="62" t="str">
        <f>b_STU!$A$101</f>
        <v>Descamps, Sandrine</v>
      </c>
      <c r="C33" s="62" t="str">
        <f>b_STU!$A$1</f>
        <v>Stuttgart Reds</v>
      </c>
      <c r="D33" s="63">
        <f>SUM(b_STU!$C$102:$C$109)</f>
        <v>4</v>
      </c>
      <c r="E33" s="63">
        <f>SUM(b_STU!$D$102:$D$109)</f>
        <v>7</v>
      </c>
      <c r="F33" s="63">
        <f>SUM(b_STU!$E$102:$E$109)</f>
        <v>7</v>
      </c>
      <c r="G33" s="63">
        <f>SUM(b_STU!$F$102:$F$109)</f>
        <v>2</v>
      </c>
      <c r="H33" s="63">
        <f>SUM(b_STU!$G$102:$G$109)</f>
        <v>2</v>
      </c>
      <c r="I33" s="63">
        <f>SUM(b_STU!$H$102:$H$109)</f>
        <v>2</v>
      </c>
      <c r="J33" s="63">
        <f>SUM(b_STU!$I$102:$I$109)</f>
        <v>0</v>
      </c>
      <c r="K33" s="63">
        <f>SUM(b_STU!$J$102:$J$109)</f>
        <v>0</v>
      </c>
      <c r="L33" s="63">
        <f>SUM(b_STU!$K$102:$K$109)</f>
        <v>0</v>
      </c>
      <c r="M33" s="63">
        <f>SUM(b_STU!$L$102:$L$109)</f>
        <v>2</v>
      </c>
      <c r="N33" s="63">
        <f>SUM(b_STU!$M$102:$M$109)</f>
        <v>0</v>
      </c>
      <c r="O33" s="63">
        <f>SUM(b_STU!$N$102:$N$109)</f>
        <v>0</v>
      </c>
      <c r="P33" s="63">
        <f>SUM(b_STU!$O$102:$O$109)</f>
        <v>0</v>
      </c>
      <c r="Q33" s="63">
        <f>SUM(b_STU!$P$102:$P$109)</f>
        <v>0</v>
      </c>
      <c r="R33" s="63">
        <f>SUM(b_STU!$Q$102:$Q$109)</f>
        <v>0</v>
      </c>
      <c r="S33" s="63">
        <f>SUM(b_STU!$R$102:$R$109)</f>
        <v>0</v>
      </c>
      <c r="T33" s="63">
        <f>SUM(b_STU!$S$102:$S$109)</f>
        <v>0</v>
      </c>
      <c r="U33" s="64">
        <f>IF(F33=0,0,I33/F33)</f>
        <v>0.2857142857142857</v>
      </c>
      <c r="V33" s="64">
        <f>IF(F33=0,0,(I33+J33+2*K33+3*L33)/F33)</f>
        <v>0.2857142857142857</v>
      </c>
      <c r="W33" s="64">
        <f>IF(F33+N33+O33+S33=0,0,(I33+N33+O33)/(F33+O33+N33+S33))</f>
        <v>0.2857142857142857</v>
      </c>
      <c r="X33" s="64">
        <f>V33+W33</f>
        <v>0.5714285714285714</v>
      </c>
      <c r="Y33" s="63">
        <f>daten!$O$13</f>
        <v>0</v>
      </c>
    </row>
    <row r="34" spans="1:25" x14ac:dyDescent="0.2">
      <c r="A34" s="61">
        <f>SUBTOTAL(3,$U$2:U34)</f>
        <v>33</v>
      </c>
      <c r="B34" s="62" t="str">
        <f>b_NRW!$A$29</f>
        <v>Dorst, Mareike</v>
      </c>
      <c r="C34" s="62" t="str">
        <f>b_NRW!$A$1</f>
        <v>BSVNRW</v>
      </c>
      <c r="D34" s="63">
        <f>SUM(b_NRW!$C$30:$C$37)</f>
        <v>4</v>
      </c>
      <c r="E34" s="63">
        <f>SUM(b_NRW!$D$30:$D$37)</f>
        <v>7</v>
      </c>
      <c r="F34" s="63">
        <f>SUM(b_NRW!$E$30:$E$37)</f>
        <v>7</v>
      </c>
      <c r="G34" s="63">
        <f>SUM(b_NRW!$F$30:$F$37)</f>
        <v>4</v>
      </c>
      <c r="H34" s="63">
        <f>SUM(b_NRW!$G$30:$G$37)</f>
        <v>2</v>
      </c>
      <c r="I34" s="63">
        <f>SUM(b_NRW!$H$30:$H$37)</f>
        <v>4</v>
      </c>
      <c r="J34" s="63">
        <f>SUM(b_NRW!$I$30:$I$37)</f>
        <v>3</v>
      </c>
      <c r="K34" s="63">
        <f>SUM(b_NRW!$J$30:$J$37)</f>
        <v>0</v>
      </c>
      <c r="L34" s="63">
        <f>SUM(b_NRW!$K$30:$K$37)</f>
        <v>1</v>
      </c>
      <c r="M34" s="63">
        <f>SUM(b_NRW!$L$30:$L$37)</f>
        <v>1</v>
      </c>
      <c r="N34" s="63">
        <f>SUM(b_NRW!$M$30:$M$37)</f>
        <v>0</v>
      </c>
      <c r="O34" s="63">
        <f>SUM(b_NRW!$N$30:$N$37)</f>
        <v>0</v>
      </c>
      <c r="P34" s="63">
        <f>SUM(b_NRW!$O$30:$O$37)</f>
        <v>0</v>
      </c>
      <c r="Q34" s="63">
        <f>SUM(b_NRW!$P$30:$P$37)</f>
        <v>0</v>
      </c>
      <c r="R34" s="63">
        <f>SUM(b_NRW!$Q$30:$Q$37)</f>
        <v>0</v>
      </c>
      <c r="S34" s="63">
        <f>SUM(b_NRW!$R$30:$R$37)</f>
        <v>0</v>
      </c>
      <c r="T34" s="63">
        <f>SUM(b_NRW!$S$30:$S$37)</f>
        <v>0</v>
      </c>
      <c r="U34" s="64">
        <f>IF(F34=0,0,I34/F34)</f>
        <v>0.5714285714285714</v>
      </c>
      <c r="V34" s="64">
        <f>IF(F34=0,0,(I34+J34+2*K34+3*L34)/F34)</f>
        <v>1.4285714285714286</v>
      </c>
      <c r="W34" s="64">
        <f>IF(F34+N34+O34+S34=0,0,(I34+N34+O34)/(F34+O34+N34+S34))</f>
        <v>0.5714285714285714</v>
      </c>
      <c r="X34" s="64">
        <f>V34+W34</f>
        <v>2</v>
      </c>
      <c r="Y34" s="63">
        <f>daten!$S$5</f>
        <v>0</v>
      </c>
    </row>
    <row r="35" spans="1:25" x14ac:dyDescent="0.2">
      <c r="A35" s="61">
        <f>SUBTOTAL(3,$U$2:U35)</f>
        <v>34</v>
      </c>
      <c r="B35" s="62" t="str">
        <f>b_KIEL!$A$2</f>
        <v>Leibrich, Julia</v>
      </c>
      <c r="C35" s="62" t="str">
        <f>b_KIEL!$A$1</f>
        <v>Kiel Seahawks</v>
      </c>
      <c r="D35" s="63">
        <f>SUM(b_KIEL!$C$3:$C$10)</f>
        <v>4</v>
      </c>
      <c r="E35" s="63">
        <f>SUM(b_KIEL!$D$3:$D$10)</f>
        <v>7</v>
      </c>
      <c r="F35" s="63">
        <f>SUM(b_KIEL!$E$3:$E$10)</f>
        <v>7</v>
      </c>
      <c r="G35" s="63">
        <f>SUM(b_KIEL!$F$3:$F$10)</f>
        <v>3</v>
      </c>
      <c r="H35" s="63">
        <f>SUM(b_KIEL!$G$3:$G$10)</f>
        <v>2</v>
      </c>
      <c r="I35" s="63">
        <f>SUM(b_KIEL!$H$3:$H$10)</f>
        <v>4</v>
      </c>
      <c r="J35" s="63">
        <f>SUM(b_KIEL!$I$3:$I$10)</f>
        <v>0</v>
      </c>
      <c r="K35" s="63">
        <f>SUM(b_KIEL!$J$3:$J$10)</f>
        <v>0</v>
      </c>
      <c r="L35" s="63">
        <f>SUM(b_KIEL!$K$3:$K$10)</f>
        <v>0</v>
      </c>
      <c r="M35" s="63">
        <f>SUM(b_KIEL!$L$3:$L$10)</f>
        <v>1</v>
      </c>
      <c r="N35" s="63">
        <f>SUM(b_KIEL!$M$3:$M$10)</f>
        <v>0</v>
      </c>
      <c r="O35" s="63">
        <f>SUM(b_KIEL!$N$3:$N$10)</f>
        <v>0</v>
      </c>
      <c r="P35" s="63">
        <f>SUM(b_KIEL!$O$3:$O$10)</f>
        <v>0</v>
      </c>
      <c r="Q35" s="63">
        <f>SUM(b_KIEL!$P$3:$P$10)</f>
        <v>0</v>
      </c>
      <c r="R35" s="63">
        <f>SUM(b_KIEL!$Q$3:$Q$10)</f>
        <v>0</v>
      </c>
      <c r="S35" s="63">
        <f>SUM(b_KIEL!$R$3:$R$10)</f>
        <v>0</v>
      </c>
      <c r="T35" s="63">
        <f>SUM(b_KIEL!$S$3:$S$10)</f>
        <v>0</v>
      </c>
      <c r="U35" s="64">
        <f>IF(F35=0,0,I35/F35)</f>
        <v>0.5714285714285714</v>
      </c>
      <c r="V35" s="64">
        <f>IF(F35=0,0,(I35+J35+2*K35+3*L35)/F35)</f>
        <v>0.5714285714285714</v>
      </c>
      <c r="W35" s="64">
        <f>IF(F35+N35+O35+S35=0,0,(I35+N35+O35)/(F35+O35+N35+S35))</f>
        <v>0.5714285714285714</v>
      </c>
      <c r="X35" s="64">
        <f>V35+W35</f>
        <v>1.1428571428571428</v>
      </c>
      <c r="Y35" s="63">
        <f>daten!$S$2</f>
        <v>0</v>
      </c>
    </row>
    <row r="36" spans="1:25" x14ac:dyDescent="0.2">
      <c r="A36" s="61">
        <f>SUBTOTAL(3,$U$2:U36)</f>
        <v>35</v>
      </c>
      <c r="B36" s="62" t="str">
        <f>b_BAY!$A$83</f>
        <v>Rudorfer, Nelly</v>
      </c>
      <c r="C36" s="62" t="str">
        <f>b_BAY!$A$1</f>
        <v>BBSV Freising</v>
      </c>
      <c r="D36" s="63">
        <f>SUM(b_BAY!$C$84:$C$91)</f>
        <v>3</v>
      </c>
      <c r="E36" s="63">
        <f>SUM(b_BAY!$D$84:$D$91)</f>
        <v>6</v>
      </c>
      <c r="F36" s="63">
        <f>SUM(b_BAY!$E$84:$E$91)</f>
        <v>6</v>
      </c>
      <c r="G36" s="63">
        <f>SUM(b_BAY!$F$84:$F$91)</f>
        <v>3</v>
      </c>
      <c r="H36" s="63">
        <f>SUM(b_BAY!$G$84:$G$91)</f>
        <v>1</v>
      </c>
      <c r="I36" s="63">
        <f>SUM(b_BAY!$H$84:$H$91)</f>
        <v>2</v>
      </c>
      <c r="J36" s="63">
        <f>SUM(b_BAY!$I$84:$I$91)</f>
        <v>1</v>
      </c>
      <c r="K36" s="63">
        <f>SUM(b_BAY!$J$84:$J$91)</f>
        <v>0</v>
      </c>
      <c r="L36" s="63">
        <f>SUM(b_BAY!$K$84:$K$91)</f>
        <v>0</v>
      </c>
      <c r="M36" s="63">
        <f>SUM(b_BAY!$L$84:$L$91)</f>
        <v>0</v>
      </c>
      <c r="N36" s="63">
        <f>SUM(b_BAY!$M$84:$M$91)</f>
        <v>0</v>
      </c>
      <c r="O36" s="63">
        <f>SUM(b_BAY!$N$84:$N$91)</f>
        <v>0</v>
      </c>
      <c r="P36" s="63">
        <f>SUM(b_BAY!$O$84:$O$91)</f>
        <v>1</v>
      </c>
      <c r="Q36" s="63">
        <f>SUM(b_BAY!$P$84:$P$91)</f>
        <v>0</v>
      </c>
      <c r="R36" s="63">
        <f>SUM(b_BAY!$Q$84:$Q$91)</f>
        <v>0</v>
      </c>
      <c r="S36" s="63">
        <f>SUM(b_BAY!$R$84:$R$91)</f>
        <v>0</v>
      </c>
      <c r="T36" s="63">
        <f>SUM(b_BAY!$S$84:$S$91)</f>
        <v>0</v>
      </c>
      <c r="U36" s="64">
        <f>IF(F36=0,0,I36/F36)</f>
        <v>0.33333333333333331</v>
      </c>
      <c r="V36" s="64">
        <f>IF(F36=0,0,(I36+J36+2*K36+3*L36)/F36)</f>
        <v>0.5</v>
      </c>
      <c r="W36" s="64">
        <f>IF(F36+N36+O36+S36=0,0,(I36+N36+O36)/(F36+O36+N36+S36))</f>
        <v>0.33333333333333331</v>
      </c>
      <c r="X36" s="64">
        <f>V36+W36</f>
        <v>0.83333333333333326</v>
      </c>
      <c r="Y36" s="63">
        <f>daten!$G$11</f>
        <v>0</v>
      </c>
    </row>
    <row r="37" spans="1:25" x14ac:dyDescent="0.2">
      <c r="A37" s="61">
        <f>SUBTOTAL(3,$U$2:U37)</f>
        <v>36</v>
      </c>
      <c r="B37" s="62" t="str">
        <f>b_BB!$A$38</f>
        <v>Herrmann, Laura</v>
      </c>
      <c r="C37" s="62" t="str">
        <f>b_BB!$A$1</f>
        <v>Kiel Seahawks/ Berlin Ravens</v>
      </c>
      <c r="D37" s="63">
        <f>SUM(b_BB!$C$39:$C$46)</f>
        <v>4</v>
      </c>
      <c r="E37" s="63">
        <f>SUM(b_BB!$D$39:$D$46)</f>
        <v>6</v>
      </c>
      <c r="F37" s="63">
        <f>SUM(b_BB!$E$39:$E$46)</f>
        <v>6</v>
      </c>
      <c r="G37" s="63">
        <f>SUM(b_BB!$F$39:$F$46)</f>
        <v>1</v>
      </c>
      <c r="H37" s="63">
        <f>SUM(b_BB!$G$39:$G$46)</f>
        <v>1</v>
      </c>
      <c r="I37" s="63">
        <f>SUM(b_BB!$H$39:$H$46)</f>
        <v>2</v>
      </c>
      <c r="J37" s="63">
        <f>SUM(b_BB!$I$39:$I$46)</f>
        <v>0</v>
      </c>
      <c r="K37" s="63">
        <f>SUM(b_BB!$J$39:$J$46)</f>
        <v>0</v>
      </c>
      <c r="L37" s="63">
        <f>SUM(b_BB!$K$39:$K$46)</f>
        <v>0</v>
      </c>
      <c r="M37" s="63">
        <f>SUM(b_BB!$L$39:$L$46)</f>
        <v>2</v>
      </c>
      <c r="N37" s="63">
        <f>SUM(b_BB!$M$39:$M$46)</f>
        <v>0</v>
      </c>
      <c r="O37" s="63">
        <f>SUM(b_BB!$N$39:$N$46)</f>
        <v>0</v>
      </c>
      <c r="P37" s="63">
        <f>SUM(b_BB!$O$39:$O$46)</f>
        <v>0</v>
      </c>
      <c r="Q37" s="63">
        <f>SUM(b_BB!$P$39:$P$46)</f>
        <v>0</v>
      </c>
      <c r="R37" s="63">
        <f>SUM(b_BB!$Q$39:$Q$46)</f>
        <v>0</v>
      </c>
      <c r="S37" s="63">
        <f>SUM(b_BB!$R$39:$R$46)</f>
        <v>0</v>
      </c>
      <c r="T37" s="63">
        <f>SUM(b_BB!$S$39:$S$46)</f>
        <v>0</v>
      </c>
      <c r="U37" s="64">
        <f>IF(F37=0,0,I37/F37)</f>
        <v>0.33333333333333331</v>
      </c>
      <c r="V37" s="64">
        <f>IF(F37=0,0,(I37+J37+2*K37+3*L37)/F37)</f>
        <v>0.33333333333333331</v>
      </c>
      <c r="W37" s="64">
        <f>IF(F37+N37+O37+S37=0,0,(I37+N37+O37)/(F37+O37+N37+S37))</f>
        <v>0.33333333333333331</v>
      </c>
      <c r="X37" s="64">
        <f>V37+W37</f>
        <v>0.66666666666666663</v>
      </c>
      <c r="Y37" s="63">
        <f>daten!$K$6</f>
        <v>0</v>
      </c>
    </row>
    <row r="38" spans="1:25" x14ac:dyDescent="0.2">
      <c r="A38" s="61">
        <f>SUBTOTAL(3,$U$2:U38)</f>
        <v>37</v>
      </c>
      <c r="B38" s="62" t="str">
        <f>b_BB!$A$83</f>
        <v>Muche, Luna</v>
      </c>
      <c r="C38" s="62" t="str">
        <f>b_BB!$A$1</f>
        <v>Kiel Seahawks/ Berlin Ravens</v>
      </c>
      <c r="D38" s="63">
        <f>SUM(b_BB!$C$84:$C$91)</f>
        <v>3</v>
      </c>
      <c r="E38" s="63">
        <f>SUM(b_BB!$D$84:$D$91)</f>
        <v>6</v>
      </c>
      <c r="F38" s="63">
        <f>SUM(b_BB!$E$84:$E$91)</f>
        <v>5</v>
      </c>
      <c r="G38" s="63">
        <f>SUM(b_BB!$F$84:$F$91)</f>
        <v>2</v>
      </c>
      <c r="H38" s="63">
        <f>SUM(b_BB!$G$84:$G$91)</f>
        <v>0</v>
      </c>
      <c r="I38" s="63">
        <f>SUM(b_BB!$H$84:$H$91)</f>
        <v>5</v>
      </c>
      <c r="J38" s="63">
        <f>SUM(b_BB!$I$84:$I$91)</f>
        <v>0</v>
      </c>
      <c r="K38" s="63">
        <f>SUM(b_BB!$J$84:$J$91)</f>
        <v>0</v>
      </c>
      <c r="L38" s="63">
        <f>SUM(b_BB!$K$84:$K$91)</f>
        <v>0</v>
      </c>
      <c r="M38" s="63">
        <f>SUM(b_BB!$L$84:$L$91)</f>
        <v>0</v>
      </c>
      <c r="N38" s="63">
        <f>SUM(b_BB!$M$84:$M$91)</f>
        <v>0</v>
      </c>
      <c r="O38" s="63">
        <f>SUM(b_BB!$N$84:$N$91)</f>
        <v>1</v>
      </c>
      <c r="P38" s="63">
        <f>SUM(b_BB!$O$84:$O$91)</f>
        <v>1</v>
      </c>
      <c r="Q38" s="63">
        <f>SUM(b_BB!$P$84:$P$91)</f>
        <v>1</v>
      </c>
      <c r="R38" s="63">
        <f>SUM(b_BB!$Q$84:$Q$91)</f>
        <v>0</v>
      </c>
      <c r="S38" s="63">
        <f>SUM(b_BB!$R$84:$R$91)</f>
        <v>0</v>
      </c>
      <c r="T38" s="63">
        <f>SUM(b_BB!$S$84:$S$91)</f>
        <v>0</v>
      </c>
      <c r="U38" s="64">
        <f>IF(F38=0,0,I38/F38)</f>
        <v>1</v>
      </c>
      <c r="V38" s="64">
        <f>IF(F38=0,0,(I38+J38+2*K38+3*L38)/F38)</f>
        <v>1</v>
      </c>
      <c r="W38" s="64">
        <f>IF(F38+N38+O38+S38=0,0,(I38+N38+O38)/(F38+O38+N38+S38))</f>
        <v>1</v>
      </c>
      <c r="X38" s="64">
        <f>V38+W38</f>
        <v>2</v>
      </c>
      <c r="Y38" s="63">
        <f>daten!$K$11</f>
        <v>0</v>
      </c>
    </row>
    <row r="39" spans="1:25" x14ac:dyDescent="0.2">
      <c r="A39" s="61">
        <f>SUBTOTAL(3,$U$2:U39)</f>
        <v>38</v>
      </c>
      <c r="B39" s="62" t="str">
        <f>b_BB!$A$110</f>
        <v>Räder, Lina</v>
      </c>
      <c r="C39" s="62" t="str">
        <f>b_BB!$A$1</f>
        <v>Kiel Seahawks/ Berlin Ravens</v>
      </c>
      <c r="D39" s="63">
        <f>SUM(b_BB!$C$111:$C$118)</f>
        <v>4</v>
      </c>
      <c r="E39" s="63">
        <f>SUM(b_BB!$D$111:$D$118)</f>
        <v>6</v>
      </c>
      <c r="F39" s="63">
        <f>SUM(b_BB!$E$111:$E$118)</f>
        <v>6</v>
      </c>
      <c r="G39" s="63">
        <f>SUM(b_BB!$F$111:$F$118)</f>
        <v>1</v>
      </c>
      <c r="H39" s="63">
        <f>SUM(b_BB!$G$111:$G$118)</f>
        <v>0</v>
      </c>
      <c r="I39" s="63">
        <f>SUM(b_BB!$H$111:$H$118)</f>
        <v>0</v>
      </c>
      <c r="J39" s="63">
        <f>SUM(b_BB!$I$111:$I$118)</f>
        <v>0</v>
      </c>
      <c r="K39" s="63">
        <f>SUM(b_BB!$J$111:$J$118)</f>
        <v>0</v>
      </c>
      <c r="L39" s="63">
        <f>SUM(b_BB!$K$111:$K$118)</f>
        <v>0</v>
      </c>
      <c r="M39" s="63">
        <f>SUM(b_BB!$L$111:$L$118)</f>
        <v>6</v>
      </c>
      <c r="N39" s="63">
        <f>SUM(b_BB!$M$111:$M$118)</f>
        <v>0</v>
      </c>
      <c r="O39" s="63">
        <f>SUM(b_BB!$N$111:$N$118)</f>
        <v>0</v>
      </c>
      <c r="P39" s="63">
        <f>SUM(b_BB!$O$111:$O$118)</f>
        <v>0</v>
      </c>
      <c r="Q39" s="63">
        <f>SUM(b_BB!$P$111:$P$118)</f>
        <v>0</v>
      </c>
      <c r="R39" s="63">
        <f>SUM(b_BB!$Q$111:$Q$118)</f>
        <v>0</v>
      </c>
      <c r="S39" s="63">
        <f>SUM(b_BB!$R$111:$R$118)</f>
        <v>0</v>
      </c>
      <c r="T39" s="63">
        <f>SUM(b_BB!$S$111:$S$118)</f>
        <v>0</v>
      </c>
      <c r="U39" s="64">
        <f>IF(F39=0,0,I39/F39)</f>
        <v>0</v>
      </c>
      <c r="V39" s="64">
        <f>IF(F39=0,0,(I39+J39+2*K39+3*L39)/F39)</f>
        <v>0</v>
      </c>
      <c r="W39" s="64">
        <f>IF(F39+N39+O39+S39=0,0,(I39+N39+O39)/(F39+O39+N39+S39))</f>
        <v>0</v>
      </c>
      <c r="X39" s="64">
        <f>V39+W39</f>
        <v>0</v>
      </c>
      <c r="Y39" s="63">
        <f>daten!$K$14</f>
        <v>0</v>
      </c>
    </row>
    <row r="40" spans="1:25" x14ac:dyDescent="0.2">
      <c r="A40" s="61">
        <f>SUBTOTAL(3,$U$2:U40)</f>
        <v>39</v>
      </c>
      <c r="B40" s="62" t="str">
        <f>b_NRW!$A$38</f>
        <v>Fetahovic, Maida</v>
      </c>
      <c r="C40" s="62" t="str">
        <f>b_NRW!$A$1</f>
        <v>BSVNRW</v>
      </c>
      <c r="D40" s="63">
        <f>SUM(b_NRW!$C$39:$C$46)</f>
        <v>4</v>
      </c>
      <c r="E40" s="63">
        <f>SUM(b_NRW!$D$39:$D$46)</f>
        <v>6</v>
      </c>
      <c r="F40" s="63">
        <f>SUM(b_NRW!$E$39:$E$46)</f>
        <v>6</v>
      </c>
      <c r="G40" s="63">
        <f>SUM(b_NRW!$F$39:$F$46)</f>
        <v>4</v>
      </c>
      <c r="H40" s="63">
        <f>SUM(b_NRW!$G$39:$G$46)</f>
        <v>4</v>
      </c>
      <c r="I40" s="63">
        <f>SUM(b_NRW!$H$39:$H$46)</f>
        <v>6</v>
      </c>
      <c r="J40" s="63">
        <f>SUM(b_NRW!$I$39:$I$46)</f>
        <v>0</v>
      </c>
      <c r="K40" s="63">
        <f>SUM(b_NRW!$J$39:$J$46)</f>
        <v>2</v>
      </c>
      <c r="L40" s="63">
        <f>SUM(b_NRW!$K$39:$K$46)</f>
        <v>1</v>
      </c>
      <c r="M40" s="63">
        <f>SUM(b_NRW!$L$39:$L$46)</f>
        <v>0</v>
      </c>
      <c r="N40" s="63">
        <f>SUM(b_NRW!$M$39:$M$46)</f>
        <v>0</v>
      </c>
      <c r="O40" s="63">
        <f>SUM(b_NRW!$N$39:$N$46)</f>
        <v>0</v>
      </c>
      <c r="P40" s="63">
        <f>SUM(b_NRW!$O$39:$O$46)</f>
        <v>0</v>
      </c>
      <c r="Q40" s="63">
        <f>SUM(b_NRW!$P$39:$P$46)</f>
        <v>0</v>
      </c>
      <c r="R40" s="63">
        <f>SUM(b_NRW!$Q$39:$Q$46)</f>
        <v>0</v>
      </c>
      <c r="S40" s="63">
        <f>SUM(b_NRW!$R$39:$R$46)</f>
        <v>0</v>
      </c>
      <c r="T40" s="63">
        <f>SUM(b_NRW!$S$39:$S$46)</f>
        <v>0</v>
      </c>
      <c r="U40" s="64">
        <f>IF(F40=0,0,I40/F40)</f>
        <v>1</v>
      </c>
      <c r="V40" s="64">
        <f>IF(F40=0,0,(I40+J40+2*K40+3*L40)/F40)</f>
        <v>2.1666666666666665</v>
      </c>
      <c r="W40" s="64">
        <f>IF(F40+N40+O40+S40=0,0,(I40+N40+O40)/(F40+O40+N40+S40))</f>
        <v>1</v>
      </c>
      <c r="X40" s="64">
        <f>V40+W40</f>
        <v>3.1666666666666665</v>
      </c>
      <c r="Y40" s="63">
        <f>daten!$S$6</f>
        <v>0</v>
      </c>
    </row>
    <row r="41" spans="1:25" x14ac:dyDescent="0.2">
      <c r="A41" s="61">
        <f>SUBTOTAL(3,$U$2:U41)</f>
        <v>40</v>
      </c>
      <c r="B41" s="62" t="str">
        <f>b_KIEL!$A$65</f>
        <v>Hahn, Smilla</v>
      </c>
      <c r="C41" s="62" t="str">
        <f>b_KIEL!$A$1</f>
        <v>Kiel Seahawks</v>
      </c>
      <c r="D41" s="63">
        <f>SUM(b_KIEL!$C$66:$C$73)</f>
        <v>4</v>
      </c>
      <c r="E41" s="63">
        <f>SUM(b_KIEL!$D$66:$D$73)</f>
        <v>6</v>
      </c>
      <c r="F41" s="63">
        <f>SUM(b_KIEL!$E$66:$E$73)</f>
        <v>4</v>
      </c>
      <c r="G41" s="63">
        <f>SUM(b_KIEL!$F$66:$F$73)</f>
        <v>2</v>
      </c>
      <c r="H41" s="63">
        <f>SUM(b_KIEL!$G$66:$G$73)</f>
        <v>0</v>
      </c>
      <c r="I41" s="63">
        <f>SUM(b_KIEL!$H$66:$H$73)</f>
        <v>2</v>
      </c>
      <c r="J41" s="63">
        <f>SUM(b_KIEL!$I$66:$I$73)</f>
        <v>0</v>
      </c>
      <c r="K41" s="63">
        <f>SUM(b_KIEL!$J$66:$J$73)</f>
        <v>0</v>
      </c>
      <c r="L41" s="63">
        <f>SUM(b_KIEL!$K$66:$K$73)</f>
        <v>0</v>
      </c>
      <c r="M41" s="63">
        <f>SUM(b_KIEL!$L$66:$L$73)</f>
        <v>0</v>
      </c>
      <c r="N41" s="63">
        <f>SUM(b_KIEL!$M$66:$M$73)</f>
        <v>0</v>
      </c>
      <c r="O41" s="63">
        <f>SUM(b_KIEL!$N$66:$N$73)</f>
        <v>2</v>
      </c>
      <c r="P41" s="63">
        <f>SUM(b_KIEL!$O$66:$O$73)</f>
        <v>2</v>
      </c>
      <c r="Q41" s="63">
        <f>SUM(b_KIEL!$P$66:$P$73)</f>
        <v>0</v>
      </c>
      <c r="R41" s="63">
        <f>SUM(b_KIEL!$Q$66:$Q$73)</f>
        <v>0</v>
      </c>
      <c r="S41" s="63">
        <f>SUM(b_KIEL!$R$66:$R$73)</f>
        <v>0</v>
      </c>
      <c r="T41" s="63">
        <f>SUM(b_KIEL!$S$66:$S$73)</f>
        <v>0</v>
      </c>
      <c r="U41" s="64">
        <f>IF(F41=0,0,I41/F41)</f>
        <v>0.5</v>
      </c>
      <c r="V41" s="64">
        <f>IF(F41=0,0,(I41+J41+2*K41+3*L41)/F41)</f>
        <v>0.5</v>
      </c>
      <c r="W41" s="64">
        <f>IF(F41+N41+O41+S41=0,0,(I41+N41+O41)/(F41+O41+N41+S41))</f>
        <v>0.66666666666666663</v>
      </c>
      <c r="X41" s="64">
        <f>V41+W41</f>
        <v>1.1666666666666665</v>
      </c>
      <c r="Y41" s="63">
        <f>daten!$S$9</f>
        <v>0</v>
      </c>
    </row>
    <row r="42" spans="1:25" x14ac:dyDescent="0.2">
      <c r="A42" s="61">
        <f>SUBTOTAL(3,$U$2:U42)</f>
        <v>41</v>
      </c>
      <c r="B42" s="62" t="str">
        <f>b_KIEL!$A$119</f>
        <v>Einfeldt, Sofie</v>
      </c>
      <c r="C42" s="62" t="str">
        <f>b_KIEL!$A$1</f>
        <v>Kiel Seahawks</v>
      </c>
      <c r="D42" s="63">
        <f>SUM(b_KIEL!$C$120:$C$127)</f>
        <v>3</v>
      </c>
      <c r="E42" s="63">
        <f>SUM(b_KIEL!$D$120:$D$127)</f>
        <v>6</v>
      </c>
      <c r="F42" s="63">
        <f>SUM(b_KIEL!$E$120:$E$127)</f>
        <v>5</v>
      </c>
      <c r="G42" s="63">
        <f>SUM(b_KIEL!$F$120:$F$127)</f>
        <v>4</v>
      </c>
      <c r="H42" s="63">
        <f>SUM(b_KIEL!$G$120:$G$127)</f>
        <v>1</v>
      </c>
      <c r="I42" s="63">
        <f>SUM(b_KIEL!$H$120:$H$127)</f>
        <v>2</v>
      </c>
      <c r="J42" s="63">
        <f>SUM(b_KIEL!$I$120:$I$127)</f>
        <v>0</v>
      </c>
      <c r="K42" s="63">
        <f>SUM(b_KIEL!$J$120:$J$127)</f>
        <v>0</v>
      </c>
      <c r="L42" s="63">
        <f>SUM(b_KIEL!$K$120:$K$127)</f>
        <v>0</v>
      </c>
      <c r="M42" s="63">
        <f>SUM(b_KIEL!$L$120:$L$127)</f>
        <v>1</v>
      </c>
      <c r="N42" s="63">
        <f>SUM(b_KIEL!$M$120:$M$127)</f>
        <v>0</v>
      </c>
      <c r="O42" s="63">
        <f>SUM(b_KIEL!$N$120:$N$127)</f>
        <v>1</v>
      </c>
      <c r="P42" s="63">
        <f>SUM(b_KIEL!$O$120:$O$127)</f>
        <v>1</v>
      </c>
      <c r="Q42" s="63">
        <f>SUM(b_KIEL!$P$120:$P$127)</f>
        <v>0</v>
      </c>
      <c r="R42" s="63">
        <f>SUM(b_KIEL!$Q$120:$Q$127)</f>
        <v>0</v>
      </c>
      <c r="S42" s="63">
        <f>SUM(b_KIEL!$R$120:$R$127)</f>
        <v>0</v>
      </c>
      <c r="T42" s="63">
        <f>SUM(b_KIEL!$S$120:$S$127)</f>
        <v>0</v>
      </c>
      <c r="U42" s="64">
        <f>IF(F42=0,0,I42/F42)</f>
        <v>0.4</v>
      </c>
      <c r="V42" s="64">
        <f>IF(F42=0,0,(I42+J42+2*K42+3*L42)/F42)</f>
        <v>0.4</v>
      </c>
      <c r="W42" s="64">
        <f>IF(F42+N42+O42+S42=0,0,(I42+N42+O42)/(F42+O42+N42+S42))</f>
        <v>0.5</v>
      </c>
      <c r="X42" s="64">
        <f>V42+W42</f>
        <v>0.9</v>
      </c>
      <c r="Y42" s="63">
        <f>daten!$S$15</f>
        <v>0</v>
      </c>
    </row>
    <row r="43" spans="1:25" x14ac:dyDescent="0.2">
      <c r="A43" s="61">
        <f>SUBTOTAL(3,$U$2:U43)</f>
        <v>42</v>
      </c>
      <c r="B43" s="62" t="str">
        <f>b_KIEL!$A$146</f>
        <v>Bockelmann, Jasmin</v>
      </c>
      <c r="C43" s="62" t="str">
        <f>b_KIEL!$A$1</f>
        <v>Kiel Seahawks</v>
      </c>
      <c r="D43" s="63">
        <f>SUM(b_KIEL!$C$147:$C$154)</f>
        <v>3</v>
      </c>
      <c r="E43" s="63">
        <f>SUM(b_KIEL!$D$147:$D$154)</f>
        <v>6</v>
      </c>
      <c r="F43" s="63">
        <f>SUM(b_KIEL!$E$147:$E$154)</f>
        <v>6</v>
      </c>
      <c r="G43" s="63">
        <f>SUM(b_KIEL!$F$147:$F$154)</f>
        <v>0</v>
      </c>
      <c r="H43" s="63">
        <f>SUM(b_KIEL!$G$147:$G$154)</f>
        <v>1</v>
      </c>
      <c r="I43" s="63">
        <f>SUM(b_KIEL!$H$147:$H$154)</f>
        <v>1</v>
      </c>
      <c r="J43" s="63">
        <f>SUM(b_KIEL!$I$147:$I$154)</f>
        <v>0</v>
      </c>
      <c r="K43" s="63">
        <f>SUM(b_KIEL!$J$147:$J$154)</f>
        <v>0</v>
      </c>
      <c r="L43" s="63">
        <f>SUM(b_KIEL!$K$147:$K$154)</f>
        <v>0</v>
      </c>
      <c r="M43" s="63">
        <f>SUM(b_KIEL!$L$147:$L$154)</f>
        <v>3</v>
      </c>
      <c r="N43" s="63">
        <f>SUM(b_KIEL!$M$147:$M$154)</f>
        <v>0</v>
      </c>
      <c r="O43" s="63">
        <f>SUM(b_KIEL!$N$147:$N$154)</f>
        <v>0</v>
      </c>
      <c r="P43" s="63">
        <f>SUM(b_KIEL!$O$147:$O$154)</f>
        <v>0</v>
      </c>
      <c r="Q43" s="63">
        <f>SUM(b_KIEL!$P$147:$P$154)</f>
        <v>0</v>
      </c>
      <c r="R43" s="63">
        <f>SUM(b_KIEL!$Q$147:$Q$154)</f>
        <v>0</v>
      </c>
      <c r="S43" s="63">
        <f>SUM(b_KIEL!$R$147:$R$154)</f>
        <v>0</v>
      </c>
      <c r="T43" s="63">
        <f>SUM(b_KIEL!$S$147:$S$154)</f>
        <v>0</v>
      </c>
      <c r="U43" s="64">
        <f>IF(F43=0,0,I43/F43)</f>
        <v>0.16666666666666666</v>
      </c>
      <c r="V43" s="64">
        <f>IF(F43=0,0,(I43+J43+2*K43+3*L43)/F43)</f>
        <v>0.16666666666666666</v>
      </c>
      <c r="W43" s="64">
        <f>IF(F43+N43+O43+S43=0,0,(I43+N43+O43)/(F43+O43+N43+S43))</f>
        <v>0.16666666666666666</v>
      </c>
      <c r="X43" s="64">
        <f>V43+W43</f>
        <v>0.33333333333333331</v>
      </c>
      <c r="Y43" s="63">
        <f>daten!$S$18</f>
        <v>0</v>
      </c>
    </row>
    <row r="44" spans="1:25" x14ac:dyDescent="0.2">
      <c r="A44" s="61">
        <f>SUBTOTAL(3,$U$2:U44)</f>
        <v>43</v>
      </c>
      <c r="B44" s="62" t="str">
        <f>b_BAWÜ!$A$20</f>
        <v>Capano, Elena</v>
      </c>
      <c r="C44" s="62" t="str">
        <f>b_BAWÜ!$A$1</f>
        <v>BWBSV</v>
      </c>
      <c r="D44" s="63">
        <f>SUM(b_BAWÜ!$C$21:$C$28)</f>
        <v>4</v>
      </c>
      <c r="E44" s="63">
        <f>SUM(b_BAWÜ!$D$21:$D$28)</f>
        <v>5</v>
      </c>
      <c r="F44" s="63">
        <f>SUM(b_BAWÜ!$E$21:$E$28)</f>
        <v>5</v>
      </c>
      <c r="G44" s="63">
        <f>SUM(b_BAWÜ!$F$21:$F$28)</f>
        <v>2</v>
      </c>
      <c r="H44" s="63">
        <f>SUM(b_BAWÜ!$G$21:$G$28)</f>
        <v>2</v>
      </c>
      <c r="I44" s="63">
        <f>SUM(b_BAWÜ!$H$21:$H$28)</f>
        <v>1</v>
      </c>
      <c r="J44" s="63">
        <f>SUM(b_BAWÜ!$I$21:$I$28)</f>
        <v>0</v>
      </c>
      <c r="K44" s="63">
        <f>SUM(b_BAWÜ!$J$21:$J$28)</f>
        <v>0</v>
      </c>
      <c r="L44" s="63">
        <f>SUM(b_BAWÜ!$K$21:$K$28)</f>
        <v>0</v>
      </c>
      <c r="M44" s="63">
        <f>SUM(b_BAWÜ!$L$21:$L$28)</f>
        <v>1</v>
      </c>
      <c r="N44" s="63">
        <f>SUM(b_BAWÜ!$M$21:$M$28)</f>
        <v>0</v>
      </c>
      <c r="O44" s="63">
        <f>SUM(b_BAWÜ!$N$21:$N$28)</f>
        <v>0</v>
      </c>
      <c r="P44" s="63">
        <f>SUM(b_BAWÜ!$O$21:$O$28)</f>
        <v>1</v>
      </c>
      <c r="Q44" s="63">
        <f>SUM(b_BAWÜ!$P$21:$P$28)</f>
        <v>0</v>
      </c>
      <c r="R44" s="63">
        <f>SUM(b_BAWÜ!$Q$21:$Q$28)</f>
        <v>0</v>
      </c>
      <c r="S44" s="63">
        <f>SUM(b_BAWÜ!$R$21:$R$28)</f>
        <v>0</v>
      </c>
      <c r="T44" s="63">
        <f>SUM(b_BAWÜ!$S$21:$S$28)</f>
        <v>0</v>
      </c>
      <c r="U44" s="64">
        <f>IF(F44=0,0,I44/F44)</f>
        <v>0.2</v>
      </c>
      <c r="V44" s="64">
        <f>IF(F44=0,0,(I44+J44+2*K44+3*L44)/F44)</f>
        <v>0.2</v>
      </c>
      <c r="W44" s="64">
        <f>IF(F44+N44+O44+S44=0,0,(I44+N44+O44)/(F44+O44+N44+S44))</f>
        <v>0.2</v>
      </c>
      <c r="X44" s="64">
        <f>V44+W44</f>
        <v>0.4</v>
      </c>
      <c r="Y44" s="63">
        <f>daten!$C$4</f>
        <v>0</v>
      </c>
    </row>
    <row r="45" spans="1:25" x14ac:dyDescent="0.2">
      <c r="A45" s="61">
        <f>SUBTOTAL(3,$U$2:U45)</f>
        <v>44</v>
      </c>
      <c r="B45" s="62" t="str">
        <f>b_BAWÜ!$A$47</f>
        <v>Göcke, Sophie       geb. 2013</v>
      </c>
      <c r="C45" s="62" t="str">
        <f>b_BAWÜ!$A$1</f>
        <v>BWBSV</v>
      </c>
      <c r="D45" s="63">
        <f>SUM(b_BAWÜ!$C$48:$C$55)</f>
        <v>3</v>
      </c>
      <c r="E45" s="63">
        <f>SUM(b_BAWÜ!$D$48:$D$55)</f>
        <v>5</v>
      </c>
      <c r="F45" s="63">
        <f>SUM(b_BAWÜ!$E$48:$E$55)</f>
        <v>5</v>
      </c>
      <c r="G45" s="63">
        <f>SUM(b_BAWÜ!$F$48:$F$55)</f>
        <v>0</v>
      </c>
      <c r="H45" s="63">
        <f>SUM(b_BAWÜ!$G$48:$G$55)</f>
        <v>1</v>
      </c>
      <c r="I45" s="63">
        <f>SUM(b_BAWÜ!$H$48:$H$55)</f>
        <v>0</v>
      </c>
      <c r="J45" s="63">
        <f>SUM(b_BAWÜ!$I$48:$I$55)</f>
        <v>0</v>
      </c>
      <c r="K45" s="63">
        <f>SUM(b_BAWÜ!$J$48:$J$55)</f>
        <v>0</v>
      </c>
      <c r="L45" s="63">
        <f>SUM(b_BAWÜ!$K$48:$K$55)</f>
        <v>0</v>
      </c>
      <c r="M45" s="63">
        <f>SUM(b_BAWÜ!$L$48:$L$55)</f>
        <v>1</v>
      </c>
      <c r="N45" s="63">
        <f>SUM(b_BAWÜ!$M$48:$M$55)</f>
        <v>0</v>
      </c>
      <c r="O45" s="63">
        <f>SUM(b_BAWÜ!$N$48:$N$55)</f>
        <v>0</v>
      </c>
      <c r="P45" s="63">
        <f>SUM(b_BAWÜ!$O$48:$O$55)</f>
        <v>0</v>
      </c>
      <c r="Q45" s="63">
        <f>SUM(b_BAWÜ!$P$48:$P$55)</f>
        <v>0</v>
      </c>
      <c r="R45" s="63">
        <f>SUM(b_BAWÜ!$Q$48:$Q$55)</f>
        <v>0</v>
      </c>
      <c r="S45" s="63">
        <f>SUM(b_BAWÜ!$R$48:$R$55)</f>
        <v>0</v>
      </c>
      <c r="T45" s="63">
        <f>SUM(b_BAWÜ!$S$48:$S$55)</f>
        <v>0</v>
      </c>
      <c r="U45" s="64">
        <f>IF(F45=0,0,I45/F45)</f>
        <v>0</v>
      </c>
      <c r="V45" s="64">
        <f>IF(F45=0,0,(I45+J45+2*K45+3*L45)/F45)</f>
        <v>0</v>
      </c>
      <c r="W45" s="64">
        <f>IF(F45+N45+O45+S45=0,0,(I45+N45+O45)/(F45+O45+N45+S45))</f>
        <v>0</v>
      </c>
      <c r="X45" s="64">
        <f>V45+W45</f>
        <v>0</v>
      </c>
      <c r="Y45" s="63">
        <f>daten!$C$7</f>
        <v>0</v>
      </c>
    </row>
    <row r="46" spans="1:25" x14ac:dyDescent="0.2">
      <c r="A46" s="61">
        <f>SUBTOTAL(3,$U$2:U46)</f>
        <v>45</v>
      </c>
      <c r="B46" s="62" t="str">
        <f>b_BB!$A$20</f>
        <v>Rockstein, Finja</v>
      </c>
      <c r="C46" s="62" t="str">
        <f>b_BB!$A$1</f>
        <v>Kiel Seahawks/ Berlin Ravens</v>
      </c>
      <c r="D46" s="63">
        <f>SUM(b_BB!$C$21:$C$28)</f>
        <v>4</v>
      </c>
      <c r="E46" s="63">
        <f>SUM(b_BB!$D$21:$D$28)</f>
        <v>5</v>
      </c>
      <c r="F46" s="63">
        <f>SUM(b_BB!$E$21:$E$28)</f>
        <v>5</v>
      </c>
      <c r="G46" s="63">
        <f>SUM(b_BB!$F$21:$F$28)</f>
        <v>0</v>
      </c>
      <c r="H46" s="63">
        <f>SUM(b_BB!$G$21:$G$28)</f>
        <v>0</v>
      </c>
      <c r="I46" s="63">
        <f>SUM(b_BB!$H$21:$H$28)</f>
        <v>0</v>
      </c>
      <c r="J46" s="63">
        <f>SUM(b_BB!$I$21:$I$28)</f>
        <v>0</v>
      </c>
      <c r="K46" s="63">
        <f>SUM(b_BB!$J$21:$J$28)</f>
        <v>0</v>
      </c>
      <c r="L46" s="63">
        <f>SUM(b_BB!$K$21:$K$28)</f>
        <v>0</v>
      </c>
      <c r="M46" s="63">
        <f>SUM(b_BB!$L$21:$L$28)</f>
        <v>2</v>
      </c>
      <c r="N46" s="63">
        <f>SUM(b_BB!$M$21:$M$28)</f>
        <v>0</v>
      </c>
      <c r="O46" s="63">
        <f>SUM(b_BB!$N$21:$N$28)</f>
        <v>0</v>
      </c>
      <c r="P46" s="63">
        <f>SUM(b_BB!$O$21:$O$28)</f>
        <v>0</v>
      </c>
      <c r="Q46" s="63">
        <f>SUM(b_BB!$P$21:$P$28)</f>
        <v>0</v>
      </c>
      <c r="R46" s="63">
        <f>SUM(b_BB!$Q$21:$Q$28)</f>
        <v>0</v>
      </c>
      <c r="S46" s="63">
        <f>SUM(b_BB!$R$21:$R$28)</f>
        <v>0</v>
      </c>
      <c r="T46" s="63">
        <f>SUM(b_BB!$S$21:$S$28)</f>
        <v>0</v>
      </c>
      <c r="U46" s="64">
        <f>IF(F46=0,0,I46/F46)</f>
        <v>0</v>
      </c>
      <c r="V46" s="64">
        <f>IF(F46=0,0,(I46+J46+2*K46+3*L46)/F46)</f>
        <v>0</v>
      </c>
      <c r="W46" s="64">
        <f>IF(F46+N46+O46+S46=0,0,(I46+N46+O46)/(F46+O46+N46+S46))</f>
        <v>0</v>
      </c>
      <c r="X46" s="64">
        <f>V46+W46</f>
        <v>0</v>
      </c>
      <c r="Y46" s="63">
        <f>daten!$K$4</f>
        <v>0</v>
      </c>
    </row>
    <row r="47" spans="1:25" x14ac:dyDescent="0.2">
      <c r="A47" s="61">
        <f>SUBTOTAL(3,$U$2:U47)</f>
        <v>46</v>
      </c>
      <c r="B47" s="62" t="str">
        <f>b_BB!$A$65</f>
        <v>Lehmann, Alina</v>
      </c>
      <c r="C47" s="62" t="str">
        <f>b_BB!$A$1</f>
        <v>Kiel Seahawks/ Berlin Ravens</v>
      </c>
      <c r="D47" s="63">
        <f>SUM(b_BB!$C$66:$C$73)</f>
        <v>3</v>
      </c>
      <c r="E47" s="63">
        <f>SUM(b_BB!$D$66:$D$73)</f>
        <v>5</v>
      </c>
      <c r="F47" s="63">
        <f>SUM(b_BB!$E$66:$E$73)</f>
        <v>5</v>
      </c>
      <c r="G47" s="63">
        <f>SUM(b_BB!$F$66:$F$73)</f>
        <v>2</v>
      </c>
      <c r="H47" s="63">
        <f>SUM(b_BB!$G$66:$G$73)</f>
        <v>0</v>
      </c>
      <c r="I47" s="63">
        <f>SUM(b_BB!$H$66:$H$73)</f>
        <v>2</v>
      </c>
      <c r="J47" s="63">
        <f>SUM(b_BB!$I$66:$I$73)</f>
        <v>0</v>
      </c>
      <c r="K47" s="63">
        <f>SUM(b_BB!$J$66:$J$73)</f>
        <v>0</v>
      </c>
      <c r="L47" s="63">
        <f>SUM(b_BB!$K$66:$K$73)</f>
        <v>0</v>
      </c>
      <c r="M47" s="63">
        <f>SUM(b_BB!$L$66:$L$73)</f>
        <v>2</v>
      </c>
      <c r="N47" s="63">
        <f>SUM(b_BB!$M$66:$M$73)</f>
        <v>0</v>
      </c>
      <c r="O47" s="63">
        <f>SUM(b_BB!$N$66:$N$73)</f>
        <v>0</v>
      </c>
      <c r="P47" s="63">
        <f>SUM(b_BB!$O$66:$O$73)</f>
        <v>2</v>
      </c>
      <c r="Q47" s="63">
        <f>SUM(b_BB!$P$66:$P$73)</f>
        <v>0</v>
      </c>
      <c r="R47" s="63">
        <f>SUM(b_BB!$Q$66:$Q$73)</f>
        <v>0</v>
      </c>
      <c r="S47" s="63">
        <f>SUM(b_BB!$R$66:$R$73)</f>
        <v>0</v>
      </c>
      <c r="T47" s="63">
        <f>SUM(b_BB!$S$66:$S$73)</f>
        <v>0</v>
      </c>
      <c r="U47" s="64">
        <f>IF(F47=0,0,I47/F47)</f>
        <v>0.4</v>
      </c>
      <c r="V47" s="64">
        <f>IF(F47=0,0,(I47+J47+2*K47+3*L47)/F47)</f>
        <v>0.4</v>
      </c>
      <c r="W47" s="64">
        <f>IF(F47+N47+O47+S47=0,0,(I47+N47+O47)/(F47+O47+N47+S47))</f>
        <v>0.4</v>
      </c>
      <c r="X47" s="64">
        <f>V47+W47</f>
        <v>0.8</v>
      </c>
      <c r="Y47" s="63">
        <f>daten!$K$9</f>
        <v>0</v>
      </c>
    </row>
    <row r="48" spans="1:25" x14ac:dyDescent="0.2">
      <c r="A48" s="61">
        <f>SUBTOTAL(3,$U$2:U48)</f>
        <v>47</v>
      </c>
      <c r="B48" s="62" t="str">
        <f>b_BB!$A$119</f>
        <v>Rathje, Lotta</v>
      </c>
      <c r="C48" s="62" t="str">
        <f>b_BB!$A$1</f>
        <v>Kiel Seahawks/ Berlin Ravens</v>
      </c>
      <c r="D48" s="63">
        <f>SUM(b_BB!$C$120:$C$127)</f>
        <v>3</v>
      </c>
      <c r="E48" s="63">
        <f>SUM(b_BB!$D$120:$D$127)</f>
        <v>5</v>
      </c>
      <c r="F48" s="63">
        <f>SUM(b_BB!$E$120:$E$127)</f>
        <v>4</v>
      </c>
      <c r="G48" s="63">
        <f>SUM(b_BB!$F$120:$F$127)</f>
        <v>2</v>
      </c>
      <c r="H48" s="63">
        <f>SUM(b_BB!$G$120:$G$127)</f>
        <v>1</v>
      </c>
      <c r="I48" s="63">
        <f>SUM(b_BB!$H$120:$H$127)</f>
        <v>1</v>
      </c>
      <c r="J48" s="63">
        <f>SUM(b_BB!$I$120:$I$127)</f>
        <v>0</v>
      </c>
      <c r="K48" s="63">
        <f>SUM(b_BB!$J$120:$J$127)</f>
        <v>0</v>
      </c>
      <c r="L48" s="63">
        <f>SUM(b_BB!$K$120:$K$127)</f>
        <v>0</v>
      </c>
      <c r="M48" s="63">
        <f>SUM(b_BB!$L$120:$L$127)</f>
        <v>1</v>
      </c>
      <c r="N48" s="63">
        <f>SUM(b_BB!$M$120:$M$127)</f>
        <v>0</v>
      </c>
      <c r="O48" s="63">
        <f>SUM(b_BB!$N$120:$N$127)</f>
        <v>1</v>
      </c>
      <c r="P48" s="63">
        <f>SUM(b_BB!$O$120:$O$127)</f>
        <v>1</v>
      </c>
      <c r="Q48" s="63">
        <f>SUM(b_BB!$P$120:$P$127)</f>
        <v>0</v>
      </c>
      <c r="R48" s="63">
        <f>SUM(b_BB!$Q$120:$Q$127)</f>
        <v>0</v>
      </c>
      <c r="S48" s="63">
        <f>SUM(b_BB!$R$120:$R$127)</f>
        <v>0</v>
      </c>
      <c r="T48" s="63">
        <f>SUM(b_BB!$S$120:$S$127)</f>
        <v>0</v>
      </c>
      <c r="U48" s="64">
        <f>IF(F48=0,0,I48/F48)</f>
        <v>0.25</v>
      </c>
      <c r="V48" s="64">
        <f>IF(F48=0,0,(I48+J48+2*K48+3*L48)/F48)</f>
        <v>0.25</v>
      </c>
      <c r="W48" s="64">
        <f>IF(F48+N48+O48+S48=0,0,(I48+N48+O48)/(F48+O48+N48+S48))</f>
        <v>0.4</v>
      </c>
      <c r="X48" s="64">
        <f>V48+W48</f>
        <v>0.65</v>
      </c>
      <c r="Y48" s="63">
        <f>daten!$K$15</f>
        <v>0</v>
      </c>
    </row>
    <row r="49" spans="1:25" x14ac:dyDescent="0.2">
      <c r="A49" s="61">
        <f>SUBTOTAL(3,$U$2:U49)</f>
        <v>48</v>
      </c>
      <c r="B49" s="62" t="str">
        <f>b_BB!$A$128</f>
        <v>Rusch, Leonie</v>
      </c>
      <c r="C49" s="62" t="str">
        <f>b_BB!$A$1</f>
        <v>Kiel Seahawks/ Berlin Ravens</v>
      </c>
      <c r="D49" s="63">
        <f>SUM(b_BB!$C$129:$C$136)</f>
        <v>4</v>
      </c>
      <c r="E49" s="63">
        <f>SUM(b_BB!$D$129:$D$136)</f>
        <v>5</v>
      </c>
      <c r="F49" s="63">
        <f>SUM(b_BB!$E$129:$E$136)</f>
        <v>4</v>
      </c>
      <c r="G49" s="63">
        <f>SUM(b_BB!$F$129:$F$136)</f>
        <v>1</v>
      </c>
      <c r="H49" s="63">
        <f>SUM(b_BB!$G$129:$G$136)</f>
        <v>0</v>
      </c>
      <c r="I49" s="63">
        <f>SUM(b_BB!$H$129:$H$136)</f>
        <v>2</v>
      </c>
      <c r="J49" s="63">
        <f>SUM(b_BB!$I$129:$I$136)</f>
        <v>0</v>
      </c>
      <c r="K49" s="63">
        <f>SUM(b_BB!$J$129:$J$136)</f>
        <v>0</v>
      </c>
      <c r="L49" s="63">
        <f>SUM(b_BB!$K$129:$K$136)</f>
        <v>0</v>
      </c>
      <c r="M49" s="63">
        <f>SUM(b_BB!$L$129:$L$136)</f>
        <v>2</v>
      </c>
      <c r="N49" s="63">
        <f>SUM(b_BB!$M$129:$M$136)</f>
        <v>0</v>
      </c>
      <c r="O49" s="63">
        <f>SUM(b_BB!$N$129:$N$136)</f>
        <v>1</v>
      </c>
      <c r="P49" s="63">
        <f>SUM(b_BB!$O$129:$O$136)</f>
        <v>0</v>
      </c>
      <c r="Q49" s="63">
        <f>SUM(b_BB!$P$129:$P$136)</f>
        <v>0</v>
      </c>
      <c r="R49" s="63">
        <f>SUM(b_BB!$Q$129:$Q$136)</f>
        <v>0</v>
      </c>
      <c r="S49" s="63">
        <f>SUM(b_BB!$R$129:$R$136)</f>
        <v>0</v>
      </c>
      <c r="T49" s="63">
        <f>SUM(b_BB!$S$129:$S$136)</f>
        <v>0</v>
      </c>
      <c r="U49" s="64">
        <f>IF(F49=0,0,I49/F49)</f>
        <v>0.5</v>
      </c>
      <c r="V49" s="64">
        <f>IF(F49=0,0,(I49+J49+2*K49+3*L49)/F49)</f>
        <v>0.5</v>
      </c>
      <c r="W49" s="64">
        <f>IF(F49+N49+O49+S49=0,0,(I49+N49+O49)/(F49+O49+N49+S49))</f>
        <v>0.6</v>
      </c>
      <c r="X49" s="64">
        <f>V49+W49</f>
        <v>1.1000000000000001</v>
      </c>
      <c r="Y49" s="63">
        <f>daten!$K$16</f>
        <v>0</v>
      </c>
    </row>
    <row r="50" spans="1:25" x14ac:dyDescent="0.2">
      <c r="A50" s="61">
        <f>SUBTOTAL(3,$U$2:U50)</f>
        <v>49</v>
      </c>
      <c r="B50" s="62" t="str">
        <f>b_STU!$A$56</f>
        <v>Hugendubel, Lisa</v>
      </c>
      <c r="C50" s="62" t="str">
        <f>b_STU!$A$1</f>
        <v>Stuttgart Reds</v>
      </c>
      <c r="D50" s="63">
        <f>SUM(b_STU!$C$57:$C$64)</f>
        <v>4</v>
      </c>
      <c r="E50" s="63">
        <f>SUM(b_STU!$D$57:$D$64)</f>
        <v>5</v>
      </c>
      <c r="F50" s="63">
        <f>SUM(b_STU!$E$57:$E$64)</f>
        <v>5</v>
      </c>
      <c r="G50" s="63">
        <f>SUM(b_STU!$F$57:$F$64)</f>
        <v>2</v>
      </c>
      <c r="H50" s="63">
        <f>SUM(b_STU!$G$57:$G$64)</f>
        <v>3</v>
      </c>
      <c r="I50" s="63">
        <f>SUM(b_STU!$H$57:$H$64)</f>
        <v>1</v>
      </c>
      <c r="J50" s="63">
        <f>SUM(b_STU!$I$57:$I$64)</f>
        <v>0</v>
      </c>
      <c r="K50" s="63">
        <f>SUM(b_STU!$J$57:$J$64)</f>
        <v>0</v>
      </c>
      <c r="L50" s="63">
        <f>SUM(b_STU!$K$57:$K$64)</f>
        <v>0</v>
      </c>
      <c r="M50" s="63">
        <f>SUM(b_STU!$L$57:$L$64)</f>
        <v>1</v>
      </c>
      <c r="N50" s="63">
        <f>SUM(b_STU!$M$57:$M$64)</f>
        <v>0</v>
      </c>
      <c r="O50" s="63">
        <f>SUM(b_STU!$N$57:$N$64)</f>
        <v>0</v>
      </c>
      <c r="P50" s="63">
        <f>SUM(b_STU!$O$57:$O$64)</f>
        <v>0</v>
      </c>
      <c r="Q50" s="63">
        <f>SUM(b_STU!$P$57:$P$64)</f>
        <v>0</v>
      </c>
      <c r="R50" s="63">
        <f>SUM(b_STU!$Q$57:$Q$64)</f>
        <v>0</v>
      </c>
      <c r="S50" s="63">
        <f>SUM(b_STU!$R$57:$R$64)</f>
        <v>0</v>
      </c>
      <c r="T50" s="63">
        <f>SUM(b_STU!$S$57:$S$64)</f>
        <v>0</v>
      </c>
      <c r="U50" s="64">
        <f>IF(F50=0,0,I50/F50)</f>
        <v>0.2</v>
      </c>
      <c r="V50" s="64">
        <f>IF(F50=0,0,(I50+J50+2*K50+3*L50)/F50)</f>
        <v>0.2</v>
      </c>
      <c r="W50" s="64">
        <f>IF(F50+N50+O50+S50=0,0,(I50+N50+O50)/(F50+O50+N50+S50))</f>
        <v>0.2</v>
      </c>
      <c r="X50" s="64">
        <f>V50+W50</f>
        <v>0.4</v>
      </c>
      <c r="Y50" s="63">
        <f>daten!$O$8</f>
        <v>0</v>
      </c>
    </row>
    <row r="51" spans="1:25" x14ac:dyDescent="0.2">
      <c r="A51" s="61">
        <f>SUBTOTAL(3,$U$2:U51)</f>
        <v>50</v>
      </c>
      <c r="B51" s="62" t="str">
        <f>b_STU!$A$83</f>
        <v>Schuttenberg, Marie</v>
      </c>
      <c r="C51" s="62" t="str">
        <f>b_STU!$A$1</f>
        <v>Stuttgart Reds</v>
      </c>
      <c r="D51" s="63">
        <f>SUM(b_STU!$C$84:$C$91)</f>
        <v>4</v>
      </c>
      <c r="E51" s="63">
        <f>SUM(b_STU!$D$84:$D$91)</f>
        <v>5</v>
      </c>
      <c r="F51" s="63">
        <f>SUM(b_STU!$E$84:$E$91)</f>
        <v>5</v>
      </c>
      <c r="G51" s="63">
        <f>SUM(b_STU!$F$84:$F$91)</f>
        <v>1</v>
      </c>
      <c r="H51" s="63">
        <f>SUM(b_STU!$G$84:$G$91)</f>
        <v>0</v>
      </c>
      <c r="I51" s="63">
        <f>SUM(b_STU!$H$84:$H$91)</f>
        <v>1</v>
      </c>
      <c r="J51" s="63">
        <f>SUM(b_STU!$I$84:$I$91)</f>
        <v>0</v>
      </c>
      <c r="K51" s="63">
        <f>SUM(b_STU!$J$84:$J$91)</f>
        <v>0</v>
      </c>
      <c r="L51" s="63">
        <f>SUM(b_STU!$K$84:$K$91)</f>
        <v>0</v>
      </c>
      <c r="M51" s="63">
        <f>SUM(b_STU!$L$84:$L$91)</f>
        <v>1</v>
      </c>
      <c r="N51" s="63">
        <f>SUM(b_STU!$M$84:$M$91)</f>
        <v>0</v>
      </c>
      <c r="O51" s="63">
        <f>SUM(b_STU!$N$84:$N$91)</f>
        <v>0</v>
      </c>
      <c r="P51" s="63">
        <f>SUM(b_STU!$O$84:$O$91)</f>
        <v>0</v>
      </c>
      <c r="Q51" s="63">
        <f>SUM(b_STU!$P$84:$P$91)</f>
        <v>0</v>
      </c>
      <c r="R51" s="63">
        <f>SUM(b_STU!$Q$84:$Q$91)</f>
        <v>0</v>
      </c>
      <c r="S51" s="63">
        <f>SUM(b_STU!$R$84:$R$91)</f>
        <v>0</v>
      </c>
      <c r="T51" s="63">
        <f>SUM(b_STU!$S$84:$S$91)</f>
        <v>0</v>
      </c>
      <c r="U51" s="64">
        <f>IF(F51=0,0,I51/F51)</f>
        <v>0.2</v>
      </c>
      <c r="V51" s="64">
        <f>IF(F51=0,0,(I51+J51+2*K51+3*L51)/F51)</f>
        <v>0.2</v>
      </c>
      <c r="W51" s="64">
        <f>IF(F51+N51+O51+S51=0,0,(I51+N51+O51)/(F51+O51+N51+S51))</f>
        <v>0.2</v>
      </c>
      <c r="X51" s="64">
        <f>V51+W51</f>
        <v>0.4</v>
      </c>
      <c r="Y51" s="63">
        <f>daten!$O$11</f>
        <v>0</v>
      </c>
    </row>
    <row r="52" spans="1:25" ht="12.75" customHeight="1" x14ac:dyDescent="0.2">
      <c r="A52" s="61">
        <f>SUBTOTAL(3,$U$2:U52)</f>
        <v>51</v>
      </c>
      <c r="B52" s="62" t="str">
        <f>b_STU!$A$92</f>
        <v>Grassellini, Sofia</v>
      </c>
      <c r="C52" s="62" t="str">
        <f>b_STU!$A$1</f>
        <v>Stuttgart Reds</v>
      </c>
      <c r="D52" s="63">
        <f>SUM(b_STU!$C$93:$C$100)</f>
        <v>4</v>
      </c>
      <c r="E52" s="63">
        <f>SUM(b_STU!$D$93:$D$100)</f>
        <v>5</v>
      </c>
      <c r="F52" s="63">
        <f>SUM(b_STU!$E$93:$E$100)</f>
        <v>5</v>
      </c>
      <c r="G52" s="63">
        <f>SUM(b_STU!$F$93:$F$100)</f>
        <v>1</v>
      </c>
      <c r="H52" s="63">
        <f>SUM(b_STU!$G$93:$G$100)</f>
        <v>2</v>
      </c>
      <c r="I52" s="63">
        <f>SUM(b_STU!$H$93:$H$100)</f>
        <v>2</v>
      </c>
      <c r="J52" s="63">
        <f>SUM(b_STU!$I$93:$I$100)</f>
        <v>0</v>
      </c>
      <c r="K52" s="63">
        <f>SUM(b_STU!$J$93:$J$100)</f>
        <v>0</v>
      </c>
      <c r="L52" s="63">
        <f>SUM(b_STU!$K$93:$K$100)</f>
        <v>0</v>
      </c>
      <c r="M52" s="63">
        <f>SUM(b_STU!$L$93:$L$100)</f>
        <v>1</v>
      </c>
      <c r="N52" s="63">
        <f>SUM(b_STU!$M$93:$M$100)</f>
        <v>0</v>
      </c>
      <c r="O52" s="63">
        <f>SUM(b_STU!$N$93:$N$100)</f>
        <v>0</v>
      </c>
      <c r="P52" s="63">
        <f>SUM(b_STU!$O$93:$O$100)</f>
        <v>0</v>
      </c>
      <c r="Q52" s="63">
        <f>SUM(b_STU!$P$93:$P$100)</f>
        <v>0</v>
      </c>
      <c r="R52" s="63">
        <f>SUM(b_STU!$Q$93:$Q$100)</f>
        <v>0</v>
      </c>
      <c r="S52" s="63">
        <f>SUM(b_STU!$R$93:$R$100)</f>
        <v>0</v>
      </c>
      <c r="T52" s="63">
        <f>SUM(b_STU!$S$93:$S$100)</f>
        <v>0</v>
      </c>
      <c r="U52" s="64">
        <f>IF(F52=0,0,I52/F52)</f>
        <v>0.4</v>
      </c>
      <c r="V52" s="64">
        <f>IF(F52=0,0,(I52+J52+2*K52+3*L52)/F52)</f>
        <v>0.4</v>
      </c>
      <c r="W52" s="64">
        <f>IF(F52+N52+O52+S52=0,0,(I52+N52+O52)/(F52+O52+N52+S52))</f>
        <v>0.4</v>
      </c>
      <c r="X52" s="64">
        <f>V52+W52</f>
        <v>0.8</v>
      </c>
      <c r="Y52" s="63">
        <f>daten!$O$12</f>
        <v>0</v>
      </c>
    </row>
    <row r="53" spans="1:25" x14ac:dyDescent="0.2">
      <c r="A53" s="61">
        <f>SUBTOTAL(3,$U$2:U53)</f>
        <v>52</v>
      </c>
      <c r="B53" s="62" t="str">
        <f>b_NRW!$A$110</f>
        <v>Stracke, Olivia</v>
      </c>
      <c r="C53" s="62" t="str">
        <f>b_NRW!$A$1</f>
        <v>BSVNRW</v>
      </c>
      <c r="D53" s="63">
        <f>SUM(b_NRW!$C$111:$C$118)</f>
        <v>4</v>
      </c>
      <c r="E53" s="63">
        <f>SUM(b_NRW!$D$111:$D$118)</f>
        <v>5</v>
      </c>
      <c r="F53" s="63">
        <f>SUM(b_NRW!$E$111:$E$118)</f>
        <v>5</v>
      </c>
      <c r="G53" s="63">
        <f>SUM(b_NRW!$F$111:$F$118)</f>
        <v>2</v>
      </c>
      <c r="H53" s="63">
        <f>SUM(b_NRW!$G$111:$G$118)</f>
        <v>2</v>
      </c>
      <c r="I53" s="63">
        <f>SUM(b_NRW!$H$111:$H$118)</f>
        <v>2</v>
      </c>
      <c r="J53" s="63">
        <f>SUM(b_NRW!$I$111:$I$118)</f>
        <v>0</v>
      </c>
      <c r="K53" s="63">
        <f>SUM(b_NRW!$J$111:$J$118)</f>
        <v>0</v>
      </c>
      <c r="L53" s="63">
        <f>SUM(b_NRW!$K$111:$K$118)</f>
        <v>0</v>
      </c>
      <c r="M53" s="63">
        <f>SUM(b_NRW!$L$111:$L$118)</f>
        <v>1</v>
      </c>
      <c r="N53" s="63">
        <f>SUM(b_NRW!$M$111:$M$118)</f>
        <v>0</v>
      </c>
      <c r="O53" s="63">
        <f>SUM(b_NRW!$N$111:$N$118)</f>
        <v>0</v>
      </c>
      <c r="P53" s="63">
        <f>SUM(b_NRW!$O$111:$O$118)</f>
        <v>0</v>
      </c>
      <c r="Q53" s="63">
        <f>SUM(b_NRW!$P$111:$P$118)</f>
        <v>0</v>
      </c>
      <c r="R53" s="63">
        <f>SUM(b_NRW!$Q$111:$Q$118)</f>
        <v>0</v>
      </c>
      <c r="S53" s="63">
        <f>SUM(b_NRW!$R$111:$R$118)</f>
        <v>0</v>
      </c>
      <c r="T53" s="63">
        <f>SUM(b_NRW!$S$111:$S$118)</f>
        <v>0</v>
      </c>
      <c r="U53" s="64">
        <f>IF(F53=0,0,I53/F53)</f>
        <v>0.4</v>
      </c>
      <c r="V53" s="64">
        <f>IF(F53=0,0,(I53+J53+2*K53+3*L53)/F53)</f>
        <v>0.4</v>
      </c>
      <c r="W53" s="64">
        <f>IF(F53+N53+O53+S53=0,0,(I53+N53+O53)/(F53+O53+N53+S53))</f>
        <v>0.4</v>
      </c>
      <c r="X53" s="64">
        <f>V53+W53</f>
        <v>0.8</v>
      </c>
      <c r="Y53" s="63">
        <f>daten!$S$14</f>
        <v>0</v>
      </c>
    </row>
    <row r="54" spans="1:25" x14ac:dyDescent="0.2">
      <c r="A54" s="61">
        <f>SUBTOTAL(3,$U$2:U54)</f>
        <v>53</v>
      </c>
      <c r="B54" s="62" t="str">
        <f>b_KIEL!$A$20</f>
        <v>Lemke, Charlotte</v>
      </c>
      <c r="C54" s="62" t="str">
        <f>b_KIEL!$A$1</f>
        <v>Kiel Seahawks</v>
      </c>
      <c r="D54" s="63">
        <f>SUM(b_KIEL!$C$21:$C$28)</f>
        <v>4</v>
      </c>
      <c r="E54" s="63">
        <f>SUM(b_KIEL!$D$21:$D$28)</f>
        <v>5</v>
      </c>
      <c r="F54" s="63">
        <f>SUM(b_KIEL!$E$21:$E$28)</f>
        <v>3</v>
      </c>
      <c r="G54" s="63">
        <f>SUM(b_KIEL!$F$21:$F$28)</f>
        <v>1</v>
      </c>
      <c r="H54" s="63">
        <f>SUM(b_KIEL!$G$21:$G$28)</f>
        <v>1</v>
      </c>
      <c r="I54" s="63">
        <f>SUM(b_KIEL!$H$21:$H$28)</f>
        <v>2</v>
      </c>
      <c r="J54" s="63">
        <f>SUM(b_KIEL!$I$21:$I$28)</f>
        <v>0</v>
      </c>
      <c r="K54" s="63">
        <f>SUM(b_KIEL!$J$21:$J$28)</f>
        <v>0</v>
      </c>
      <c r="L54" s="63">
        <f>SUM(b_KIEL!$K$21:$K$28)</f>
        <v>0</v>
      </c>
      <c r="M54" s="63">
        <f>SUM(b_KIEL!$L$21:$L$28)</f>
        <v>1</v>
      </c>
      <c r="N54" s="63">
        <f>SUM(b_KIEL!$M$21:$M$28)</f>
        <v>0</v>
      </c>
      <c r="O54" s="63">
        <f>SUM(b_KIEL!$N$21:$N$28)</f>
        <v>2</v>
      </c>
      <c r="P54" s="63">
        <f>SUM(b_KIEL!$O$21:$O$28)</f>
        <v>0</v>
      </c>
      <c r="Q54" s="63">
        <f>SUM(b_KIEL!$P$21:$P$28)</f>
        <v>0</v>
      </c>
      <c r="R54" s="63">
        <f>SUM(b_KIEL!$Q$21:$Q$28)</f>
        <v>0</v>
      </c>
      <c r="S54" s="63">
        <f>SUM(b_KIEL!$R$21:$R$28)</f>
        <v>0</v>
      </c>
      <c r="T54" s="63">
        <f>SUM(b_KIEL!$S$21:$S$28)</f>
        <v>0</v>
      </c>
      <c r="U54" s="64">
        <f>IF(F54=0,0,I54/F54)</f>
        <v>0.66666666666666663</v>
      </c>
      <c r="V54" s="64">
        <f>IF(F54=0,0,(I54+J54+2*K54+3*L54)/F54)</f>
        <v>0.66666666666666663</v>
      </c>
      <c r="W54" s="64">
        <f>IF(F54+N54+O54+S54=0,0,(I54+N54+O54)/(F54+O54+N54+S54))</f>
        <v>0.8</v>
      </c>
      <c r="X54" s="64">
        <f>V54+W54</f>
        <v>1.4666666666666668</v>
      </c>
      <c r="Y54" s="63">
        <f>daten!$S$4</f>
        <v>0</v>
      </c>
    </row>
    <row r="55" spans="1:25" x14ac:dyDescent="0.2">
      <c r="A55" s="61">
        <f>SUBTOTAL(3,$U$2:U55)</f>
        <v>54</v>
      </c>
      <c r="B55" s="62" t="str">
        <f>b_KIEL!$A$38</f>
        <v>Birkholz, Annika</v>
      </c>
      <c r="C55" s="62" t="str">
        <f>b_KIEL!$A$1</f>
        <v>Kiel Seahawks</v>
      </c>
      <c r="D55" s="63">
        <f>SUM(b_KIEL!$C$39:$C$46)</f>
        <v>3</v>
      </c>
      <c r="E55" s="63">
        <f>SUM(b_KIEL!$D$39:$D$46)</f>
        <v>5</v>
      </c>
      <c r="F55" s="63">
        <f>SUM(b_KIEL!$E$39:$E$46)</f>
        <v>5</v>
      </c>
      <c r="G55" s="63">
        <f>SUM(b_KIEL!$F$39:$F$46)</f>
        <v>1</v>
      </c>
      <c r="H55" s="63">
        <f>SUM(b_KIEL!$G$39:$G$46)</f>
        <v>0</v>
      </c>
      <c r="I55" s="63">
        <f>SUM(b_KIEL!$H$39:$H$46)</f>
        <v>1</v>
      </c>
      <c r="J55" s="63">
        <f>SUM(b_KIEL!$I$39:$I$46)</f>
        <v>0</v>
      </c>
      <c r="K55" s="63">
        <f>SUM(b_KIEL!$J$39:$J$46)</f>
        <v>0</v>
      </c>
      <c r="L55" s="63">
        <f>SUM(b_KIEL!$K$39:$K$46)</f>
        <v>0</v>
      </c>
      <c r="M55" s="63">
        <f>SUM(b_KIEL!$L$39:$L$46)</f>
        <v>2</v>
      </c>
      <c r="N55" s="63">
        <f>SUM(b_KIEL!$M$39:$M$46)</f>
        <v>0</v>
      </c>
      <c r="O55" s="63">
        <f>SUM(b_KIEL!$N$39:$N$46)</f>
        <v>0</v>
      </c>
      <c r="P55" s="63">
        <f>SUM(b_KIEL!$O$39:$O$46)</f>
        <v>0</v>
      </c>
      <c r="Q55" s="63">
        <f>SUM(b_KIEL!$P$39:$P$46)</f>
        <v>0</v>
      </c>
      <c r="R55" s="63">
        <f>SUM(b_KIEL!$Q$39:$Q$46)</f>
        <v>0</v>
      </c>
      <c r="S55" s="63">
        <f>SUM(b_KIEL!$R$39:$R$46)</f>
        <v>0</v>
      </c>
      <c r="T55" s="63">
        <f>SUM(b_KIEL!$S$39:$S$46)</f>
        <v>0</v>
      </c>
      <c r="U55" s="64">
        <f>IF(F55=0,0,I55/F55)</f>
        <v>0.2</v>
      </c>
      <c r="V55" s="64">
        <f>IF(F55=0,0,(I55+J55+2*K55+3*L55)/F55)</f>
        <v>0.2</v>
      </c>
      <c r="W55" s="64">
        <f>IF(F55+N55+O55+S55=0,0,(I55+N55+O55)/(F55+O55+N55+S55))</f>
        <v>0.2</v>
      </c>
      <c r="X55" s="64">
        <f>V55+W55</f>
        <v>0.4</v>
      </c>
      <c r="Y55" s="63">
        <f>daten!$S$6</f>
        <v>0</v>
      </c>
    </row>
    <row r="56" spans="1:25" x14ac:dyDescent="0.2">
      <c r="A56" s="61">
        <f>SUBTOTAL(3,$U$2:U56)</f>
        <v>55</v>
      </c>
      <c r="B56" s="62" t="str">
        <f>b_KIEL!$A$56</f>
        <v>Bethke, Emma</v>
      </c>
      <c r="C56" s="62" t="str">
        <f>b_KIEL!$A$1</f>
        <v>Kiel Seahawks</v>
      </c>
      <c r="D56" s="63">
        <f>SUM(b_KIEL!$C$57:$C$64)</f>
        <v>3</v>
      </c>
      <c r="E56" s="63">
        <f>SUM(b_KIEL!$D$57:$D$64)</f>
        <v>5</v>
      </c>
      <c r="F56" s="63">
        <f>SUM(b_KIEL!$E$57:$E$64)</f>
        <v>5</v>
      </c>
      <c r="G56" s="63">
        <f>SUM(b_KIEL!$F$57:$F$64)</f>
        <v>0</v>
      </c>
      <c r="H56" s="63">
        <f>SUM(b_KIEL!$G$57:$G$64)</f>
        <v>1</v>
      </c>
      <c r="I56" s="63">
        <f>SUM(b_KIEL!$H$57:$H$64)</f>
        <v>1</v>
      </c>
      <c r="J56" s="63">
        <f>SUM(b_KIEL!$I$57:$I$64)</f>
        <v>0</v>
      </c>
      <c r="K56" s="63">
        <f>SUM(b_KIEL!$J$57:$J$64)</f>
        <v>0</v>
      </c>
      <c r="L56" s="63">
        <f>SUM(b_KIEL!$K$57:$K$64)</f>
        <v>0</v>
      </c>
      <c r="M56" s="63">
        <f>SUM(b_KIEL!$L$57:$L$64)</f>
        <v>4</v>
      </c>
      <c r="N56" s="63">
        <f>SUM(b_KIEL!$M$57:$M$64)</f>
        <v>0</v>
      </c>
      <c r="O56" s="63">
        <f>SUM(b_KIEL!$N$57:$N$64)</f>
        <v>0</v>
      </c>
      <c r="P56" s="63">
        <f>SUM(b_KIEL!$O$57:$O$64)</f>
        <v>0</v>
      </c>
      <c r="Q56" s="63">
        <f>SUM(b_KIEL!$P$57:$P$64)</f>
        <v>0</v>
      </c>
      <c r="R56" s="63">
        <f>SUM(b_KIEL!$Q$57:$Q$64)</f>
        <v>0</v>
      </c>
      <c r="S56" s="63">
        <f>SUM(b_KIEL!$R$57:$R$64)</f>
        <v>0</v>
      </c>
      <c r="T56" s="63">
        <f>SUM(b_KIEL!$S$57:$S$64)</f>
        <v>0</v>
      </c>
      <c r="U56" s="64">
        <f>IF(F56=0,0,I56/F56)</f>
        <v>0.2</v>
      </c>
      <c r="V56" s="64">
        <f>IF(F56=0,0,(I56+J56+2*K56+3*L56)/F56)</f>
        <v>0.2</v>
      </c>
      <c r="W56" s="64">
        <f>IF(F56+N56+O56+S56=0,0,(I56+N56+O56)/(F56+O56+N56+S56))</f>
        <v>0.2</v>
      </c>
      <c r="X56" s="64">
        <f>V56+W56</f>
        <v>0.4</v>
      </c>
      <c r="Y56" s="63">
        <f>daten!$S$8</f>
        <v>0</v>
      </c>
    </row>
    <row r="57" spans="1:25" x14ac:dyDescent="0.2">
      <c r="A57" s="61">
        <f>SUBTOTAL(3,$U$2:U57)</f>
        <v>56</v>
      </c>
      <c r="B57" s="62" t="str">
        <f>b_KIEL!$A$83</f>
        <v>Mandrella, Paulina</v>
      </c>
      <c r="C57" s="62" t="str">
        <f>b_KIEL!$A$1</f>
        <v>Kiel Seahawks</v>
      </c>
      <c r="D57" s="63">
        <f>SUM(b_KIEL!$C$84:$C$91)</f>
        <v>3</v>
      </c>
      <c r="E57" s="63">
        <f>SUM(b_KIEL!$D$84:$D$91)</f>
        <v>5</v>
      </c>
      <c r="F57" s="63">
        <f>SUM(b_KIEL!$E$84:$E$91)</f>
        <v>5</v>
      </c>
      <c r="G57" s="63">
        <f>SUM(b_KIEL!$F$84:$F$91)</f>
        <v>3</v>
      </c>
      <c r="H57" s="63">
        <f>SUM(b_KIEL!$G$84:$G$91)</f>
        <v>4</v>
      </c>
      <c r="I57" s="63">
        <f>SUM(b_KIEL!$H$84:$H$91)</f>
        <v>4</v>
      </c>
      <c r="J57" s="63">
        <f>SUM(b_KIEL!$I$84:$I$91)</f>
        <v>0</v>
      </c>
      <c r="K57" s="63">
        <f>SUM(b_KIEL!$J$84:$J$91)</f>
        <v>0</v>
      </c>
      <c r="L57" s="63">
        <f>SUM(b_KIEL!$K$84:$K$91)</f>
        <v>0</v>
      </c>
      <c r="M57" s="63">
        <f>SUM(b_KIEL!$L$84:$L$91)</f>
        <v>0</v>
      </c>
      <c r="N57" s="63">
        <f>SUM(b_KIEL!$M$84:$M$91)</f>
        <v>0</v>
      </c>
      <c r="O57" s="63">
        <f>SUM(b_KIEL!$N$84:$N$91)</f>
        <v>0</v>
      </c>
      <c r="P57" s="63">
        <f>SUM(b_KIEL!$O$84:$O$91)</f>
        <v>0</v>
      </c>
      <c r="Q57" s="63">
        <f>SUM(b_KIEL!$P$84:$P$91)</f>
        <v>0</v>
      </c>
      <c r="R57" s="63">
        <f>SUM(b_KIEL!$Q$84:$Q$91)</f>
        <v>0</v>
      </c>
      <c r="S57" s="63">
        <f>SUM(b_KIEL!$R$84:$R$91)</f>
        <v>0</v>
      </c>
      <c r="T57" s="63">
        <f>SUM(b_KIEL!$S$84:$S$91)</f>
        <v>0</v>
      </c>
      <c r="U57" s="64">
        <f>IF(F57=0,0,I57/F57)</f>
        <v>0.8</v>
      </c>
      <c r="V57" s="64">
        <f>IF(F57=0,0,(I57+J57+2*K57+3*L57)/F57)</f>
        <v>0.8</v>
      </c>
      <c r="W57" s="64">
        <f>IF(F57+N57+O57+S57=0,0,(I57+N57+O57)/(F57+O57+N57+S57))</f>
        <v>0.8</v>
      </c>
      <c r="X57" s="64">
        <f>V57+W57</f>
        <v>1.6</v>
      </c>
      <c r="Y57" s="63">
        <f>daten!$S$11</f>
        <v>0</v>
      </c>
    </row>
    <row r="58" spans="1:25" x14ac:dyDescent="0.2">
      <c r="A58" s="61">
        <f>SUBTOTAL(3,$U$2:U58)</f>
        <v>57</v>
      </c>
      <c r="B58" s="62" t="str">
        <f>b_KIEL!$A$137</f>
        <v>Einfeldt, Elisa</v>
      </c>
      <c r="C58" s="62" t="str">
        <f>b_KIEL!$A$1</f>
        <v>Kiel Seahawks</v>
      </c>
      <c r="D58" s="63">
        <f>SUM(b_KIEL!$C$138:$C$145)</f>
        <v>3</v>
      </c>
      <c r="E58" s="63">
        <f>SUM(b_KIEL!$D$138:$D$145)</f>
        <v>5</v>
      </c>
      <c r="F58" s="63">
        <f>SUM(b_KIEL!$E$138:$E$145)</f>
        <v>5</v>
      </c>
      <c r="G58" s="63">
        <f>SUM(b_KIEL!$F$138:$F$145)</f>
        <v>2</v>
      </c>
      <c r="H58" s="63">
        <f>SUM(b_KIEL!$G$138:$G$145)</f>
        <v>0</v>
      </c>
      <c r="I58" s="63">
        <f>SUM(b_KIEL!$H$138:$H$145)</f>
        <v>2</v>
      </c>
      <c r="J58" s="63">
        <f>SUM(b_KIEL!$I$138:$I$145)</f>
        <v>0</v>
      </c>
      <c r="K58" s="63">
        <f>SUM(b_KIEL!$J$138:$J$145)</f>
        <v>0</v>
      </c>
      <c r="L58" s="63">
        <f>SUM(b_KIEL!$K$138:$K$145)</f>
        <v>0</v>
      </c>
      <c r="M58" s="63">
        <f>SUM(b_KIEL!$L$138:$L$145)</f>
        <v>1</v>
      </c>
      <c r="N58" s="63">
        <f>SUM(b_KIEL!$M$138:$M$145)</f>
        <v>0</v>
      </c>
      <c r="O58" s="63">
        <f>SUM(b_KIEL!$N$138:$N$145)</f>
        <v>0</v>
      </c>
      <c r="P58" s="63">
        <f>SUM(b_KIEL!$O$138:$O$145)</f>
        <v>0</v>
      </c>
      <c r="Q58" s="63">
        <f>SUM(b_KIEL!$P$138:$P$145)</f>
        <v>0</v>
      </c>
      <c r="R58" s="63">
        <f>SUM(b_KIEL!$Q$138:$Q$145)</f>
        <v>0</v>
      </c>
      <c r="S58" s="63">
        <f>SUM(b_KIEL!$R$138:$R$145)</f>
        <v>0</v>
      </c>
      <c r="T58" s="63">
        <f>SUM(b_KIEL!$S$138:$S$145)</f>
        <v>0</v>
      </c>
      <c r="U58" s="64">
        <f>IF(F58=0,0,I58/F58)</f>
        <v>0.4</v>
      </c>
      <c r="V58" s="64">
        <f>IF(F58=0,0,(I58+J58+2*K58+3*L58)/F58)</f>
        <v>0.4</v>
      </c>
      <c r="W58" s="64">
        <f>IF(F58+N58+O58+S58=0,0,(I58+N58+O58)/(F58+O58+N58+S58))</f>
        <v>0.4</v>
      </c>
      <c r="X58" s="64">
        <f>V58+W58</f>
        <v>0.8</v>
      </c>
      <c r="Y58" s="63">
        <f>daten!$S$17</f>
        <v>0</v>
      </c>
    </row>
    <row r="59" spans="1:25" x14ac:dyDescent="0.2">
      <c r="A59" s="61">
        <f>SUBTOTAL(3,$U$2:U59)</f>
        <v>58</v>
      </c>
      <c r="B59" s="62" t="str">
        <f>b_BAWÜ!$A$65</f>
        <v>Koch, Sara</v>
      </c>
      <c r="C59" s="62" t="str">
        <f>b_BAWÜ!$A$1</f>
        <v>BWBSV</v>
      </c>
      <c r="D59" s="63">
        <f>SUM(b_BAWÜ!$C$66:$C$73)</f>
        <v>3</v>
      </c>
      <c r="E59" s="63">
        <f>SUM(b_BAWÜ!$D$66:$D$73)</f>
        <v>4</v>
      </c>
      <c r="F59" s="63">
        <f>SUM(b_BAWÜ!$E$66:$E$73)</f>
        <v>4</v>
      </c>
      <c r="G59" s="63">
        <f>SUM(b_BAWÜ!$F$66:$F$73)</f>
        <v>1</v>
      </c>
      <c r="H59" s="63">
        <f>SUM(b_BAWÜ!$G$66:$G$73)</f>
        <v>0</v>
      </c>
      <c r="I59" s="63">
        <f>SUM(b_BAWÜ!$H$66:$H$73)</f>
        <v>1</v>
      </c>
      <c r="J59" s="63">
        <f>SUM(b_BAWÜ!$I$66:$I$73)</f>
        <v>0</v>
      </c>
      <c r="K59" s="63">
        <f>SUM(b_BAWÜ!$J$66:$J$73)</f>
        <v>0</v>
      </c>
      <c r="L59" s="63">
        <f>SUM(b_BAWÜ!$K$66:$K$73)</f>
        <v>0</v>
      </c>
      <c r="M59" s="63">
        <f>SUM(b_BAWÜ!$L$66:$L$73)</f>
        <v>0</v>
      </c>
      <c r="N59" s="63">
        <f>SUM(b_BAWÜ!$M$66:$M$73)</f>
        <v>0</v>
      </c>
      <c r="O59" s="63">
        <f>SUM(b_BAWÜ!$N$66:$N$73)</f>
        <v>0</v>
      </c>
      <c r="P59" s="63">
        <f>SUM(b_BAWÜ!$O$66:$O$73)</f>
        <v>0</v>
      </c>
      <c r="Q59" s="63">
        <f>SUM(b_BAWÜ!$P$66:$P$73)</f>
        <v>0</v>
      </c>
      <c r="R59" s="63">
        <f>SUM(b_BAWÜ!$Q$66:$Q$73)</f>
        <v>0</v>
      </c>
      <c r="S59" s="63">
        <f>SUM(b_BAWÜ!$R$66:$R$73)</f>
        <v>0</v>
      </c>
      <c r="T59" s="63">
        <f>SUM(b_BAWÜ!$S$66:$S$73)</f>
        <v>0</v>
      </c>
      <c r="U59" s="64">
        <f>IF(F59=0,0,I59/F59)</f>
        <v>0.25</v>
      </c>
      <c r="V59" s="64">
        <f>IF(F59=0,0,(I59+J59+2*K59+3*L59)/F59)</f>
        <v>0.25</v>
      </c>
      <c r="W59" s="64">
        <f>IF(F59+N59+O59+S59=0,0,(I59+N59+O59)/(F59+O59+N59+S59))</f>
        <v>0.25</v>
      </c>
      <c r="X59" s="64">
        <f>V59+W59</f>
        <v>0.5</v>
      </c>
      <c r="Y59" s="63">
        <f>daten!$C$9</f>
        <v>0</v>
      </c>
    </row>
    <row r="60" spans="1:25" x14ac:dyDescent="0.2">
      <c r="A60" s="61">
        <f>SUBTOTAL(3,$U$2:U60)</f>
        <v>59</v>
      </c>
      <c r="B60" s="62" t="str">
        <f>b_BB!$A$92</f>
        <v>Muche, Stella</v>
      </c>
      <c r="C60" s="62" t="str">
        <f>b_BB!$A$1</f>
        <v>Kiel Seahawks/ Berlin Ravens</v>
      </c>
      <c r="D60" s="63">
        <f>SUM(b_BB!$C$93:$C$100)</f>
        <v>2</v>
      </c>
      <c r="E60" s="63">
        <f>SUM(b_BB!$D$93:$D$100)</f>
        <v>4</v>
      </c>
      <c r="F60" s="63">
        <f>SUM(b_BB!$E$93:$E$100)</f>
        <v>4</v>
      </c>
      <c r="G60" s="63">
        <f>SUM(b_BB!$F$93:$F$100)</f>
        <v>0</v>
      </c>
      <c r="H60" s="63">
        <f>SUM(b_BB!$G$93:$G$100)</f>
        <v>1</v>
      </c>
      <c r="I60" s="63">
        <f>SUM(b_BB!$H$93:$H$100)</f>
        <v>0</v>
      </c>
      <c r="J60" s="63">
        <f>SUM(b_BB!$I$93:$I$100)</f>
        <v>0</v>
      </c>
      <c r="K60" s="63">
        <f>SUM(b_BB!$J$93:$J$100)</f>
        <v>0</v>
      </c>
      <c r="L60" s="63">
        <f>SUM(b_BB!$K$93:$K$100)</f>
        <v>0</v>
      </c>
      <c r="M60" s="63">
        <f>SUM(b_BB!$L$93:$L$100)</f>
        <v>2</v>
      </c>
      <c r="N60" s="63">
        <f>SUM(b_BB!$M$93:$M$100)</f>
        <v>0</v>
      </c>
      <c r="O60" s="63">
        <f>SUM(b_BB!$N$93:$N$100)</f>
        <v>0</v>
      </c>
      <c r="P60" s="63">
        <f>SUM(b_BB!$O$93:$O$100)</f>
        <v>0</v>
      </c>
      <c r="Q60" s="63">
        <f>SUM(b_BB!$P$93:$P$100)</f>
        <v>0</v>
      </c>
      <c r="R60" s="63">
        <f>SUM(b_BB!$Q$93:$Q$100)</f>
        <v>0</v>
      </c>
      <c r="S60" s="63">
        <f>SUM(b_BB!$R$93:$R$100)</f>
        <v>0</v>
      </c>
      <c r="T60" s="63">
        <f>SUM(b_BB!$S$93:$S$100)</f>
        <v>0</v>
      </c>
      <c r="U60" s="64">
        <f>IF(F60=0,0,I60/F60)</f>
        <v>0</v>
      </c>
      <c r="V60" s="64">
        <f>IF(F60=0,0,(I60+J60+2*K60+3*L60)/F60)</f>
        <v>0</v>
      </c>
      <c r="W60" s="64">
        <f>IF(F60+N60+O60+S60=0,0,(I60+N60+O60)/(F60+O60+N60+S60))</f>
        <v>0</v>
      </c>
      <c r="X60" s="64">
        <f>V60+W60</f>
        <v>0</v>
      </c>
      <c r="Y60" s="63">
        <f>daten!$K$12</f>
        <v>0</v>
      </c>
    </row>
    <row r="61" spans="1:25" x14ac:dyDescent="0.2">
      <c r="A61" s="61">
        <f>SUBTOTAL(3,$U$2:U61)</f>
        <v>60</v>
      </c>
      <c r="B61" s="62" t="str">
        <f>b_BB!$A$137</f>
        <v>Schelinski, Lisa</v>
      </c>
      <c r="C61" s="62" t="str">
        <f>b_BB!$A$1</f>
        <v>Kiel Seahawks/ Berlin Ravens</v>
      </c>
      <c r="D61" s="63">
        <f>SUM(b_BB!$C$138:$C$145)</f>
        <v>5</v>
      </c>
      <c r="E61" s="63">
        <f>SUM(b_BB!$D$138:$D$145)</f>
        <v>4</v>
      </c>
      <c r="F61" s="63">
        <f>SUM(b_BB!$E$138:$E$145)</f>
        <v>3</v>
      </c>
      <c r="G61" s="63">
        <f>SUM(b_BB!$F$138:$F$145)</f>
        <v>1</v>
      </c>
      <c r="H61" s="63">
        <f>SUM(b_BB!$G$138:$G$145)</f>
        <v>1</v>
      </c>
      <c r="I61" s="63">
        <f>SUM(b_BB!$H$138:$H$145)</f>
        <v>1</v>
      </c>
      <c r="J61" s="63">
        <f>SUM(b_BB!$I$138:$I$145)</f>
        <v>0</v>
      </c>
      <c r="K61" s="63">
        <f>SUM(b_BB!$J$138:$J$145)</f>
        <v>0</v>
      </c>
      <c r="L61" s="63">
        <f>SUM(b_BB!$K$138:$K$145)</f>
        <v>0</v>
      </c>
      <c r="M61" s="63">
        <f>SUM(b_BB!$L$138:$L$145)</f>
        <v>2</v>
      </c>
      <c r="N61" s="63">
        <f>SUM(b_BB!$M$138:$M$145)</f>
        <v>0</v>
      </c>
      <c r="O61" s="63">
        <f>SUM(b_BB!$N$138:$N$145)</f>
        <v>1</v>
      </c>
      <c r="P61" s="63">
        <f>SUM(b_BB!$O$138:$O$145)</f>
        <v>0</v>
      </c>
      <c r="Q61" s="63">
        <f>SUM(b_BB!$P$138:$P$145)</f>
        <v>0</v>
      </c>
      <c r="R61" s="63">
        <f>SUM(b_BB!$Q$138:$Q$145)</f>
        <v>0</v>
      </c>
      <c r="S61" s="63">
        <f>SUM(b_BB!$R$138:$R$145)</f>
        <v>0</v>
      </c>
      <c r="T61" s="63">
        <f>SUM(b_BB!$S$138:$S$145)</f>
        <v>0</v>
      </c>
      <c r="U61" s="64">
        <f>IF(F61=0,0,I61/F61)</f>
        <v>0.33333333333333331</v>
      </c>
      <c r="V61" s="64">
        <f>IF(F61=0,0,(I61+J61+2*K61+3*L61)/F61)</f>
        <v>0.33333333333333331</v>
      </c>
      <c r="W61" s="64">
        <f>IF(F61+N61+O61+S61=0,0,(I61+N61+O61)/(F61+O61+N61+S61))</f>
        <v>0.5</v>
      </c>
      <c r="X61" s="64">
        <f>V61+W61</f>
        <v>0.83333333333333326</v>
      </c>
      <c r="Y61" s="63">
        <f>daten!$K$17</f>
        <v>0</v>
      </c>
    </row>
    <row r="62" spans="1:25" x14ac:dyDescent="0.2">
      <c r="A62" s="61">
        <f>SUBTOTAL(3,$U$2:U62)</f>
        <v>61</v>
      </c>
      <c r="B62" s="62" t="str">
        <f>b_NRW!$A$47</f>
        <v>Glanert, Yuna</v>
      </c>
      <c r="C62" s="62" t="str">
        <f>b_NRW!$A$1</f>
        <v>BSVNRW</v>
      </c>
      <c r="D62" s="63">
        <f>SUM(b_NRW!$C$48:$C$55)</f>
        <v>4</v>
      </c>
      <c r="E62" s="63">
        <f>SUM(b_NRW!$D$48:$D$55)</f>
        <v>4</v>
      </c>
      <c r="F62" s="63">
        <f>SUM(b_NRW!$E$48:$E$55)</f>
        <v>3</v>
      </c>
      <c r="G62" s="63">
        <f>SUM(b_NRW!$F$48:$F$55)</f>
        <v>1</v>
      </c>
      <c r="H62" s="63">
        <f>SUM(b_NRW!$G$48:$G$55)</f>
        <v>0</v>
      </c>
      <c r="I62" s="63">
        <f>SUM(b_NRW!$H$48:$H$55)</f>
        <v>1</v>
      </c>
      <c r="J62" s="63">
        <f>SUM(b_NRW!$I$48:$I$55)</f>
        <v>0</v>
      </c>
      <c r="K62" s="63">
        <f>SUM(b_NRW!$J$48:$J$55)</f>
        <v>0</v>
      </c>
      <c r="L62" s="63">
        <f>SUM(b_NRW!$K$48:$K$55)</f>
        <v>0</v>
      </c>
      <c r="M62" s="63">
        <f>SUM(b_NRW!$L$48:$L$55)</f>
        <v>0</v>
      </c>
      <c r="N62" s="63">
        <f>SUM(b_NRW!$M$48:$M$55)</f>
        <v>0</v>
      </c>
      <c r="O62" s="63">
        <f>SUM(b_NRW!$N$48:$N$55)</f>
        <v>1</v>
      </c>
      <c r="P62" s="63">
        <f>SUM(b_NRW!$O$48:$O$55)</f>
        <v>0</v>
      </c>
      <c r="Q62" s="63">
        <f>SUM(b_NRW!$P$48:$P$55)</f>
        <v>0</v>
      </c>
      <c r="R62" s="63">
        <f>SUM(b_NRW!$Q$48:$Q$55)</f>
        <v>0</v>
      </c>
      <c r="S62" s="63">
        <f>SUM(b_NRW!$R$48:$R$55)</f>
        <v>0</v>
      </c>
      <c r="T62" s="63">
        <f>SUM(b_NRW!$S$48:$S$55)</f>
        <v>0</v>
      </c>
      <c r="U62" s="64">
        <f>IF(F62=0,0,I62/F62)</f>
        <v>0.33333333333333331</v>
      </c>
      <c r="V62" s="64">
        <f>IF(F62=0,0,(I62+J62+2*K62+3*L62)/F62)</f>
        <v>0.33333333333333331</v>
      </c>
      <c r="W62" s="64">
        <f>IF(F62+N62+O62+S62=0,0,(I62+N62+O62)/(F62+O62+N62+S62))</f>
        <v>0.5</v>
      </c>
      <c r="X62" s="64">
        <f>V62+W62</f>
        <v>0.83333333333333326</v>
      </c>
      <c r="Y62" s="63">
        <f>daten!$S$7</f>
        <v>0</v>
      </c>
    </row>
    <row r="63" spans="1:25" x14ac:dyDescent="0.2">
      <c r="A63" s="61">
        <f>SUBTOTAL(3,$U$2:U63)</f>
        <v>62</v>
      </c>
      <c r="B63" s="62" t="str">
        <f>b_NRW!$A$92</f>
        <v>Novak, Anna</v>
      </c>
      <c r="C63" s="62" t="str">
        <f>b_NRW!$A$1</f>
        <v>BSVNRW</v>
      </c>
      <c r="D63" s="63">
        <f>SUM(b_NRW!$C$93:$C$100)</f>
        <v>3</v>
      </c>
      <c r="E63" s="63">
        <f>SUM(b_NRW!$D$93:$D$100)</f>
        <v>4</v>
      </c>
      <c r="F63" s="63">
        <f>SUM(b_NRW!$E$93:$E$100)</f>
        <v>4</v>
      </c>
      <c r="G63" s="63">
        <f>SUM(b_NRW!$F$93:$F$100)</f>
        <v>3</v>
      </c>
      <c r="H63" s="63">
        <f>SUM(b_NRW!$G$93:$G$100)</f>
        <v>1</v>
      </c>
      <c r="I63" s="63">
        <f>SUM(b_NRW!$H$93:$H$100)</f>
        <v>2</v>
      </c>
      <c r="J63" s="63">
        <f>SUM(b_NRW!$I$93:$I$100)</f>
        <v>0</v>
      </c>
      <c r="K63" s="63">
        <f>SUM(b_NRW!$J$93:$J$100)</f>
        <v>0</v>
      </c>
      <c r="L63" s="63">
        <f>SUM(b_NRW!$K$93:$K$100)</f>
        <v>0</v>
      </c>
      <c r="M63" s="63">
        <f>SUM(b_NRW!$L$93:$L$100)</f>
        <v>0</v>
      </c>
      <c r="N63" s="63">
        <f>SUM(b_NRW!$M$93:$M$100)</f>
        <v>0</v>
      </c>
      <c r="O63" s="63">
        <f>SUM(b_NRW!$N$93:$N$100)</f>
        <v>0</v>
      </c>
      <c r="P63" s="63">
        <f>SUM(b_NRW!$O$93:$O$100)</f>
        <v>0</v>
      </c>
      <c r="Q63" s="63">
        <f>SUM(b_NRW!$P$93:$P$100)</f>
        <v>0</v>
      </c>
      <c r="R63" s="63">
        <f>SUM(b_NRW!$Q$93:$Q$100)</f>
        <v>0</v>
      </c>
      <c r="S63" s="63">
        <f>SUM(b_NRW!$R$93:$R$100)</f>
        <v>0</v>
      </c>
      <c r="T63" s="63">
        <f>SUM(b_NRW!$S$93:$S$100)</f>
        <v>0</v>
      </c>
      <c r="U63" s="64">
        <f>IF(F63=0,0,I63/F63)</f>
        <v>0.5</v>
      </c>
      <c r="V63" s="64">
        <f>IF(F63=0,0,(I63+J63+2*K63+3*L63)/F63)</f>
        <v>0.5</v>
      </c>
      <c r="W63" s="64">
        <f>IF(F63+N63+O63+S63=0,0,(I63+N63+O63)/(F63+O63+N63+S63))</f>
        <v>0.5</v>
      </c>
      <c r="X63" s="64">
        <f>V63+W63</f>
        <v>1</v>
      </c>
      <c r="Y63" s="63">
        <f>daten!$S$12</f>
        <v>0</v>
      </c>
    </row>
    <row r="64" spans="1:25" x14ac:dyDescent="0.2">
      <c r="A64" s="61">
        <f>SUBTOTAL(3,$U$2:U64)</f>
        <v>63</v>
      </c>
      <c r="B64" s="62" t="str">
        <f>b_KIEL!$A$29</f>
        <v>Gronau, Levke</v>
      </c>
      <c r="C64" s="62" t="str">
        <f>b_KIEL!$A$1</f>
        <v>Kiel Seahawks</v>
      </c>
      <c r="D64" s="63">
        <f>SUM(b_KIEL!$C$30:$C$37)</f>
        <v>3</v>
      </c>
      <c r="E64" s="63">
        <f>SUM(b_KIEL!$D$30:$D$37)</f>
        <v>4</v>
      </c>
      <c r="F64" s="63">
        <f>SUM(b_KIEL!$E$30:$E$37)</f>
        <v>4</v>
      </c>
      <c r="G64" s="63">
        <f>SUM(b_KIEL!$F$30:$F$37)</f>
        <v>2</v>
      </c>
      <c r="H64" s="63">
        <f>SUM(b_KIEL!$G$30:$G$37)</f>
        <v>1</v>
      </c>
      <c r="I64" s="63">
        <f>SUM(b_KIEL!$H$30:$H$37)</f>
        <v>2</v>
      </c>
      <c r="J64" s="63">
        <f>SUM(b_KIEL!$I$30:$I$37)</f>
        <v>0</v>
      </c>
      <c r="K64" s="63">
        <f>SUM(b_KIEL!$J$30:$J$37)</f>
        <v>0</v>
      </c>
      <c r="L64" s="63">
        <f>SUM(b_KIEL!$K$30:$K$37)</f>
        <v>0</v>
      </c>
      <c r="M64" s="63">
        <f>SUM(b_KIEL!$L$30:$L$37)</f>
        <v>0</v>
      </c>
      <c r="N64" s="63">
        <f>SUM(b_KIEL!$M$30:$M$37)</f>
        <v>0</v>
      </c>
      <c r="O64" s="63">
        <f>SUM(b_KIEL!$N$30:$N$37)</f>
        <v>0</v>
      </c>
      <c r="P64" s="63">
        <f>SUM(b_KIEL!$O$30:$O$37)</f>
        <v>0</v>
      </c>
      <c r="Q64" s="63">
        <f>SUM(b_KIEL!$P$30:$P$37)</f>
        <v>0</v>
      </c>
      <c r="R64" s="63">
        <f>SUM(b_KIEL!$Q$30:$Q$37)</f>
        <v>0</v>
      </c>
      <c r="S64" s="63">
        <f>SUM(b_KIEL!$R$30:$R$37)</f>
        <v>0</v>
      </c>
      <c r="T64" s="63">
        <f>SUM(b_KIEL!$S$30:$S$37)</f>
        <v>0</v>
      </c>
      <c r="U64" s="64">
        <f>IF(F64=0,0,I64/F64)</f>
        <v>0.5</v>
      </c>
      <c r="V64" s="64">
        <f>IF(F64=0,0,(I64+J64+2*K64+3*L64)/F64)</f>
        <v>0.5</v>
      </c>
      <c r="W64" s="64">
        <f>IF(F64+N64+O64+S64=0,0,(I64+N64+O64)/(F64+O64+N64+S64))</f>
        <v>0.5</v>
      </c>
      <c r="X64" s="64">
        <f>V64+W64</f>
        <v>1</v>
      </c>
      <c r="Y64" s="63">
        <f>daten!$S$5</f>
        <v>0</v>
      </c>
    </row>
    <row r="65" spans="1:25" x14ac:dyDescent="0.2">
      <c r="A65" s="61">
        <f>SUBTOTAL(3,$U$2:U65)</f>
        <v>64</v>
      </c>
      <c r="B65" s="62" t="str">
        <f>b_KIEL!$A$92</f>
        <v>Jarchow, Stella</v>
      </c>
      <c r="C65" s="62" t="str">
        <f>b_KIEL!$A$1</f>
        <v>Kiel Seahawks</v>
      </c>
      <c r="D65" s="63">
        <f>SUM(b_KIEL!$C$93:$C$100)</f>
        <v>3</v>
      </c>
      <c r="E65" s="63">
        <f>SUM(b_KIEL!$D$93:$D$100)</f>
        <v>4</v>
      </c>
      <c r="F65" s="63">
        <f>SUM(b_KIEL!$E$93:$E$100)</f>
        <v>4</v>
      </c>
      <c r="G65" s="63">
        <f>SUM(b_KIEL!$F$93:$F$100)</f>
        <v>0</v>
      </c>
      <c r="H65" s="63">
        <f>SUM(b_KIEL!$G$93:$G$100)</f>
        <v>2</v>
      </c>
      <c r="I65" s="63">
        <f>SUM(b_KIEL!$H$93:$H$100)</f>
        <v>1</v>
      </c>
      <c r="J65" s="63">
        <f>SUM(b_KIEL!$I$93:$I$100)</f>
        <v>0</v>
      </c>
      <c r="K65" s="63">
        <f>SUM(b_KIEL!$J$93:$J$100)</f>
        <v>0</v>
      </c>
      <c r="L65" s="63">
        <f>SUM(b_KIEL!$K$93:$K$100)</f>
        <v>0</v>
      </c>
      <c r="M65" s="63">
        <f>SUM(b_KIEL!$L$93:$L$100)</f>
        <v>0</v>
      </c>
      <c r="N65" s="63">
        <f>SUM(b_KIEL!$M$93:$M$100)</f>
        <v>0</v>
      </c>
      <c r="O65" s="63">
        <f>SUM(b_KIEL!$N$93:$N$100)</f>
        <v>0</v>
      </c>
      <c r="P65" s="63">
        <f>SUM(b_KIEL!$O$93:$O$100)</f>
        <v>0</v>
      </c>
      <c r="Q65" s="63">
        <f>SUM(b_KIEL!$P$93:$P$100)</f>
        <v>0</v>
      </c>
      <c r="R65" s="63">
        <f>SUM(b_KIEL!$Q$93:$Q$100)</f>
        <v>0</v>
      </c>
      <c r="S65" s="63">
        <f>SUM(b_KIEL!$R$93:$R$100)</f>
        <v>0</v>
      </c>
      <c r="T65" s="63">
        <f>SUM(b_KIEL!$S$93:$S$100)</f>
        <v>0</v>
      </c>
      <c r="U65" s="64">
        <f>IF(F65=0,0,I65/F65)</f>
        <v>0.25</v>
      </c>
      <c r="V65" s="64">
        <f>IF(F65=0,0,(I65+J65+2*K65+3*L65)/F65)</f>
        <v>0.25</v>
      </c>
      <c r="W65" s="64">
        <f>IF(F65+N65+O65+S65=0,0,(I65+N65+O65)/(F65+O65+N65+S65))</f>
        <v>0.25</v>
      </c>
      <c r="X65" s="64">
        <f>V65+W65</f>
        <v>0.5</v>
      </c>
      <c r="Y65" s="63">
        <f>daten!$S$12</f>
        <v>0</v>
      </c>
    </row>
    <row r="66" spans="1:25" x14ac:dyDescent="0.2">
      <c r="A66" s="61">
        <f>SUBTOTAL(3,$U$2:U66)</f>
        <v>65</v>
      </c>
      <c r="B66" s="62" t="str">
        <f>b_KIEL!$A$110</f>
        <v>Lutvic, Livia</v>
      </c>
      <c r="C66" s="62" t="str">
        <f>b_KIEL!$A$1</f>
        <v>Kiel Seahawks</v>
      </c>
      <c r="D66" s="63">
        <f>SUM(b_KIEL!$C$111:$C$118)</f>
        <v>3</v>
      </c>
      <c r="E66" s="63">
        <f>SUM(b_KIEL!$D$111:$D$118)</f>
        <v>4</v>
      </c>
      <c r="F66" s="63">
        <f>SUM(b_KIEL!$E$111:$E$118)</f>
        <v>4</v>
      </c>
      <c r="G66" s="63">
        <f>SUM(b_KIEL!$F$111:$F$118)</f>
        <v>0</v>
      </c>
      <c r="H66" s="63">
        <f>SUM(b_KIEL!$G$111:$G$118)</f>
        <v>0</v>
      </c>
      <c r="I66" s="63">
        <f>SUM(b_KIEL!$H$111:$H$118)</f>
        <v>0</v>
      </c>
      <c r="J66" s="63">
        <f>SUM(b_KIEL!$I$111:$I$118)</f>
        <v>0</v>
      </c>
      <c r="K66" s="63">
        <f>SUM(b_KIEL!$J$111:$J$118)</f>
        <v>0</v>
      </c>
      <c r="L66" s="63">
        <f>SUM(b_KIEL!$K$111:$K$118)</f>
        <v>0</v>
      </c>
      <c r="M66" s="63">
        <f>SUM(b_KIEL!$L$111:$L$118)</f>
        <v>4</v>
      </c>
      <c r="N66" s="63">
        <f>SUM(b_KIEL!$M$111:$M$118)</f>
        <v>0</v>
      </c>
      <c r="O66" s="63">
        <f>SUM(b_KIEL!$N$111:$N$118)</f>
        <v>0</v>
      </c>
      <c r="P66" s="63">
        <f>SUM(b_KIEL!$O$111:$O$118)</f>
        <v>0</v>
      </c>
      <c r="Q66" s="63">
        <f>SUM(b_KIEL!$P$111:$P$118)</f>
        <v>0</v>
      </c>
      <c r="R66" s="63">
        <f>SUM(b_KIEL!$Q$111:$Q$118)</f>
        <v>0</v>
      </c>
      <c r="S66" s="63">
        <f>SUM(b_KIEL!$R$111:$R$118)</f>
        <v>0</v>
      </c>
      <c r="T66" s="63">
        <f>SUM(b_KIEL!$S$111:$S$118)</f>
        <v>0</v>
      </c>
      <c r="U66" s="64">
        <f>IF(F66=0,0,I66/F66)</f>
        <v>0</v>
      </c>
      <c r="V66" s="64">
        <f>IF(F66=0,0,(I66+J66+2*K66+3*L66)/F66)</f>
        <v>0</v>
      </c>
      <c r="W66" s="64">
        <f>IF(F66+N66+O66+S66=0,0,(I66+N66+O66)/(F66+O66+N66+S66))</f>
        <v>0</v>
      </c>
      <c r="X66" s="64">
        <f>V66+W66</f>
        <v>0</v>
      </c>
      <c r="Y66" s="63">
        <f>daten!$S$14</f>
        <v>0</v>
      </c>
    </row>
    <row r="67" spans="1:25" x14ac:dyDescent="0.2">
      <c r="A67" s="61">
        <f>SUBTOTAL(3,$U$2:U67)</f>
        <v>66</v>
      </c>
      <c r="B67" s="62" t="str">
        <f>b_KIEL!$A$128</f>
        <v>Kohnke, Greta</v>
      </c>
      <c r="C67" s="62" t="str">
        <f>b_KIEL!$A$1</f>
        <v>Kiel Seahawks</v>
      </c>
      <c r="D67" s="63">
        <f>SUM(b_KIEL!$C$129:$C$136)</f>
        <v>3</v>
      </c>
      <c r="E67" s="63">
        <f>SUM(b_KIEL!$D$129:$D$136)</f>
        <v>4</v>
      </c>
      <c r="F67" s="63">
        <f>SUM(b_KIEL!$E$129:$E$136)</f>
        <v>4</v>
      </c>
      <c r="G67" s="63">
        <f>SUM(b_KIEL!$F$129:$F$136)</f>
        <v>1</v>
      </c>
      <c r="H67" s="63">
        <f>SUM(b_KIEL!$G$129:$G$136)</f>
        <v>1</v>
      </c>
      <c r="I67" s="63">
        <f>SUM(b_KIEL!$H$129:$H$136)</f>
        <v>0</v>
      </c>
      <c r="J67" s="63">
        <f>SUM(b_KIEL!$I$129:$I$136)</f>
        <v>0</v>
      </c>
      <c r="K67" s="63">
        <f>SUM(b_KIEL!$J$129:$J$136)</f>
        <v>0</v>
      </c>
      <c r="L67" s="63">
        <f>SUM(b_KIEL!$K$129:$K$136)</f>
        <v>0</v>
      </c>
      <c r="M67" s="63">
        <f>SUM(b_KIEL!$L$129:$L$136)</f>
        <v>3</v>
      </c>
      <c r="N67" s="63">
        <f>SUM(b_KIEL!$M$129:$M$136)</f>
        <v>0</v>
      </c>
      <c r="O67" s="63">
        <f>SUM(b_KIEL!$N$129:$N$136)</f>
        <v>0</v>
      </c>
      <c r="P67" s="63">
        <f>SUM(b_KIEL!$O$129:$O$136)</f>
        <v>1</v>
      </c>
      <c r="Q67" s="63">
        <f>SUM(b_KIEL!$P$129:$P$136)</f>
        <v>0</v>
      </c>
      <c r="R67" s="63">
        <f>SUM(b_KIEL!$Q$129:$Q$136)</f>
        <v>0</v>
      </c>
      <c r="S67" s="63">
        <f>SUM(b_KIEL!$R$129:$R$136)</f>
        <v>0</v>
      </c>
      <c r="T67" s="63">
        <f>SUM(b_KIEL!$S$129:$S$136)</f>
        <v>0</v>
      </c>
      <c r="U67" s="64">
        <f>IF(F67=0,0,I67/F67)</f>
        <v>0</v>
      </c>
      <c r="V67" s="64">
        <f>IF(F67=0,0,(I67+J67+2*K67+3*L67)/F67)</f>
        <v>0</v>
      </c>
      <c r="W67" s="64">
        <f>IF(F67+N67+O67+S67=0,0,(I67+N67+O67)/(F67+O67+N67+S67))</f>
        <v>0</v>
      </c>
      <c r="X67" s="64">
        <f>V67+W67</f>
        <v>0</v>
      </c>
      <c r="Y67" s="63">
        <f>daten!$S$16</f>
        <v>0</v>
      </c>
    </row>
    <row r="68" spans="1:25" x14ac:dyDescent="0.2">
      <c r="A68" s="61">
        <f>SUBTOTAL(3,$U$2:U68)</f>
        <v>67</v>
      </c>
      <c r="B68" s="62" t="str">
        <f>b_BAY!$A$65</f>
        <v>Huber, Alina</v>
      </c>
      <c r="C68" s="62" t="str">
        <f>b_BAY!$A$1</f>
        <v>BBSV Freising</v>
      </c>
      <c r="D68" s="63">
        <f>SUM(b_BAY!$C$66:$C$73)</f>
        <v>2</v>
      </c>
      <c r="E68" s="63">
        <f>SUM(b_BAY!$D$66:$D$73)</f>
        <v>3</v>
      </c>
      <c r="F68" s="63">
        <f>SUM(b_BAY!$E$66:$E$73)</f>
        <v>3</v>
      </c>
      <c r="G68" s="63">
        <f>SUM(b_BAY!$F$66:$F$73)</f>
        <v>1</v>
      </c>
      <c r="H68" s="63">
        <f>SUM(b_BAY!$G$66:$G$73)</f>
        <v>0</v>
      </c>
      <c r="I68" s="63">
        <f>SUM(b_BAY!$H$66:$H$73)</f>
        <v>1</v>
      </c>
      <c r="J68" s="63">
        <f>SUM(b_BAY!$I$66:$I$73)</f>
        <v>0</v>
      </c>
      <c r="K68" s="63">
        <f>SUM(b_BAY!$J$66:$J$73)</f>
        <v>0</v>
      </c>
      <c r="L68" s="63">
        <f>SUM(b_BAY!$K$66:$K$73)</f>
        <v>0</v>
      </c>
      <c r="M68" s="63">
        <f>SUM(b_BAY!$L$66:$L$73)</f>
        <v>0</v>
      </c>
      <c r="N68" s="63">
        <f>SUM(b_BAY!$M$66:$M$73)</f>
        <v>0</v>
      </c>
      <c r="O68" s="63">
        <f>SUM(b_BAY!$N$66:$N$73)</f>
        <v>0</v>
      </c>
      <c r="P68" s="63">
        <f>SUM(b_BAY!$O$66:$O$73)</f>
        <v>0</v>
      </c>
      <c r="Q68" s="63">
        <f>SUM(b_BAY!$P$66:$P$73)</f>
        <v>0</v>
      </c>
      <c r="R68" s="63">
        <f>SUM(b_BAY!$Q$66:$Q$73)</f>
        <v>0</v>
      </c>
      <c r="S68" s="63">
        <f>SUM(b_BAY!$R$66:$R$73)</f>
        <v>0</v>
      </c>
      <c r="T68" s="63">
        <f>SUM(b_BAY!$S$66:$S$73)</f>
        <v>0</v>
      </c>
      <c r="U68" s="64">
        <f>IF(F68=0,0,I68/F68)</f>
        <v>0.33333333333333331</v>
      </c>
      <c r="V68" s="64">
        <f>IF(F68=0,0,(I68+J68+2*K68+3*L68)/F68)</f>
        <v>0.33333333333333331</v>
      </c>
      <c r="W68" s="64">
        <f>IF(F68+N68+O68+S68=0,0,(I68+N68+O68)/(F68+O68+N68+S68))</f>
        <v>0.33333333333333331</v>
      </c>
      <c r="X68" s="64">
        <f>V68+W68</f>
        <v>0.66666666666666663</v>
      </c>
      <c r="Y68" s="63">
        <f>daten!$G$9</f>
        <v>0</v>
      </c>
    </row>
    <row r="69" spans="1:25" x14ac:dyDescent="0.2">
      <c r="A69" s="61">
        <f>SUBTOTAL(3,$U$2:U69)</f>
        <v>68</v>
      </c>
      <c r="B69" s="62" t="str">
        <f>b_NRW!$A$11</f>
        <v>Carrasquilla Romero, Paola</v>
      </c>
      <c r="C69" s="62" t="str">
        <f>b_NRW!$A$1</f>
        <v>BSVNRW</v>
      </c>
      <c r="D69" s="63">
        <f>SUM(b_NRW!$C$12:$C$19)</f>
        <v>4</v>
      </c>
      <c r="E69" s="63">
        <f>SUM(b_NRW!$D$12:$D$19)</f>
        <v>3</v>
      </c>
      <c r="F69" s="63">
        <f>SUM(b_NRW!$E$12:$E$19)</f>
        <v>2</v>
      </c>
      <c r="G69" s="63">
        <f>SUM(b_NRW!$F$12:$F$19)</f>
        <v>1</v>
      </c>
      <c r="H69" s="63">
        <f>SUM(b_NRW!$G$12:$G$19)</f>
        <v>0</v>
      </c>
      <c r="I69" s="63">
        <f>SUM(b_NRW!$H$12:$H$19)</f>
        <v>0</v>
      </c>
      <c r="J69" s="63">
        <f>SUM(b_NRW!$I$12:$I$19)</f>
        <v>0</v>
      </c>
      <c r="K69" s="63">
        <f>SUM(b_NRW!$J$12:$J$19)</f>
        <v>0</v>
      </c>
      <c r="L69" s="63">
        <f>SUM(b_NRW!$K$12:$K$19)</f>
        <v>0</v>
      </c>
      <c r="M69" s="63">
        <f>SUM(b_NRW!$L$12:$L$19)</f>
        <v>2</v>
      </c>
      <c r="N69" s="63">
        <f>SUM(b_NRW!$M$12:$M$19)</f>
        <v>0</v>
      </c>
      <c r="O69" s="63">
        <f>SUM(b_NRW!$N$12:$N$19)</f>
        <v>1</v>
      </c>
      <c r="P69" s="63">
        <f>SUM(b_NRW!$O$12:$O$19)</f>
        <v>0</v>
      </c>
      <c r="Q69" s="63">
        <f>SUM(b_NRW!$P$12:$P$19)</f>
        <v>0</v>
      </c>
      <c r="R69" s="63">
        <f>SUM(b_NRW!$Q$12:$Q$19)</f>
        <v>0</v>
      </c>
      <c r="S69" s="63">
        <f>SUM(b_NRW!$R$12:$R$19)</f>
        <v>0</v>
      </c>
      <c r="T69" s="63">
        <f>SUM(b_NRW!$S$12:$S$19)</f>
        <v>0</v>
      </c>
      <c r="U69" s="64">
        <f>IF(F69=0,0,I69/F69)</f>
        <v>0</v>
      </c>
      <c r="V69" s="64">
        <f>IF(F69=0,0,(I69+J69+2*K69+3*L69)/F69)</f>
        <v>0</v>
      </c>
      <c r="W69" s="64">
        <f>IF(F69+N69+O69+S69=0,0,(I69+N69+O69)/(F69+O69+N69+S69))</f>
        <v>0.33333333333333331</v>
      </c>
      <c r="X69" s="64">
        <f>V69+W69</f>
        <v>0.33333333333333331</v>
      </c>
      <c r="Y69" s="63">
        <f>daten!$S$3</f>
        <v>0</v>
      </c>
    </row>
    <row r="70" spans="1:25" x14ac:dyDescent="0.2">
      <c r="A70" s="61">
        <f>SUBTOTAL(3,$U$2:U70)</f>
        <v>69</v>
      </c>
      <c r="B70" s="62" t="str">
        <f>b_NRW!$A$56</f>
        <v>Grebing, Emma</v>
      </c>
      <c r="C70" s="62" t="str">
        <f>b_NRW!$A$1</f>
        <v>BSVNRW</v>
      </c>
      <c r="D70" s="63">
        <f>SUM(b_NRW!$C$57:$C$64)</f>
        <v>3</v>
      </c>
      <c r="E70" s="63">
        <f>SUM(b_NRW!$D$57:$D$64)</f>
        <v>3</v>
      </c>
      <c r="F70" s="63">
        <f>SUM(b_NRW!$E$57:$E$64)</f>
        <v>3</v>
      </c>
      <c r="G70" s="63">
        <f>SUM(b_NRW!$F$57:$F$64)</f>
        <v>0</v>
      </c>
      <c r="H70" s="63">
        <f>SUM(b_NRW!$G$57:$G$64)</f>
        <v>0</v>
      </c>
      <c r="I70" s="63">
        <f>SUM(b_NRW!$H$57:$H$64)</f>
        <v>0</v>
      </c>
      <c r="J70" s="63">
        <f>SUM(b_NRW!$I$57:$I$64)</f>
        <v>0</v>
      </c>
      <c r="K70" s="63">
        <f>SUM(b_NRW!$J$57:$J$64)</f>
        <v>0</v>
      </c>
      <c r="L70" s="63">
        <f>SUM(b_NRW!$K$57:$K$64)</f>
        <v>0</v>
      </c>
      <c r="M70" s="63">
        <f>SUM(b_NRW!$L$57:$L$64)</f>
        <v>2</v>
      </c>
      <c r="N70" s="63">
        <f>SUM(b_NRW!$M$57:$M$64)</f>
        <v>0</v>
      </c>
      <c r="O70" s="63">
        <f>SUM(b_NRW!$N$57:$N$64)</f>
        <v>0</v>
      </c>
      <c r="P70" s="63">
        <f>SUM(b_NRW!$O$57:$O$64)</f>
        <v>0</v>
      </c>
      <c r="Q70" s="63">
        <f>SUM(b_NRW!$P$57:$P$64)</f>
        <v>0</v>
      </c>
      <c r="R70" s="63">
        <f>SUM(b_NRW!$Q$57:$Q$64)</f>
        <v>0</v>
      </c>
      <c r="S70" s="63">
        <f>SUM(b_NRW!$R$57:$R$64)</f>
        <v>0</v>
      </c>
      <c r="T70" s="63">
        <f>SUM(b_NRW!$S$57:$S$64)</f>
        <v>0</v>
      </c>
      <c r="U70" s="64">
        <f>IF(F70=0,0,I70/F70)</f>
        <v>0</v>
      </c>
      <c r="V70" s="64">
        <f>IF(F70=0,0,(I70+J70+2*K70+3*L70)/F70)</f>
        <v>0</v>
      </c>
      <c r="W70" s="64">
        <f>IF(F70+N70+O70+S70=0,0,(I70+N70+O70)/(F70+O70+N70+S70))</f>
        <v>0</v>
      </c>
      <c r="X70" s="64">
        <f>V70+W70</f>
        <v>0</v>
      </c>
      <c r="Y70" s="63">
        <f>daten!$S$8</f>
        <v>0</v>
      </c>
    </row>
    <row r="71" spans="1:25" x14ac:dyDescent="0.2">
      <c r="A71" s="61">
        <f>SUBTOTAL(3,$U$2:U71)</f>
        <v>70</v>
      </c>
      <c r="B71" s="62" t="str">
        <f>b_NRW!$A$65</f>
        <v>Holz, Juliane</v>
      </c>
      <c r="C71" s="62" t="str">
        <f>b_NRW!$A$1</f>
        <v>BSVNRW</v>
      </c>
      <c r="D71" s="63">
        <f>SUM(b_NRW!$C$66:$C$73)</f>
        <v>3</v>
      </c>
      <c r="E71" s="63">
        <f>SUM(b_NRW!$D$66:$D$73)</f>
        <v>3</v>
      </c>
      <c r="F71" s="63">
        <f>SUM(b_NRW!$E$66:$E$73)</f>
        <v>3</v>
      </c>
      <c r="G71" s="63">
        <f>SUM(b_NRW!$F$66:$F$73)</f>
        <v>2</v>
      </c>
      <c r="H71" s="63">
        <f>SUM(b_NRW!$G$66:$G$73)</f>
        <v>2</v>
      </c>
      <c r="I71" s="63">
        <f>SUM(b_NRW!$H$66:$H$73)</f>
        <v>2</v>
      </c>
      <c r="J71" s="63">
        <f>SUM(b_NRW!$I$66:$I$73)</f>
        <v>1</v>
      </c>
      <c r="K71" s="63">
        <f>SUM(b_NRW!$J$66:$J$73)</f>
        <v>0</v>
      </c>
      <c r="L71" s="63">
        <f>SUM(b_NRW!$K$66:$K$73)</f>
        <v>0</v>
      </c>
      <c r="M71" s="63">
        <f>SUM(b_NRW!$L$66:$L$73)</f>
        <v>1</v>
      </c>
      <c r="N71" s="63">
        <f>SUM(b_NRW!$M$66:$M$73)</f>
        <v>0</v>
      </c>
      <c r="O71" s="63">
        <f>SUM(b_NRW!$N$66:$N$73)</f>
        <v>0</v>
      </c>
      <c r="P71" s="63">
        <f>SUM(b_NRW!$O$66:$O$73)</f>
        <v>0</v>
      </c>
      <c r="Q71" s="63">
        <f>SUM(b_NRW!$P$66:$P$73)</f>
        <v>0</v>
      </c>
      <c r="R71" s="63">
        <f>SUM(b_NRW!$Q$66:$Q$73)</f>
        <v>0</v>
      </c>
      <c r="S71" s="63">
        <f>SUM(b_NRW!$R$66:$R$73)</f>
        <v>0</v>
      </c>
      <c r="T71" s="63">
        <f>SUM(b_NRW!$S$66:$S$73)</f>
        <v>0</v>
      </c>
      <c r="U71" s="64">
        <f>IF(F71=0,0,I71/F71)</f>
        <v>0.66666666666666663</v>
      </c>
      <c r="V71" s="64">
        <f>IF(F71=0,0,(I71+J71+2*K71+3*L71)/F71)</f>
        <v>1</v>
      </c>
      <c r="W71" s="64">
        <f>IF(F71+N71+O71+S71=0,0,(I71+N71+O71)/(F71+O71+N71+S71))</f>
        <v>0.66666666666666663</v>
      </c>
      <c r="X71" s="64">
        <f>V71+W71</f>
        <v>1.6666666666666665</v>
      </c>
      <c r="Y71" s="63">
        <f>daten!$S$9</f>
        <v>0</v>
      </c>
    </row>
    <row r="72" spans="1:25" x14ac:dyDescent="0.2">
      <c r="A72" s="61">
        <f>SUBTOTAL(3,$U$2:U72)</f>
        <v>71</v>
      </c>
      <c r="B72" s="62" t="str">
        <f>b_KIEL!$A$74</f>
        <v>Ahrendt, Hannah</v>
      </c>
      <c r="C72" s="62" t="str">
        <f>b_KIEL!$A$1</f>
        <v>Kiel Seahawks</v>
      </c>
      <c r="D72" s="63">
        <f>SUM(b_KIEL!$C$75:$C$82)</f>
        <v>2</v>
      </c>
      <c r="E72" s="63">
        <f>SUM(b_KIEL!$D$75:$D$82)</f>
        <v>3</v>
      </c>
      <c r="F72" s="63">
        <f>SUM(b_KIEL!$E$75:$E$82)</f>
        <v>3</v>
      </c>
      <c r="G72" s="63">
        <f>SUM(b_KIEL!$F$75:$F$82)</f>
        <v>1</v>
      </c>
      <c r="H72" s="63">
        <f>SUM(b_KIEL!$G$75:$G$82)</f>
        <v>2</v>
      </c>
      <c r="I72" s="63">
        <f>SUM(b_KIEL!$H$75:$H$82)</f>
        <v>3</v>
      </c>
      <c r="J72" s="63">
        <f>SUM(b_KIEL!$I$75:$I$82)</f>
        <v>0</v>
      </c>
      <c r="K72" s="63">
        <f>SUM(b_KIEL!$J$75:$J$82)</f>
        <v>0</v>
      </c>
      <c r="L72" s="63">
        <f>SUM(b_KIEL!$K$75:$K$82)</f>
        <v>0</v>
      </c>
      <c r="M72" s="63">
        <f>SUM(b_KIEL!$L$75:$L$82)</f>
        <v>0</v>
      </c>
      <c r="N72" s="63">
        <f>SUM(b_KIEL!$M$75:$M$82)</f>
        <v>0</v>
      </c>
      <c r="O72" s="63">
        <f>SUM(b_KIEL!$N$75:$N$82)</f>
        <v>0</v>
      </c>
      <c r="P72" s="63">
        <f>SUM(b_KIEL!$O$75:$O$82)</f>
        <v>0</v>
      </c>
      <c r="Q72" s="63">
        <f>SUM(b_KIEL!$P$75:$P$82)</f>
        <v>0</v>
      </c>
      <c r="R72" s="63">
        <f>SUM(b_KIEL!$Q$75:$Q$82)</f>
        <v>0</v>
      </c>
      <c r="S72" s="63">
        <f>SUM(b_KIEL!$R$75:$R$82)</f>
        <v>0</v>
      </c>
      <c r="T72" s="63">
        <f>SUM(b_KIEL!$S$75:$S$82)</f>
        <v>0</v>
      </c>
      <c r="U72" s="64">
        <f>IF(F72=0,0,I72/F72)</f>
        <v>1</v>
      </c>
      <c r="V72" s="64">
        <f>IF(F72=0,0,(I72+J72+2*K72+3*L72)/F72)</f>
        <v>1</v>
      </c>
      <c r="W72" s="64">
        <f>IF(F72+N72+O72+S72=0,0,(I72+N72+O72)/(F72+O72+N72+S72))</f>
        <v>1</v>
      </c>
      <c r="X72" s="64">
        <f>V72+W72</f>
        <v>2</v>
      </c>
      <c r="Y72" s="63">
        <f>daten!$S$10</f>
        <v>0</v>
      </c>
    </row>
    <row r="73" spans="1:25" x14ac:dyDescent="0.2">
      <c r="A73" s="61">
        <f>SUBTOTAL(3,$U$2:U73)</f>
        <v>72</v>
      </c>
      <c r="B73" s="62" t="str">
        <f>b_KIEL!$A$101</f>
        <v>Alici, Ela</v>
      </c>
      <c r="C73" s="62" t="str">
        <f>b_KIEL!$A$1</f>
        <v>Kiel Seahawks</v>
      </c>
      <c r="D73" s="63">
        <f>SUM(b_KIEL!$C$102:$C$109)</f>
        <v>2</v>
      </c>
      <c r="E73" s="63">
        <f>SUM(b_KIEL!$D$102:$D$109)</f>
        <v>3</v>
      </c>
      <c r="F73" s="63">
        <f>SUM(b_KIEL!$E$102:$E$109)</f>
        <v>2</v>
      </c>
      <c r="G73" s="63">
        <f>SUM(b_KIEL!$F$102:$F$109)</f>
        <v>0</v>
      </c>
      <c r="H73" s="63">
        <f>SUM(b_KIEL!$G$102:$G$109)</f>
        <v>0</v>
      </c>
      <c r="I73" s="63">
        <f>SUM(b_KIEL!$H$102:$H$109)</f>
        <v>0</v>
      </c>
      <c r="J73" s="63">
        <f>SUM(b_KIEL!$I$102:$I$109)</f>
        <v>0</v>
      </c>
      <c r="K73" s="63">
        <f>SUM(b_KIEL!$J$102:$J$109)</f>
        <v>0</v>
      </c>
      <c r="L73" s="63">
        <f>SUM(b_KIEL!$K$102:$K$109)</f>
        <v>0</v>
      </c>
      <c r="M73" s="63">
        <f>SUM(b_KIEL!$L$102:$L$109)</f>
        <v>1</v>
      </c>
      <c r="N73" s="63">
        <f>SUM(b_KIEL!$M$102:$M$109)</f>
        <v>0</v>
      </c>
      <c r="O73" s="63">
        <f>SUM(b_KIEL!$N$102:$N$109)</f>
        <v>1</v>
      </c>
      <c r="P73" s="63">
        <f>SUM(b_KIEL!$O$102:$O$109)</f>
        <v>0</v>
      </c>
      <c r="Q73" s="63">
        <f>SUM(b_KIEL!$P$102:$P$109)</f>
        <v>1</v>
      </c>
      <c r="R73" s="63">
        <f>SUM(b_KIEL!$Q$102:$Q$109)</f>
        <v>0</v>
      </c>
      <c r="S73" s="63">
        <f>SUM(b_KIEL!$R$102:$R$109)</f>
        <v>0</v>
      </c>
      <c r="T73" s="63">
        <f>SUM(b_KIEL!$S$102:$S$109)</f>
        <v>0</v>
      </c>
      <c r="U73" s="64">
        <f>IF(F73=0,0,I73/F73)</f>
        <v>0</v>
      </c>
      <c r="V73" s="64">
        <f>IF(F73=0,0,(I73+J73+2*K73+3*L73)/F73)</f>
        <v>0</v>
      </c>
      <c r="W73" s="64">
        <f>IF(F73+N73+O73+S73=0,0,(I73+N73+O73)/(F73+O73+N73+S73))</f>
        <v>0.33333333333333331</v>
      </c>
      <c r="X73" s="64">
        <f>V73+W73</f>
        <v>0.33333333333333331</v>
      </c>
      <c r="Y73" s="63">
        <f>daten!$S$13</f>
        <v>0</v>
      </c>
    </row>
    <row r="74" spans="1:25" x14ac:dyDescent="0.2">
      <c r="A74" s="61">
        <f>SUBTOTAL(3,$U$2:U74)</f>
        <v>73</v>
      </c>
      <c r="B74" s="62" t="str">
        <f>b_BAY!$A$47</f>
        <v>Gruhn, Nuria</v>
      </c>
      <c r="C74" s="62" t="str">
        <f>b_BAY!$A$1</f>
        <v>BBSV Freising</v>
      </c>
      <c r="D74" s="63">
        <f>SUM(b_BAY!$C$48:$C$55)</f>
        <v>2</v>
      </c>
      <c r="E74" s="63">
        <f>SUM(b_BAY!$D$48:$D$55)</f>
        <v>2</v>
      </c>
      <c r="F74" s="63">
        <f>SUM(b_BAY!$E$48:$E$55)</f>
        <v>2</v>
      </c>
      <c r="G74" s="63">
        <f>SUM(b_BAY!$F$48:$F$55)</f>
        <v>1</v>
      </c>
      <c r="H74" s="63">
        <f>SUM(b_BAY!$G$48:$G$55)</f>
        <v>1</v>
      </c>
      <c r="I74" s="63">
        <f>SUM(b_BAY!$H$48:$H$55)</f>
        <v>0</v>
      </c>
      <c r="J74" s="63">
        <f>SUM(b_BAY!$I$48:$I$55)</f>
        <v>0</v>
      </c>
      <c r="K74" s="63">
        <f>SUM(b_BAY!$J$48:$J$55)</f>
        <v>0</v>
      </c>
      <c r="L74" s="63">
        <f>SUM(b_BAY!$K$48:$K$55)</f>
        <v>0</v>
      </c>
      <c r="M74" s="63">
        <f>SUM(b_BAY!$L$48:$L$55)</f>
        <v>0</v>
      </c>
      <c r="N74" s="63">
        <f>SUM(b_BAY!$M$48:$M$55)</f>
        <v>0</v>
      </c>
      <c r="O74" s="63">
        <f>SUM(b_BAY!$N$48:$N$55)</f>
        <v>0</v>
      </c>
      <c r="P74" s="63">
        <f>SUM(b_BAY!$O$48:$O$55)</f>
        <v>0</v>
      </c>
      <c r="Q74" s="63">
        <f>SUM(b_BAY!$P$48:$P$55)</f>
        <v>0</v>
      </c>
      <c r="R74" s="63">
        <f>SUM(b_BAY!$Q$48:$Q$55)</f>
        <v>0</v>
      </c>
      <c r="S74" s="63">
        <f>SUM(b_BAY!$R$48:$R$55)</f>
        <v>0</v>
      </c>
      <c r="T74" s="63">
        <f>SUM(b_BAY!$S$48:$S$55)</f>
        <v>0</v>
      </c>
      <c r="U74" s="64">
        <f>IF(F74=0,0,I74/F74)</f>
        <v>0</v>
      </c>
      <c r="V74" s="64">
        <f>IF(F74=0,0,(I74+J74+2*K74+3*L74)/F74)</f>
        <v>0</v>
      </c>
      <c r="W74" s="64">
        <f>IF(F74+N74+O74+S74=0,0,(I74+N74+O74)/(F74+O74+N74+S74))</f>
        <v>0</v>
      </c>
      <c r="X74" s="64">
        <f>V74+W74</f>
        <v>0</v>
      </c>
      <c r="Y74" s="63">
        <f>daten!$G$7</f>
        <v>0</v>
      </c>
    </row>
    <row r="75" spans="1:25" x14ac:dyDescent="0.2">
      <c r="A75" s="61">
        <f>SUBTOTAL(3,$U$2:U75)</f>
        <v>74</v>
      </c>
      <c r="B75" s="62" t="str">
        <f>b_BB!$A$2</f>
        <v>Boock, Laura</v>
      </c>
      <c r="C75" s="62" t="str">
        <f>b_BB!$A$1</f>
        <v>Kiel Seahawks/ Berlin Ravens</v>
      </c>
      <c r="D75" s="63">
        <f>SUM(b_BB!$C$3:$C$10)</f>
        <v>3</v>
      </c>
      <c r="E75" s="63">
        <f>SUM(b_BB!$D$3:$D$10)</f>
        <v>2</v>
      </c>
      <c r="F75" s="63">
        <f>SUM(b_BB!$E$3:$E$10)</f>
        <v>2</v>
      </c>
      <c r="G75" s="63">
        <f>SUM(b_BB!$F$3:$F$10)</f>
        <v>0</v>
      </c>
      <c r="H75" s="63">
        <f>SUM(b_BB!$G$3:$G$10)</f>
        <v>1</v>
      </c>
      <c r="I75" s="63">
        <f>SUM(b_BB!$H$3:$H$10)</f>
        <v>1</v>
      </c>
      <c r="J75" s="63">
        <f>SUM(b_BB!$I$3:$I$10)</f>
        <v>0</v>
      </c>
      <c r="K75" s="63">
        <f>SUM(b_BB!$J$3:$J$10)</f>
        <v>0</v>
      </c>
      <c r="L75" s="63">
        <f>SUM(b_BB!$K$3:$K$10)</f>
        <v>0</v>
      </c>
      <c r="M75" s="63">
        <f>SUM(b_BB!$L$3:$L$10)</f>
        <v>1</v>
      </c>
      <c r="N75" s="63">
        <f>SUM(b_BB!$M$3:$M$10)</f>
        <v>0</v>
      </c>
      <c r="O75" s="63">
        <f>SUM(b_BB!$N$3:$N$10)</f>
        <v>0</v>
      </c>
      <c r="P75" s="63">
        <f>SUM(b_BB!$O$3:$O$10)</f>
        <v>0</v>
      </c>
      <c r="Q75" s="63">
        <f>SUM(b_BB!$P$3:$P$10)</f>
        <v>0</v>
      </c>
      <c r="R75" s="63">
        <f>SUM(b_BB!$Q$3:$Q$10)</f>
        <v>0</v>
      </c>
      <c r="S75" s="63">
        <f>SUM(b_BB!$R$3:$R$10)</f>
        <v>0</v>
      </c>
      <c r="T75" s="63">
        <f>SUM(b_BB!$S$3:$S$10)</f>
        <v>0</v>
      </c>
      <c r="U75" s="64">
        <f>IF(F75=0,0,I75/F75)</f>
        <v>0.5</v>
      </c>
      <c r="V75" s="64">
        <f>IF(F75=0,0,(I75+J75+2*K75+3*L75)/F75)</f>
        <v>0.5</v>
      </c>
      <c r="W75" s="64">
        <f>IF(F75+N75+O75+S75=0,0,(I75+N75+O75)/(F75+O75+N75+S75))</f>
        <v>0.5</v>
      </c>
      <c r="X75" s="64">
        <f>V75+W75</f>
        <v>1</v>
      </c>
      <c r="Y75" s="63">
        <f>daten!$K$2</f>
        <v>0</v>
      </c>
    </row>
    <row r="76" spans="1:25" x14ac:dyDescent="0.2">
      <c r="A76" s="61">
        <f>SUBTOTAL(3,$U$2:U76)</f>
        <v>75</v>
      </c>
      <c r="B76" s="62" t="str">
        <f>b_BB!$A$146</f>
        <v>Steltner, Johanna</v>
      </c>
      <c r="C76" s="62" t="str">
        <f>b_BB!$A$1</f>
        <v>Kiel Seahawks/ Berlin Ravens</v>
      </c>
      <c r="D76" s="63">
        <f>SUM(b_BB!$C$147:$C$154)</f>
        <v>2</v>
      </c>
      <c r="E76" s="63">
        <f>SUM(b_BB!$D$147:$D$154)</f>
        <v>2</v>
      </c>
      <c r="F76" s="63">
        <f>SUM(b_BB!$E$147:$E$154)</f>
        <v>2</v>
      </c>
      <c r="G76" s="63">
        <f>SUM(b_BB!$F$147:$F$154)</f>
        <v>0</v>
      </c>
      <c r="H76" s="63">
        <f>SUM(b_BB!$G$147:$G$154)</f>
        <v>1</v>
      </c>
      <c r="I76" s="63">
        <f>SUM(b_BB!$H$147:$H$154)</f>
        <v>0</v>
      </c>
      <c r="J76" s="63">
        <f>SUM(b_BB!$I$147:$I$154)</f>
        <v>0</v>
      </c>
      <c r="K76" s="63">
        <f>SUM(b_BB!$J$147:$J$154)</f>
        <v>0</v>
      </c>
      <c r="L76" s="63">
        <f>SUM(b_BB!$K$147:$K$154)</f>
        <v>0</v>
      </c>
      <c r="M76" s="63">
        <f>SUM(b_BB!$L$147:$L$154)</f>
        <v>0</v>
      </c>
      <c r="N76" s="63">
        <f>SUM(b_BB!$M$147:$M$154)</f>
        <v>0</v>
      </c>
      <c r="O76" s="63">
        <f>SUM(b_BB!$N$147:$N$154)</f>
        <v>0</v>
      </c>
      <c r="P76" s="63">
        <f>SUM(b_BB!$O$147:$O$154)</f>
        <v>0</v>
      </c>
      <c r="Q76" s="63">
        <f>SUM(b_BB!$P$147:$P$154)</f>
        <v>0</v>
      </c>
      <c r="R76" s="63">
        <f>SUM(b_BB!$Q$147:$Q$154)</f>
        <v>0</v>
      </c>
      <c r="S76" s="63">
        <f>SUM(b_BB!$R$147:$R$154)</f>
        <v>0</v>
      </c>
      <c r="T76" s="63">
        <f>SUM(b_BB!$S$147:$S$154)</f>
        <v>0</v>
      </c>
      <c r="U76" s="64">
        <f>IF(F76=0,0,I76/F76)</f>
        <v>0</v>
      </c>
      <c r="V76" s="64">
        <f>IF(F76=0,0,(I76+J76+2*K76+3*L76)/F76)</f>
        <v>0</v>
      </c>
      <c r="W76" s="64">
        <f>IF(F76+N76+O76+S76=0,0,(I76+N76+O76)/(F76+O76+N76+S76))</f>
        <v>0</v>
      </c>
      <c r="X76" s="64">
        <f>V76+W76</f>
        <v>0</v>
      </c>
      <c r="Y76" s="63">
        <f>daten!$K$18</f>
        <v>0</v>
      </c>
    </row>
    <row r="77" spans="1:25" x14ac:dyDescent="0.2">
      <c r="A77" s="61">
        <f>SUBTOTAL(3,$U$2:U77)</f>
        <v>76</v>
      </c>
      <c r="B77" s="62" t="str">
        <f>b_NRW!$A$2</f>
        <v>Candan, Ayla</v>
      </c>
      <c r="C77" s="62" t="str">
        <f>b_NRW!$A$1</f>
        <v>BSVNRW</v>
      </c>
      <c r="D77" s="63">
        <f>SUM(b_NRW!$C$3:$C$10)</f>
        <v>3</v>
      </c>
      <c r="E77" s="63">
        <f>SUM(b_NRW!$D$3:$D$10)</f>
        <v>2</v>
      </c>
      <c r="F77" s="63">
        <f>SUM(b_NRW!$E$3:$E$10)</f>
        <v>2</v>
      </c>
      <c r="G77" s="63">
        <f>SUM(b_NRW!$F$3:$F$10)</f>
        <v>0</v>
      </c>
      <c r="H77" s="63">
        <f>SUM(b_NRW!$G$3:$G$10)</f>
        <v>2</v>
      </c>
      <c r="I77" s="63">
        <f>SUM(b_NRW!$H$3:$H$10)</f>
        <v>2</v>
      </c>
      <c r="J77" s="63">
        <f>SUM(b_NRW!$I$3:$I$10)</f>
        <v>1</v>
      </c>
      <c r="K77" s="63">
        <f>SUM(b_NRW!$J$3:$J$10)</f>
        <v>0</v>
      </c>
      <c r="L77" s="63">
        <f>SUM(b_NRW!$K$3:$K$10)</f>
        <v>0</v>
      </c>
      <c r="M77" s="63">
        <f>SUM(b_NRW!$L$3:$L$10)</f>
        <v>0</v>
      </c>
      <c r="N77" s="63">
        <f>SUM(b_NRW!$M$3:$M$10)</f>
        <v>0</v>
      </c>
      <c r="O77" s="63">
        <f>SUM(b_NRW!$N$3:$N$10)</f>
        <v>0</v>
      </c>
      <c r="P77" s="63">
        <f>SUM(b_NRW!$O$3:$O$10)</f>
        <v>0</v>
      </c>
      <c r="Q77" s="63">
        <f>SUM(b_NRW!$P$3:$P$10)</f>
        <v>0</v>
      </c>
      <c r="R77" s="63">
        <f>SUM(b_NRW!$Q$3:$Q$10)</f>
        <v>0</v>
      </c>
      <c r="S77" s="63">
        <f>SUM(b_NRW!$R$3:$R$10)</f>
        <v>0</v>
      </c>
      <c r="T77" s="63">
        <f>SUM(b_NRW!$S$3:$S$10)</f>
        <v>0</v>
      </c>
      <c r="U77" s="64">
        <f>IF(F77=0,0,I77/F77)</f>
        <v>1</v>
      </c>
      <c r="V77" s="64">
        <f>IF(F77=0,0,(I77+J77+2*K77+3*L77)/F77)</f>
        <v>1.5</v>
      </c>
      <c r="W77" s="64">
        <f>IF(F77+N77+O77+S77=0,0,(I77+N77+O77)/(F77+O77+N77+S77))</f>
        <v>1</v>
      </c>
      <c r="X77" s="64">
        <f>V77+W77</f>
        <v>2.5</v>
      </c>
      <c r="Y77" s="63">
        <f>daten!$S$2</f>
        <v>0</v>
      </c>
    </row>
    <row r="78" spans="1:25" x14ac:dyDescent="0.2">
      <c r="A78" s="61">
        <f>SUBTOTAL(3,$U$2:U78)</f>
        <v>77</v>
      </c>
      <c r="B78" s="62" t="str">
        <f>b_KIEL!$A$11</f>
        <v>Gehrmann, Merle</v>
      </c>
      <c r="C78" s="62" t="str">
        <f>b_KIEL!$A$1</f>
        <v>Kiel Seahawks</v>
      </c>
      <c r="D78" s="63">
        <f>SUM(b_KIEL!$C$12:$C$19)</f>
        <v>2</v>
      </c>
      <c r="E78" s="63">
        <f>SUM(b_KIEL!$D$12:$D$19)</f>
        <v>2</v>
      </c>
      <c r="F78" s="63">
        <f>SUM(b_KIEL!$E$12:$E$19)</f>
        <v>2</v>
      </c>
      <c r="G78" s="63">
        <f>SUM(b_KIEL!$F$12:$F$19)</f>
        <v>0</v>
      </c>
      <c r="H78" s="63">
        <f>SUM(b_KIEL!$G$12:$G$19)</f>
        <v>0</v>
      </c>
      <c r="I78" s="63">
        <f>SUM(b_KIEL!$H$12:$H$19)</f>
        <v>0</v>
      </c>
      <c r="J78" s="63">
        <f>SUM(b_KIEL!$I$12:$I$19)</f>
        <v>0</v>
      </c>
      <c r="K78" s="63">
        <f>SUM(b_KIEL!$J$12:$J$19)</f>
        <v>0</v>
      </c>
      <c r="L78" s="63">
        <f>SUM(b_KIEL!$K$12:$K$19)</f>
        <v>0</v>
      </c>
      <c r="M78" s="63">
        <f>SUM(b_KIEL!$L$12:$L$19)</f>
        <v>0</v>
      </c>
      <c r="N78" s="63">
        <f>SUM(b_KIEL!$M$12:$M$19)</f>
        <v>0</v>
      </c>
      <c r="O78" s="63">
        <f>SUM(b_KIEL!$N$12:$N$19)</f>
        <v>0</v>
      </c>
      <c r="P78" s="63">
        <f>SUM(b_KIEL!$O$12:$O$19)</f>
        <v>0</v>
      </c>
      <c r="Q78" s="63">
        <f>SUM(b_KIEL!$P$12:$P$19)</f>
        <v>0</v>
      </c>
      <c r="R78" s="63">
        <f>SUM(b_KIEL!$Q$12:$Q$19)</f>
        <v>0</v>
      </c>
      <c r="S78" s="63">
        <f>SUM(b_KIEL!$R$12:$R$19)</f>
        <v>0</v>
      </c>
      <c r="T78" s="63">
        <f>SUM(b_KIEL!$S$12:$S$19)</f>
        <v>0</v>
      </c>
      <c r="U78" s="64">
        <f>IF(F78=0,0,I78/F78)</f>
        <v>0</v>
      </c>
      <c r="V78" s="64">
        <f>IF(F78=0,0,(I78+J78+2*K78+3*L78)/F78)</f>
        <v>0</v>
      </c>
      <c r="W78" s="64">
        <f>IF(F78+N78+O78+S78=0,0,(I78+N78+O78)/(F78+O78+N78+S78))</f>
        <v>0</v>
      </c>
      <c r="X78" s="64">
        <f>V78+W78</f>
        <v>0</v>
      </c>
      <c r="Y78" s="63">
        <f>daten!$S$3</f>
        <v>0</v>
      </c>
    </row>
    <row r="79" spans="1:25" x14ac:dyDescent="0.2">
      <c r="A79" s="61">
        <f>SUBTOTAL(3,$U$2:U79)</f>
        <v>78</v>
      </c>
      <c r="B79" s="62" t="str">
        <f>b_BAWÜ!$A$83</f>
        <v>Lehner, Belinda</v>
      </c>
      <c r="C79" s="62" t="str">
        <f>b_BAWÜ!$A$1</f>
        <v>BWBSV</v>
      </c>
      <c r="D79" s="63">
        <f>SUM(b_BAWÜ!$C$84:$C$91)</f>
        <v>2</v>
      </c>
      <c r="E79" s="63">
        <f>SUM(b_BAWÜ!$D$84:$D$91)</f>
        <v>1</v>
      </c>
      <c r="F79" s="63">
        <f>SUM(b_BAWÜ!$E$84:$E$91)</f>
        <v>1</v>
      </c>
      <c r="G79" s="63">
        <f>SUM(b_BAWÜ!$F$84:$F$91)</f>
        <v>0</v>
      </c>
      <c r="H79" s="63">
        <f>SUM(b_BAWÜ!$G$84:$G$91)</f>
        <v>0</v>
      </c>
      <c r="I79" s="63">
        <f>SUM(b_BAWÜ!$H$84:$H$91)</f>
        <v>0</v>
      </c>
      <c r="J79" s="63">
        <f>SUM(b_BAWÜ!$I$84:$I$91)</f>
        <v>0</v>
      </c>
      <c r="K79" s="63">
        <f>SUM(b_BAWÜ!$J$84:$J$91)</f>
        <v>0</v>
      </c>
      <c r="L79" s="63">
        <f>SUM(b_BAWÜ!$K$84:$K$91)</f>
        <v>0</v>
      </c>
      <c r="M79" s="63">
        <f>SUM(b_BAWÜ!$L$84:$L$91)</f>
        <v>1</v>
      </c>
      <c r="N79" s="63">
        <f>SUM(b_BAWÜ!$M$84:$M$91)</f>
        <v>0</v>
      </c>
      <c r="O79" s="63">
        <f>SUM(b_BAWÜ!$N$84:$N$91)</f>
        <v>0</v>
      </c>
      <c r="P79" s="63">
        <f>SUM(b_BAWÜ!$O$84:$O$91)</f>
        <v>0</v>
      </c>
      <c r="Q79" s="63">
        <f>SUM(b_BAWÜ!$P$84:$P$91)</f>
        <v>0</v>
      </c>
      <c r="R79" s="63">
        <f>SUM(b_BAWÜ!$Q$84:$Q$91)</f>
        <v>0</v>
      </c>
      <c r="S79" s="63">
        <f>SUM(b_BAWÜ!$R$84:$R$91)</f>
        <v>0</v>
      </c>
      <c r="T79" s="63">
        <f>SUM(b_BAWÜ!$S$84:$S$91)</f>
        <v>0</v>
      </c>
      <c r="U79" s="64">
        <f>IF(F79=0,0,I79/F79)</f>
        <v>0</v>
      </c>
      <c r="V79" s="64">
        <f>IF(F79=0,0,(I79+J79+2*K79+3*L79)/F79)</f>
        <v>0</v>
      </c>
      <c r="W79" s="64">
        <f>IF(F79+N79+O79+S79=0,0,(I79+N79+O79)/(F79+O79+N79+S79))</f>
        <v>0</v>
      </c>
      <c r="X79" s="64">
        <f>V79+W79</f>
        <v>0</v>
      </c>
      <c r="Y79" s="63">
        <f>daten!$C$11</f>
        <v>0</v>
      </c>
    </row>
    <row r="80" spans="1:25" x14ac:dyDescent="0.2">
      <c r="A80" s="61">
        <f>SUBTOTAL(3,$U$2:U80)</f>
        <v>79</v>
      </c>
      <c r="B80" s="62" t="str">
        <f>b_BAWÜ!$A$92</f>
        <v>Parentis, Lisa</v>
      </c>
      <c r="C80" s="62" t="str">
        <f>b_BAWÜ!$A$1</f>
        <v>BWBSV</v>
      </c>
      <c r="D80" s="63">
        <f>SUM(b_BAWÜ!$C$93:$C$100)</f>
        <v>4</v>
      </c>
      <c r="E80" s="63">
        <f>SUM(b_BAWÜ!$D$93:$D$100)</f>
        <v>1</v>
      </c>
      <c r="F80" s="63">
        <f>SUM(b_BAWÜ!$E$93:$E$100)</f>
        <v>1</v>
      </c>
      <c r="G80" s="63">
        <f>SUM(b_BAWÜ!$F$93:$F$100)</f>
        <v>0</v>
      </c>
      <c r="H80" s="63">
        <f>SUM(b_BAWÜ!$G$93:$G$100)</f>
        <v>0</v>
      </c>
      <c r="I80" s="63">
        <f>SUM(b_BAWÜ!$H$93:$H$100)</f>
        <v>0</v>
      </c>
      <c r="J80" s="63">
        <f>SUM(b_BAWÜ!$I$93:$I$100)</f>
        <v>0</v>
      </c>
      <c r="K80" s="63">
        <f>SUM(b_BAWÜ!$J$93:$J$100)</f>
        <v>0</v>
      </c>
      <c r="L80" s="63">
        <f>SUM(b_BAWÜ!$K$93:$K$100)</f>
        <v>0</v>
      </c>
      <c r="M80" s="63">
        <f>SUM(b_BAWÜ!$L$93:$L$100)</f>
        <v>0</v>
      </c>
      <c r="N80" s="63">
        <f>SUM(b_BAWÜ!$M$93:$M$100)</f>
        <v>0</v>
      </c>
      <c r="O80" s="63">
        <f>SUM(b_BAWÜ!$N$93:$N$100)</f>
        <v>0</v>
      </c>
      <c r="P80" s="63">
        <f>SUM(b_BAWÜ!$O$93:$O$100)</f>
        <v>0</v>
      </c>
      <c r="Q80" s="63">
        <f>SUM(b_BAWÜ!$P$93:$P$100)</f>
        <v>0</v>
      </c>
      <c r="R80" s="63">
        <f>SUM(b_BAWÜ!$Q$93:$Q$100)</f>
        <v>0</v>
      </c>
      <c r="S80" s="63">
        <f>SUM(b_BAWÜ!$R$93:$R$100)</f>
        <v>0</v>
      </c>
      <c r="T80" s="63">
        <f>SUM(b_BAWÜ!$S$93:$S$100)</f>
        <v>0</v>
      </c>
      <c r="U80" s="64">
        <f>IF(F80=0,0,I80/F80)</f>
        <v>0</v>
      </c>
      <c r="V80" s="64">
        <f>IF(F80=0,0,(I80+J80+2*K80+3*L80)/F80)</f>
        <v>0</v>
      </c>
      <c r="W80" s="64">
        <f>IF(F80+N80+O80+S80=0,0,(I80+N80+O80)/(F80+O80+N80+S80))</f>
        <v>0</v>
      </c>
      <c r="X80" s="64">
        <f>V80+W80</f>
        <v>0</v>
      </c>
      <c r="Y80" s="63">
        <f>daten!$C$12</f>
        <v>0</v>
      </c>
    </row>
    <row r="81" spans="1:25" x14ac:dyDescent="0.2">
      <c r="A81" s="61">
        <f>SUBTOTAL(3,$U$2:U81)</f>
        <v>80</v>
      </c>
      <c r="B81" s="62" t="str">
        <f>b_BAY!$A$128</f>
        <v>Zeiler, Fanni</v>
      </c>
      <c r="C81" s="62" t="str">
        <f>b_BAY!$A$1</f>
        <v>BBSV Freising</v>
      </c>
      <c r="D81" s="63">
        <f>SUM(b_BAY!$C$129:$C$136)</f>
        <v>3</v>
      </c>
      <c r="E81" s="63">
        <f>SUM(b_BAY!$D$129:$D$136)</f>
        <v>1</v>
      </c>
      <c r="F81" s="63">
        <f>SUM(b_BAY!$E$129:$E$136)</f>
        <v>1</v>
      </c>
      <c r="G81" s="63">
        <f>SUM(b_BAY!$F$129:$F$136)</f>
        <v>0</v>
      </c>
      <c r="H81" s="63">
        <f>SUM(b_BAY!$G$129:$G$136)</f>
        <v>0</v>
      </c>
      <c r="I81" s="63">
        <f>SUM(b_BAY!$H$129:$H$136)</f>
        <v>0</v>
      </c>
      <c r="J81" s="63">
        <f>SUM(b_BAY!$I$129:$I$136)</f>
        <v>0</v>
      </c>
      <c r="K81" s="63">
        <f>SUM(b_BAY!$J$129:$J$136)</f>
        <v>0</v>
      </c>
      <c r="L81" s="63">
        <f>SUM(b_BAY!$K$129:$K$136)</f>
        <v>0</v>
      </c>
      <c r="M81" s="63">
        <f>SUM(b_BAY!$L$129:$L$136)</f>
        <v>0</v>
      </c>
      <c r="N81" s="63">
        <f>SUM(b_BAY!$M$129:$M$136)</f>
        <v>0</v>
      </c>
      <c r="O81" s="63">
        <f>SUM(b_BAY!$N$129:$N$136)</f>
        <v>0</v>
      </c>
      <c r="P81" s="63">
        <f>SUM(b_BAY!$O$129:$O$136)</f>
        <v>0</v>
      </c>
      <c r="Q81" s="63">
        <f>SUM(b_BAY!$P$129:$P$136)</f>
        <v>0</v>
      </c>
      <c r="R81" s="63">
        <f>SUM(b_BAY!$Q$129:$Q$136)</f>
        <v>0</v>
      </c>
      <c r="S81" s="63">
        <f>SUM(b_BAY!$R$129:$R$136)</f>
        <v>0</v>
      </c>
      <c r="T81" s="63">
        <f>SUM(b_BAY!$S$129:$S$136)</f>
        <v>0</v>
      </c>
      <c r="U81" s="64">
        <f>IF(F81=0,0,I81/F81)</f>
        <v>0</v>
      </c>
      <c r="V81" s="64">
        <f>IF(F81=0,0,(I81+J81+2*K81+3*L81)/F81)</f>
        <v>0</v>
      </c>
      <c r="W81" s="64">
        <f>IF(F81+N81+O81+S81=0,0,(I81+N81+O81)/(F81+O81+N81+S81))</f>
        <v>0</v>
      </c>
      <c r="X81" s="64">
        <f>V81+W81</f>
        <v>0</v>
      </c>
      <c r="Y81" s="63">
        <f>daten!$G$16</f>
        <v>0</v>
      </c>
    </row>
    <row r="82" spans="1:25" x14ac:dyDescent="0.2">
      <c r="A82" s="61">
        <f>SUBTOTAL(3,$U$2:U82)</f>
        <v>81</v>
      </c>
      <c r="B82" s="62" t="str">
        <f>b_BB!$A$56</f>
        <v>Kahse, Sora Valeria</v>
      </c>
      <c r="C82" s="62" t="str">
        <f>b_BB!$A$1</f>
        <v>Kiel Seahawks/ Berlin Ravens</v>
      </c>
      <c r="D82" s="63">
        <f>SUM(b_BB!$C$57:$C$64)</f>
        <v>1</v>
      </c>
      <c r="E82" s="63">
        <f>SUM(b_BB!$D$57:$D$64)</f>
        <v>1</v>
      </c>
      <c r="F82" s="63">
        <f>SUM(b_BB!$E$57:$E$64)</f>
        <v>1</v>
      </c>
      <c r="G82" s="63">
        <f>SUM(b_BB!$F$57:$F$64)</f>
        <v>0</v>
      </c>
      <c r="H82" s="63">
        <f>SUM(b_BB!$G$57:$G$64)</f>
        <v>0</v>
      </c>
      <c r="I82" s="63">
        <f>SUM(b_BB!$H$57:$H$64)</f>
        <v>0</v>
      </c>
      <c r="J82" s="63">
        <f>SUM(b_BB!$I$57:$I$64)</f>
        <v>0</v>
      </c>
      <c r="K82" s="63">
        <f>SUM(b_BB!$J$57:$J$64)</f>
        <v>0</v>
      </c>
      <c r="L82" s="63">
        <f>SUM(b_BB!$K$57:$K$64)</f>
        <v>0</v>
      </c>
      <c r="M82" s="63">
        <f>SUM(b_BB!$L$57:$L$64)</f>
        <v>1</v>
      </c>
      <c r="N82" s="63">
        <f>SUM(b_BB!$M$57:$M$64)</f>
        <v>0</v>
      </c>
      <c r="O82" s="63">
        <f>SUM(b_BB!$N$57:$N$64)</f>
        <v>0</v>
      </c>
      <c r="P82" s="63">
        <f>SUM(b_BB!$O$57:$O$64)</f>
        <v>0</v>
      </c>
      <c r="Q82" s="63">
        <f>SUM(b_BB!$P$57:$P$64)</f>
        <v>0</v>
      </c>
      <c r="R82" s="63">
        <f>SUM(b_BB!$Q$57:$Q$64)</f>
        <v>0</v>
      </c>
      <c r="S82" s="63">
        <f>SUM(b_BB!$R$57:$R$64)</f>
        <v>0</v>
      </c>
      <c r="T82" s="63">
        <f>SUM(b_BB!$S$57:$S$64)</f>
        <v>0</v>
      </c>
      <c r="U82" s="64">
        <f>IF(F82=0,0,I82/F82)</f>
        <v>0</v>
      </c>
      <c r="V82" s="64">
        <f>IF(F82=0,0,(I82+J82+2*K82+3*L82)/F82)</f>
        <v>0</v>
      </c>
      <c r="W82" s="64">
        <f>IF(F82+N82+O82+S82=0,0,(I82+N82+O82)/(F82+O82+N82+S82))</f>
        <v>0</v>
      </c>
      <c r="X82" s="64">
        <f>V82+W82</f>
        <v>0</v>
      </c>
      <c r="Y82" s="63">
        <f>daten!$K$8</f>
        <v>0</v>
      </c>
    </row>
    <row r="83" spans="1:25" x14ac:dyDescent="0.2">
      <c r="A83" s="61">
        <f>SUBTOTAL(3,$U$2:U83)</f>
        <v>82</v>
      </c>
      <c r="B83" s="62" t="str">
        <f>b_STU!$A$74</f>
        <v>Zipperlen, Luisa</v>
      </c>
      <c r="C83" s="62" t="str">
        <f>b_STU!$A$1</f>
        <v>Stuttgart Reds</v>
      </c>
      <c r="D83" s="63">
        <f>SUM(b_STU!$C$75:$C$82)</f>
        <v>4</v>
      </c>
      <c r="E83" s="63">
        <f>SUM(b_STU!$D$75:$D$82)</f>
        <v>1</v>
      </c>
      <c r="F83" s="63">
        <f>SUM(b_STU!$E$75:$E$82)</f>
        <v>1</v>
      </c>
      <c r="G83" s="63">
        <f>SUM(b_STU!$F$75:$F$82)</f>
        <v>0</v>
      </c>
      <c r="H83" s="63">
        <f>SUM(b_STU!$G$75:$G$82)</f>
        <v>0</v>
      </c>
      <c r="I83" s="63">
        <f>SUM(b_STU!$H$75:$H$82)</f>
        <v>0</v>
      </c>
      <c r="J83" s="63">
        <f>SUM(b_STU!$I$75:$I$82)</f>
        <v>0</v>
      </c>
      <c r="K83" s="63">
        <f>SUM(b_STU!$J$75:$J$82)</f>
        <v>0</v>
      </c>
      <c r="L83" s="63">
        <f>SUM(b_STU!$K$75:$K$82)</f>
        <v>0</v>
      </c>
      <c r="M83" s="63">
        <f>SUM(b_STU!$L$75:$L$82)</f>
        <v>1</v>
      </c>
      <c r="N83" s="63">
        <f>SUM(b_STU!$M$75:$M$82)</f>
        <v>0</v>
      </c>
      <c r="O83" s="63">
        <f>SUM(b_STU!$N$75:$N$82)</f>
        <v>0</v>
      </c>
      <c r="P83" s="63">
        <f>SUM(b_STU!$O$75:$O$82)</f>
        <v>0</v>
      </c>
      <c r="Q83" s="63">
        <f>SUM(b_STU!$P$75:$P$82)</f>
        <v>0</v>
      </c>
      <c r="R83" s="63">
        <f>SUM(b_STU!$Q$75:$Q$82)</f>
        <v>0</v>
      </c>
      <c r="S83" s="63">
        <f>SUM(b_STU!$R$75:$R$82)</f>
        <v>0</v>
      </c>
      <c r="T83" s="63">
        <f>SUM(b_STU!$S$75:$S$82)</f>
        <v>0</v>
      </c>
      <c r="U83" s="64">
        <f>IF(F83=0,0,I83/F83)</f>
        <v>0</v>
      </c>
      <c r="V83" s="64">
        <f>IF(F83=0,0,(I83+J83+2*K83+3*L83)/F83)</f>
        <v>0</v>
      </c>
      <c r="W83" s="64">
        <f>IF(F83+N83+O83+S83=0,0,(I83+N83+O83)/(F83+O83+N83+S83))</f>
        <v>0</v>
      </c>
      <c r="X83" s="64">
        <f>V83+W83</f>
        <v>0</v>
      </c>
      <c r="Y83" s="63">
        <f>daten!$O$10</f>
        <v>0</v>
      </c>
    </row>
    <row r="84" spans="1:25" x14ac:dyDescent="0.2">
      <c r="A84" s="61">
        <f>SUBTOTAL(3,$U$2:U84)</f>
        <v>83</v>
      </c>
      <c r="B84" s="62" t="str">
        <f>b_KIEL!$A$47</f>
        <v>Ross, Lea Marie</v>
      </c>
      <c r="C84" s="62" t="str">
        <f>b_KIEL!$A$1</f>
        <v>Kiel Seahawks</v>
      </c>
      <c r="D84" s="63">
        <f>SUM(b_KIEL!$C$48:$C$55)</f>
        <v>3</v>
      </c>
      <c r="E84" s="63">
        <f>SUM(b_KIEL!$D$48:$D$55)</f>
        <v>1</v>
      </c>
      <c r="F84" s="63">
        <f>SUM(b_KIEL!$E$48:$E$55)</f>
        <v>1</v>
      </c>
      <c r="G84" s="63">
        <f>SUM(b_KIEL!$F$48:$F$55)</f>
        <v>0</v>
      </c>
      <c r="H84" s="63">
        <f>SUM(b_KIEL!$G$48:$G$55)</f>
        <v>0</v>
      </c>
      <c r="I84" s="63">
        <f>SUM(b_KIEL!$H$48:$H$55)</f>
        <v>1</v>
      </c>
      <c r="J84" s="63">
        <f>SUM(b_KIEL!$I$48:$I$55)</f>
        <v>0</v>
      </c>
      <c r="K84" s="63">
        <f>SUM(b_KIEL!$J$48:$J$55)</f>
        <v>0</v>
      </c>
      <c r="L84" s="63">
        <f>SUM(b_KIEL!$K$48:$K$55)</f>
        <v>0</v>
      </c>
      <c r="M84" s="63">
        <f>SUM(b_KIEL!$L$48:$L$55)</f>
        <v>0</v>
      </c>
      <c r="N84" s="63">
        <f>SUM(b_KIEL!$M$48:$M$55)</f>
        <v>0</v>
      </c>
      <c r="O84" s="63">
        <f>SUM(b_KIEL!$N$48:$N$55)</f>
        <v>0</v>
      </c>
      <c r="P84" s="63">
        <f>SUM(b_KIEL!$O$48:$O$55)</f>
        <v>0</v>
      </c>
      <c r="Q84" s="63">
        <f>SUM(b_KIEL!$P$48:$P$55)</f>
        <v>0</v>
      </c>
      <c r="R84" s="63">
        <f>SUM(b_KIEL!$Q$48:$Q$55)</f>
        <v>0</v>
      </c>
      <c r="S84" s="63">
        <f>SUM(b_KIEL!$R$48:$R$55)</f>
        <v>0</v>
      </c>
      <c r="T84" s="63">
        <f>SUM(b_KIEL!$S$48:$S$55)</f>
        <v>0</v>
      </c>
      <c r="U84" s="64">
        <f>IF(F84=0,0,I84/F84)</f>
        <v>1</v>
      </c>
      <c r="V84" s="64">
        <f>IF(F84=0,0,(I84+J84+2*K84+3*L84)/F84)</f>
        <v>1</v>
      </c>
      <c r="W84" s="64">
        <f>IF(F84+N84+O84+S84=0,0,(I84+N84+O84)/(F84+O84+N84+S84))</f>
        <v>1</v>
      </c>
      <c r="X84" s="64">
        <f>V84+W84</f>
        <v>2</v>
      </c>
      <c r="Y84" s="63">
        <f>daten!$S$7</f>
        <v>0</v>
      </c>
    </row>
    <row r="85" spans="1:25" x14ac:dyDescent="0.2">
      <c r="A85" s="61">
        <f>SUBTOTAL(3,$U$2:U85)</f>
        <v>84</v>
      </c>
      <c r="B85" s="62" t="str">
        <f>b_BAWÜ!$A$119</f>
        <v>Attorre, Maria</v>
      </c>
      <c r="C85" s="62" t="str">
        <f>b_BAWÜ!$A$1</f>
        <v>BWBSV</v>
      </c>
      <c r="D85" s="63">
        <f>SUM(b_BAWÜ!$C$120:$C$127)</f>
        <v>0</v>
      </c>
      <c r="E85" s="63">
        <f>SUM(b_BAWÜ!$D$120:$D$127)</f>
        <v>0</v>
      </c>
      <c r="F85" s="63">
        <f>SUM(b_BAWÜ!$E$120:$E$127)</f>
        <v>0</v>
      </c>
      <c r="G85" s="63">
        <f>SUM(b_BAWÜ!$F$120:$F$127)</f>
        <v>0</v>
      </c>
      <c r="H85" s="63">
        <f>SUM(b_BAWÜ!$G$120:$G$127)</f>
        <v>0</v>
      </c>
      <c r="I85" s="63">
        <f>SUM(b_BAWÜ!$H$120:$H$127)</f>
        <v>0</v>
      </c>
      <c r="J85" s="63">
        <f>SUM(b_BAWÜ!$I$120:$I$127)</f>
        <v>0</v>
      </c>
      <c r="K85" s="63">
        <f>SUM(b_BAWÜ!$J$120:$J$127)</f>
        <v>0</v>
      </c>
      <c r="L85" s="63">
        <f>SUM(b_BAWÜ!$K$120:$K$127)</f>
        <v>0</v>
      </c>
      <c r="M85" s="63">
        <f>SUM(b_BAWÜ!$L$120:$L$127)</f>
        <v>0</v>
      </c>
      <c r="N85" s="63">
        <f>SUM(b_BAWÜ!$M$120:$M$127)</f>
        <v>0</v>
      </c>
      <c r="O85" s="63">
        <f>SUM(b_BAWÜ!$N$120:$N$127)</f>
        <v>0</v>
      </c>
      <c r="P85" s="63">
        <f>SUM(b_BAWÜ!$O$120:$O$127)</f>
        <v>0</v>
      </c>
      <c r="Q85" s="63">
        <f>SUM(b_BAWÜ!$P$120:$P$127)</f>
        <v>0</v>
      </c>
      <c r="R85" s="63">
        <f>SUM(b_BAWÜ!$Q$120:$Q$127)</f>
        <v>0</v>
      </c>
      <c r="S85" s="63">
        <f>SUM(b_BAWÜ!$R$120:$R$127)</f>
        <v>0</v>
      </c>
      <c r="T85" s="63">
        <f>SUM(b_BAWÜ!$S$120:$S$127)</f>
        <v>0</v>
      </c>
      <c r="U85" s="64">
        <f>IF(F85=0,0,I85/F85)</f>
        <v>0</v>
      </c>
      <c r="V85" s="64">
        <f>IF(F85=0,0,(I85+J85+2*K85+3*L85)/F85)</f>
        <v>0</v>
      </c>
      <c r="W85" s="64">
        <f>IF(F85+N85+O85+S85=0,0,(I85+N85+O85)/(F85+O85+N85+S85))</f>
        <v>0</v>
      </c>
      <c r="X85" s="64">
        <f>V85+W85</f>
        <v>0</v>
      </c>
      <c r="Y85" s="63">
        <f>daten!$C$15</f>
        <v>0</v>
      </c>
    </row>
    <row r="86" spans="1:25" x14ac:dyDescent="0.2">
      <c r="A86" s="61">
        <f>SUBTOTAL(3,$U$2:U86)</f>
        <v>85</v>
      </c>
      <c r="B86" s="62" t="str">
        <f>b_BAWÜ!$A$128</f>
        <v>Parentis, Mona</v>
      </c>
      <c r="C86" s="62" t="str">
        <f>b_BAWÜ!$A$1</f>
        <v>BWBSV</v>
      </c>
      <c r="D86" s="63">
        <f>SUM(b_BAWÜ!$C$129:$C$136)</f>
        <v>0</v>
      </c>
      <c r="E86" s="63">
        <f>SUM(b_BAWÜ!$D$129:$D$136)</f>
        <v>0</v>
      </c>
      <c r="F86" s="63">
        <f>SUM(b_BAWÜ!$E$129:$E$136)</f>
        <v>0</v>
      </c>
      <c r="G86" s="63">
        <f>SUM(b_BAWÜ!$F$129:$F$136)</f>
        <v>0</v>
      </c>
      <c r="H86" s="63">
        <f>SUM(b_BAWÜ!$G$129:$G$136)</f>
        <v>0</v>
      </c>
      <c r="I86" s="63">
        <f>SUM(b_BAWÜ!$H$129:$H$136)</f>
        <v>0</v>
      </c>
      <c r="J86" s="63">
        <f>SUM(b_BAWÜ!$I$129:$I$136)</f>
        <v>0</v>
      </c>
      <c r="K86" s="63">
        <f>SUM(b_BAWÜ!$J$129:$J$136)</f>
        <v>0</v>
      </c>
      <c r="L86" s="63">
        <f>SUM(b_BAWÜ!$K$129:$K$136)</f>
        <v>0</v>
      </c>
      <c r="M86" s="63">
        <f>SUM(b_BAWÜ!$L$129:$L$136)</f>
        <v>0</v>
      </c>
      <c r="N86" s="63">
        <f>SUM(b_BAWÜ!$M$129:$M$136)</f>
        <v>0</v>
      </c>
      <c r="O86" s="63">
        <f>SUM(b_BAWÜ!$N$129:$N$136)</f>
        <v>0</v>
      </c>
      <c r="P86" s="63">
        <f>SUM(b_BAWÜ!$O$129:$O$136)</f>
        <v>0</v>
      </c>
      <c r="Q86" s="63">
        <f>SUM(b_BAWÜ!$P$129:$P$136)</f>
        <v>0</v>
      </c>
      <c r="R86" s="63">
        <f>SUM(b_BAWÜ!$Q$129:$Q$136)</f>
        <v>0</v>
      </c>
      <c r="S86" s="63">
        <f>SUM(b_BAWÜ!$R$129:$R$136)</f>
        <v>0</v>
      </c>
      <c r="T86" s="63">
        <f>SUM(b_BAWÜ!$S$129:$S$136)</f>
        <v>0</v>
      </c>
      <c r="U86" s="64">
        <f>IF(F86=0,0,I86/F86)</f>
        <v>0</v>
      </c>
      <c r="V86" s="64">
        <f>IF(F86=0,0,(I86+J86+2*K86+3*L86)/F86)</f>
        <v>0</v>
      </c>
      <c r="W86" s="64">
        <f>IF(F86+N86+O86+S86=0,0,(I86+N86+O86)/(F86+O86+N86+S86))</f>
        <v>0</v>
      </c>
      <c r="X86" s="64">
        <f>V86+W86</f>
        <v>0</v>
      </c>
      <c r="Y86" s="63">
        <f>daten!$C$16</f>
        <v>0</v>
      </c>
    </row>
    <row r="87" spans="1:25" x14ac:dyDescent="0.2">
      <c r="A87" s="61">
        <f>SUBTOTAL(3,$U$2:U87)</f>
        <v>86</v>
      </c>
      <c r="B87" s="62" t="str">
        <f>b_BAWÜ!$A$137</f>
        <v>Spieler 1-16</v>
      </c>
      <c r="C87" s="62" t="str">
        <f>b_BAWÜ!$A$1</f>
        <v>BWBSV</v>
      </c>
      <c r="D87" s="63">
        <f>SUM(b_BAWÜ!$C$138:$C$145)</f>
        <v>0</v>
      </c>
      <c r="E87" s="63">
        <f>SUM(b_BAWÜ!$D$138:$D$145)</f>
        <v>0</v>
      </c>
      <c r="F87" s="63">
        <f>SUM(b_BAWÜ!$E$138:$E$145)</f>
        <v>0</v>
      </c>
      <c r="G87" s="63">
        <f>SUM(b_BAWÜ!$F$138:$F$145)</f>
        <v>0</v>
      </c>
      <c r="H87" s="63">
        <f>SUM(b_BAWÜ!$G$138:$G$145)</f>
        <v>0</v>
      </c>
      <c r="I87" s="63">
        <f>SUM(b_BAWÜ!$H$138:$H$145)</f>
        <v>0</v>
      </c>
      <c r="J87" s="63">
        <f>SUM(b_BAWÜ!$I$138:$I$145)</f>
        <v>0</v>
      </c>
      <c r="K87" s="63">
        <f>SUM(b_BAWÜ!$J$138:$J$145)</f>
        <v>0</v>
      </c>
      <c r="L87" s="63">
        <f>SUM(b_BAWÜ!$K$138:$K$145)</f>
        <v>0</v>
      </c>
      <c r="M87" s="63">
        <f>SUM(b_BAWÜ!$L$138:$L$145)</f>
        <v>0</v>
      </c>
      <c r="N87" s="63">
        <f>SUM(b_BAWÜ!$M$138:$M$145)</f>
        <v>0</v>
      </c>
      <c r="O87" s="63">
        <f>SUM(b_BAWÜ!$N$138:$N$145)</f>
        <v>0</v>
      </c>
      <c r="P87" s="63">
        <f>SUM(b_BAWÜ!$O$138:$O$145)</f>
        <v>0</v>
      </c>
      <c r="Q87" s="63">
        <f>SUM(b_BAWÜ!$P$138:$P$145)</f>
        <v>0</v>
      </c>
      <c r="R87" s="63">
        <f>SUM(b_BAWÜ!$Q$138:$Q$145)</f>
        <v>0</v>
      </c>
      <c r="S87" s="63">
        <f>SUM(b_BAWÜ!$R$138:$R$145)</f>
        <v>0</v>
      </c>
      <c r="T87" s="63">
        <f>SUM(b_BAWÜ!$S$138:$S$145)</f>
        <v>0</v>
      </c>
      <c r="U87" s="64">
        <f>IF(F87=0,0,I87/F87)</f>
        <v>0</v>
      </c>
      <c r="V87" s="64">
        <f>IF(F87=0,0,(I87+J87+2*K87+3*L87)/F87)</f>
        <v>0</v>
      </c>
      <c r="W87" s="64">
        <f>IF(F87+N87+O87+S87=0,0,(I87+N87+O87)/(F87+O87+N87+S87))</f>
        <v>0</v>
      </c>
      <c r="X87" s="64">
        <f>V87+W87</f>
        <v>0</v>
      </c>
      <c r="Y87" s="63">
        <f>daten!$C$17</f>
        <v>0</v>
      </c>
    </row>
    <row r="88" spans="1:25" x14ac:dyDescent="0.2">
      <c r="A88" s="61">
        <f>SUBTOTAL(3,$U$2:U88)</f>
        <v>87</v>
      </c>
      <c r="B88" s="62" t="str">
        <f>b_BAWÜ!$A$146</f>
        <v>Spieler 1-17</v>
      </c>
      <c r="C88" s="62" t="str">
        <f>b_BAWÜ!$A$1</f>
        <v>BWBSV</v>
      </c>
      <c r="D88" s="63">
        <f>SUM(b_BAWÜ!$C$147:$C$154)</f>
        <v>0</v>
      </c>
      <c r="E88" s="63">
        <f>SUM(b_BAWÜ!$D$147:$D$154)</f>
        <v>0</v>
      </c>
      <c r="F88" s="63">
        <f>SUM(b_BAWÜ!$E$147:$E$154)</f>
        <v>0</v>
      </c>
      <c r="G88" s="63">
        <f>SUM(b_BAWÜ!$F$147:$F$154)</f>
        <v>0</v>
      </c>
      <c r="H88" s="63">
        <f>SUM(b_BAWÜ!$G$147:$G$154)</f>
        <v>0</v>
      </c>
      <c r="I88" s="63">
        <f>SUM(b_BAWÜ!$H$147:$H$154)</f>
        <v>0</v>
      </c>
      <c r="J88" s="63">
        <f>SUM(b_BAWÜ!$I$147:$I$154)</f>
        <v>0</v>
      </c>
      <c r="K88" s="63">
        <f>SUM(b_BAWÜ!$J$147:$J$154)</f>
        <v>0</v>
      </c>
      <c r="L88" s="63">
        <f>SUM(b_BAWÜ!$K$147:$K$154)</f>
        <v>0</v>
      </c>
      <c r="M88" s="63">
        <f>SUM(b_BAWÜ!$L$147:$L$154)</f>
        <v>0</v>
      </c>
      <c r="N88" s="63">
        <f>SUM(b_BAWÜ!$M$147:$M$154)</f>
        <v>0</v>
      </c>
      <c r="O88" s="63">
        <f>SUM(b_BAWÜ!$N$147:$N$154)</f>
        <v>0</v>
      </c>
      <c r="P88" s="63">
        <f>SUM(b_BAWÜ!$O$147:$O$154)</f>
        <v>0</v>
      </c>
      <c r="Q88" s="63">
        <f>SUM(b_BAWÜ!$P$147:$P$154)</f>
        <v>0</v>
      </c>
      <c r="R88" s="63">
        <f>SUM(b_BAWÜ!$Q$147:$Q$154)</f>
        <v>0</v>
      </c>
      <c r="S88" s="63">
        <f>SUM(b_BAWÜ!$R$147:$R$154)</f>
        <v>0</v>
      </c>
      <c r="T88" s="63">
        <f>SUM(b_BAWÜ!$S$147:$S$154)</f>
        <v>0</v>
      </c>
      <c r="U88" s="64">
        <f>IF(F88=0,0,I88/F88)</f>
        <v>0</v>
      </c>
      <c r="V88" s="64">
        <f>IF(F88=0,0,(I88+J88+2*K88+3*L88)/F88)</f>
        <v>0</v>
      </c>
      <c r="W88" s="64">
        <f>IF(F88+N88+O88+S88=0,0,(I88+N88+O88)/(F88+O88+N88+S88))</f>
        <v>0</v>
      </c>
      <c r="X88" s="64">
        <f>V88+W88</f>
        <v>0</v>
      </c>
      <c r="Y88" s="63">
        <f>daten!$C$18</f>
        <v>0</v>
      </c>
    </row>
    <row r="89" spans="1:25" x14ac:dyDescent="0.2">
      <c r="A89" s="61">
        <f>SUBTOTAL(3,$U$2:U89)</f>
        <v>88</v>
      </c>
      <c r="B89" s="62" t="str">
        <f>b_BAWÜ!$A$155</f>
        <v>Spieler 1-18</v>
      </c>
      <c r="C89" s="62" t="str">
        <f>b_BAWÜ!$A$1</f>
        <v>BWBSV</v>
      </c>
      <c r="D89" s="63">
        <f>SUM(b_BAWÜ!$C$156:$C$163)</f>
        <v>0</v>
      </c>
      <c r="E89" s="63">
        <f>SUM(b_BAWÜ!$D$156:$D$163)</f>
        <v>0</v>
      </c>
      <c r="F89" s="63">
        <f>SUM(b_BAWÜ!$E$156:$E$163)</f>
        <v>0</v>
      </c>
      <c r="G89" s="63">
        <f>SUM(b_BAWÜ!$F$156:$F$163)</f>
        <v>0</v>
      </c>
      <c r="H89" s="63">
        <f>SUM(b_BAWÜ!$G$156:$G$163)</f>
        <v>0</v>
      </c>
      <c r="I89" s="63">
        <f>SUM(b_BAWÜ!$H$156:$H$163)</f>
        <v>0</v>
      </c>
      <c r="J89" s="63">
        <f>SUM(b_BAWÜ!$I$156:$I$163)</f>
        <v>0</v>
      </c>
      <c r="K89" s="63">
        <f>SUM(b_BAWÜ!$J$156:$J$163)</f>
        <v>0</v>
      </c>
      <c r="L89" s="63">
        <f>SUM(b_BAWÜ!$K$156:$K$163)</f>
        <v>0</v>
      </c>
      <c r="M89" s="63">
        <f>SUM(b_BAWÜ!$L$156:$L$163)</f>
        <v>0</v>
      </c>
      <c r="N89" s="63">
        <f>SUM(b_BAWÜ!$M$156:$M$163)</f>
        <v>0</v>
      </c>
      <c r="O89" s="63">
        <f>SUM(b_BAWÜ!$N$156:$N$163)</f>
        <v>0</v>
      </c>
      <c r="P89" s="63">
        <f>SUM(b_BAWÜ!$O$156:$O$163)</f>
        <v>0</v>
      </c>
      <c r="Q89" s="63">
        <f>SUM(b_BAWÜ!$P$156:$P$163)</f>
        <v>0</v>
      </c>
      <c r="R89" s="63">
        <f>SUM(b_BAWÜ!$Q$156:$Q$163)</f>
        <v>0</v>
      </c>
      <c r="S89" s="63">
        <f>SUM(b_BAWÜ!$R$156:$R$163)</f>
        <v>0</v>
      </c>
      <c r="T89" s="63">
        <f>SUM(b_BAWÜ!$S$156:$S$163)</f>
        <v>0</v>
      </c>
      <c r="U89" s="64">
        <f>IF(F89=0,0,I89/F89)</f>
        <v>0</v>
      </c>
      <c r="V89" s="64">
        <f>IF(F89=0,0,(I89+J89+2*K89+3*L89)/F89)</f>
        <v>0</v>
      </c>
      <c r="W89" s="64">
        <f>IF(F89+N89+O89+S89=0,0,(I89+N89+O89)/(F89+O89+N89+S89))</f>
        <v>0</v>
      </c>
      <c r="X89" s="64">
        <f>V89+W89</f>
        <v>0</v>
      </c>
      <c r="Y89" s="63">
        <f>daten!$C$19</f>
        <v>0</v>
      </c>
    </row>
    <row r="90" spans="1:25" x14ac:dyDescent="0.2">
      <c r="A90" s="61">
        <f>SUBTOTAL(3,$U$2:U90)</f>
        <v>89</v>
      </c>
      <c r="B90" s="62" t="str">
        <f>b_BAWÜ!$A$164</f>
        <v>Spieler 1-19</v>
      </c>
      <c r="C90" s="62" t="str">
        <f>b_BAWÜ!$A$1</f>
        <v>BWBSV</v>
      </c>
      <c r="D90" s="63">
        <f>SUM(b_BAWÜ!$C$165:$C$172)</f>
        <v>0</v>
      </c>
      <c r="E90" s="63">
        <f>SUM(b_BAWÜ!$D$165:$D$172)</f>
        <v>0</v>
      </c>
      <c r="F90" s="63">
        <f>SUM(b_BAWÜ!$E$165:$E$172)</f>
        <v>0</v>
      </c>
      <c r="G90" s="63">
        <f>SUM(b_BAWÜ!$F$165:$F$172)</f>
        <v>0</v>
      </c>
      <c r="H90" s="63">
        <f>SUM(b_BAWÜ!$G$165:$G$172)</f>
        <v>0</v>
      </c>
      <c r="I90" s="63">
        <f>SUM(b_BAWÜ!$H$165:$H$172)</f>
        <v>0</v>
      </c>
      <c r="J90" s="63">
        <f>SUM(b_BAWÜ!$I$165:$I$172)</f>
        <v>0</v>
      </c>
      <c r="K90" s="63">
        <f>SUM(b_BAWÜ!$J$165:$J$172)</f>
        <v>0</v>
      </c>
      <c r="L90" s="63">
        <f>SUM(b_BAWÜ!$K$165:$K$172)</f>
        <v>0</v>
      </c>
      <c r="M90" s="63">
        <f>SUM(b_BAWÜ!$L$165:$L$172)</f>
        <v>0</v>
      </c>
      <c r="N90" s="63">
        <f>SUM(b_BAWÜ!$M$165:$M$172)</f>
        <v>0</v>
      </c>
      <c r="O90" s="63">
        <f>SUM(b_BAWÜ!$N$165:$N$172)</f>
        <v>0</v>
      </c>
      <c r="P90" s="63">
        <f>SUM(b_BAWÜ!$O$165:$O$172)</f>
        <v>0</v>
      </c>
      <c r="Q90" s="63">
        <f>SUM(b_BAWÜ!$P$165:$P$172)</f>
        <v>0</v>
      </c>
      <c r="R90" s="63">
        <f>SUM(b_BAWÜ!$Q$165:$Q$172)</f>
        <v>0</v>
      </c>
      <c r="S90" s="63">
        <f>SUM(b_BAWÜ!$R$165:$R$172)</f>
        <v>0</v>
      </c>
      <c r="T90" s="63">
        <f>SUM(b_BAWÜ!$S$165:$S$172)</f>
        <v>0</v>
      </c>
      <c r="U90" s="64">
        <f>IF(F90=0,0,I90/F90)</f>
        <v>0</v>
      </c>
      <c r="V90" s="64">
        <f>IF(F90=0,0,(I90+J90+2*K90+3*L90)/F90)</f>
        <v>0</v>
      </c>
      <c r="W90" s="64">
        <f>IF(F90+N90+O90+S90=0,0,(I90+N90+O90)/(F90+O90+N90+S90))</f>
        <v>0</v>
      </c>
      <c r="X90" s="64">
        <f>V90+W90</f>
        <v>0</v>
      </c>
      <c r="Y90" s="63">
        <f>daten!$C$20</f>
        <v>0</v>
      </c>
    </row>
    <row r="91" spans="1:25" x14ac:dyDescent="0.2">
      <c r="A91" s="61">
        <f>SUBTOTAL(3,$U$2:U91)</f>
        <v>90</v>
      </c>
      <c r="B91" s="62" t="str">
        <f>b_BAWÜ!$A$173</f>
        <v>Spieler 1-20</v>
      </c>
      <c r="C91" s="62" t="str">
        <f>b_BAWÜ!$A$1</f>
        <v>BWBSV</v>
      </c>
      <c r="D91" s="63">
        <f>SUM(b_BAWÜ!$C$174:$C$181)</f>
        <v>0</v>
      </c>
      <c r="E91" s="63">
        <f>SUM(b_BAWÜ!$D$174:$D$181)</f>
        <v>0</v>
      </c>
      <c r="F91" s="63">
        <f>SUM(b_BAWÜ!$E$174:$E$181)</f>
        <v>0</v>
      </c>
      <c r="G91" s="63">
        <f>SUM(b_BAWÜ!$F$174:$F$181)</f>
        <v>0</v>
      </c>
      <c r="H91" s="63">
        <f>SUM(b_BAWÜ!$G$174:$G$181)</f>
        <v>0</v>
      </c>
      <c r="I91" s="63">
        <f>SUM(b_BAWÜ!$H$174:$H$181)</f>
        <v>0</v>
      </c>
      <c r="J91" s="63">
        <f>SUM(b_BAWÜ!$I$174:$I$181)</f>
        <v>0</v>
      </c>
      <c r="K91" s="63">
        <f>SUM(b_BAWÜ!$J$174:$J$181)</f>
        <v>0</v>
      </c>
      <c r="L91" s="63">
        <f>SUM(b_BAWÜ!$K$174:$K$181)</f>
        <v>0</v>
      </c>
      <c r="M91" s="63">
        <f>SUM(b_BAWÜ!$L$174:$L$181)</f>
        <v>0</v>
      </c>
      <c r="N91" s="63">
        <f>SUM(b_BAWÜ!$M$174:$M$181)</f>
        <v>0</v>
      </c>
      <c r="O91" s="63">
        <f>SUM(b_BAWÜ!$N$174:$N$181)</f>
        <v>0</v>
      </c>
      <c r="P91" s="63">
        <f>SUM(b_BAWÜ!$O$174:$O$181)</f>
        <v>0</v>
      </c>
      <c r="Q91" s="63">
        <f>SUM(b_BAWÜ!$P$174:$P$181)</f>
        <v>0</v>
      </c>
      <c r="R91" s="63">
        <f>SUM(b_BAWÜ!$Q$174:$Q$181)</f>
        <v>0</v>
      </c>
      <c r="S91" s="63">
        <f>SUM(b_BAWÜ!$R$174:$R$181)</f>
        <v>0</v>
      </c>
      <c r="T91" s="63">
        <f>SUM(b_BAWÜ!$S$174:$S$181)</f>
        <v>0</v>
      </c>
      <c r="U91" s="64">
        <f>IF(F91=0,0,I91/F91)</f>
        <v>0</v>
      </c>
      <c r="V91" s="64">
        <f>IF(F91=0,0,(I91+J91+2*K91+3*L91)/F91)</f>
        <v>0</v>
      </c>
      <c r="W91" s="64">
        <f>IF(F91+N91+O91+S91=0,0,(I91+N91+O91)/(F91+O91+N91+S91))</f>
        <v>0</v>
      </c>
      <c r="X91" s="64">
        <f>V91+W91</f>
        <v>0</v>
      </c>
      <c r="Y91" s="63">
        <f>daten!$C$21</f>
        <v>0</v>
      </c>
    </row>
    <row r="92" spans="1:25" x14ac:dyDescent="0.2">
      <c r="A92" s="61">
        <f>SUBTOTAL(3,$U$2:U92)</f>
        <v>91</v>
      </c>
      <c r="B92" s="62" t="str">
        <f>b_BAWÜ!$A$182</f>
        <v>Spieler 1-21</v>
      </c>
      <c r="C92" s="62" t="str">
        <f>b_BAWÜ!$A$1</f>
        <v>BWBSV</v>
      </c>
      <c r="D92" s="63">
        <f>SUM(b_BAWÜ!$C$183:$C$190)</f>
        <v>0</v>
      </c>
      <c r="E92" s="63">
        <f>SUM(b_BAWÜ!$D$183:$D$190)</f>
        <v>0</v>
      </c>
      <c r="F92" s="63">
        <f>SUM(b_BAWÜ!$E$183:$E$190)</f>
        <v>0</v>
      </c>
      <c r="G92" s="63">
        <f>SUM(b_BAWÜ!$F$183:$F$190)</f>
        <v>0</v>
      </c>
      <c r="H92" s="63">
        <f>SUM(b_BAWÜ!$G$183:$G$190)</f>
        <v>0</v>
      </c>
      <c r="I92" s="63">
        <f>SUM(b_BAWÜ!$H$183:$H$190)</f>
        <v>0</v>
      </c>
      <c r="J92" s="63">
        <f>SUM(b_BAWÜ!$I$183:$I$190)</f>
        <v>0</v>
      </c>
      <c r="K92" s="63">
        <f>SUM(b_BAWÜ!$J$183:$J$190)</f>
        <v>0</v>
      </c>
      <c r="L92" s="63">
        <f>SUM(b_BAWÜ!$K$183:$K$190)</f>
        <v>0</v>
      </c>
      <c r="M92" s="63">
        <f>SUM(b_BAWÜ!$L$183:$L$190)</f>
        <v>0</v>
      </c>
      <c r="N92" s="63">
        <f>SUM(b_BAWÜ!$M$183:$M$190)</f>
        <v>0</v>
      </c>
      <c r="O92" s="63">
        <f>SUM(b_BAWÜ!$N$183:$N$190)</f>
        <v>0</v>
      </c>
      <c r="P92" s="63">
        <f>SUM(b_BAWÜ!$O$183:$O$190)</f>
        <v>0</v>
      </c>
      <c r="Q92" s="63">
        <f>SUM(b_BAWÜ!$P$183:$P$190)</f>
        <v>0</v>
      </c>
      <c r="R92" s="63">
        <f>SUM(b_BAWÜ!$Q$183:$Q$190)</f>
        <v>0</v>
      </c>
      <c r="S92" s="63">
        <f>SUM(b_BAWÜ!$R$183:$R$190)</f>
        <v>0</v>
      </c>
      <c r="T92" s="63">
        <f>SUM(b_BAWÜ!$S$183:$S$190)</f>
        <v>0</v>
      </c>
      <c r="U92" s="64">
        <f>IF(F92=0,0,I92/F92)</f>
        <v>0</v>
      </c>
      <c r="V92" s="64">
        <f>IF(F92=0,0,(I92+J92+2*K92+3*L92)/F92)</f>
        <v>0</v>
      </c>
      <c r="W92" s="64">
        <f>IF(F92+N92+O92+S92=0,0,(I92+N92+O92)/(F92+O92+N92+S92))</f>
        <v>0</v>
      </c>
      <c r="X92" s="64">
        <f>V92+W92</f>
        <v>0</v>
      </c>
      <c r="Y92" s="63">
        <f>daten!$C$22</f>
        <v>0</v>
      </c>
    </row>
    <row r="93" spans="1:25" x14ac:dyDescent="0.2">
      <c r="A93" s="61">
        <f>SUBTOTAL(3,$U$2:U93)</f>
        <v>92</v>
      </c>
      <c r="B93" s="62" t="str">
        <f>b_BAWÜ!$A$191</f>
        <v>Spieler 1-22</v>
      </c>
      <c r="C93" s="62" t="str">
        <f>b_BAWÜ!$A$1</f>
        <v>BWBSV</v>
      </c>
      <c r="D93" s="63">
        <f>SUM(b_BAWÜ!$C$192:$C$199)</f>
        <v>0</v>
      </c>
      <c r="E93" s="63">
        <f>SUM(b_BAWÜ!$D$192:$D$199)</f>
        <v>0</v>
      </c>
      <c r="F93" s="63">
        <f>SUM(b_BAWÜ!$E$192:$E$199)</f>
        <v>0</v>
      </c>
      <c r="G93" s="63">
        <f>SUM(b_BAWÜ!$F$192:$F$199)</f>
        <v>0</v>
      </c>
      <c r="H93" s="63">
        <f>SUM(b_BAWÜ!$G$192:$G$199)</f>
        <v>0</v>
      </c>
      <c r="I93" s="63">
        <f>SUM(b_BAWÜ!$H$192:$H$199)</f>
        <v>0</v>
      </c>
      <c r="J93" s="63">
        <f>SUM(b_BAWÜ!$I$192:$I$199)</f>
        <v>0</v>
      </c>
      <c r="K93" s="63">
        <f>SUM(b_BAWÜ!$J$192:$J$199)</f>
        <v>0</v>
      </c>
      <c r="L93" s="63">
        <f>SUM(b_BAWÜ!$K$192:$K$199)</f>
        <v>0</v>
      </c>
      <c r="M93" s="63">
        <f>SUM(b_BAWÜ!$L$192:$L$199)</f>
        <v>0</v>
      </c>
      <c r="N93" s="63">
        <f>SUM(b_BAWÜ!$M$192:$M$199)</f>
        <v>0</v>
      </c>
      <c r="O93" s="63">
        <f>SUM(b_BAWÜ!$N$192:$N$199)</f>
        <v>0</v>
      </c>
      <c r="P93" s="63">
        <f>SUM(b_BAWÜ!$O$192:$O$199)</f>
        <v>0</v>
      </c>
      <c r="Q93" s="63">
        <f>SUM(b_BAWÜ!$P$192:$P$199)</f>
        <v>0</v>
      </c>
      <c r="R93" s="63">
        <f>SUM(b_BAWÜ!$Q$192:$Q$199)</f>
        <v>0</v>
      </c>
      <c r="S93" s="63">
        <f>SUM(b_BAWÜ!$R$192:$R$199)</f>
        <v>0</v>
      </c>
      <c r="T93" s="63">
        <f>SUM(b_BAWÜ!$S$192:$S$199)</f>
        <v>0</v>
      </c>
      <c r="U93" s="64">
        <f>IF(F93=0,0,I93/F93)</f>
        <v>0</v>
      </c>
      <c r="V93" s="64">
        <f>IF(F93=0,0,(I93+J93+2*K93+3*L93)/F93)</f>
        <v>0</v>
      </c>
      <c r="W93" s="64">
        <f>IF(F93+N93+O93+S93=0,0,(I93+N93+O93)/(F93+O93+N93+S93))</f>
        <v>0</v>
      </c>
      <c r="X93" s="64">
        <f>V93+W93</f>
        <v>0</v>
      </c>
      <c r="Y93" s="63">
        <f>daten!$C$23</f>
        <v>0</v>
      </c>
    </row>
    <row r="94" spans="1:25" x14ac:dyDescent="0.2">
      <c r="A94" s="61">
        <f>SUBTOTAL(3,$U$2:U94)</f>
        <v>93</v>
      </c>
      <c r="B94" s="62" t="str">
        <f>b_BAWÜ!$A$200</f>
        <v>Spieler 1-23</v>
      </c>
      <c r="C94" s="62" t="str">
        <f>b_BAWÜ!$A$1</f>
        <v>BWBSV</v>
      </c>
      <c r="D94" s="63">
        <f>SUM(b_BAWÜ!$C$201:$C$208)</f>
        <v>0</v>
      </c>
      <c r="E94" s="63">
        <f>SUM(b_BAWÜ!$D$201:$D$208)</f>
        <v>0</v>
      </c>
      <c r="F94" s="63">
        <f>SUM(b_BAWÜ!$E$201:$E$208)</f>
        <v>0</v>
      </c>
      <c r="G94" s="63">
        <f>SUM(b_BAWÜ!$F$201:$F$208)</f>
        <v>0</v>
      </c>
      <c r="H94" s="63">
        <f>SUM(b_BAWÜ!$G$201:$G$208)</f>
        <v>0</v>
      </c>
      <c r="I94" s="63">
        <f>SUM(b_BAWÜ!$H$201:$H$208)</f>
        <v>0</v>
      </c>
      <c r="J94" s="63">
        <f>SUM(b_BAWÜ!$I$201:$I$208)</f>
        <v>0</v>
      </c>
      <c r="K94" s="63">
        <f>SUM(b_BAWÜ!$J$201:$J$208)</f>
        <v>0</v>
      </c>
      <c r="L94" s="63">
        <f>SUM(b_BAWÜ!$K$201:$K$208)</f>
        <v>0</v>
      </c>
      <c r="M94" s="63">
        <f>SUM(b_BAWÜ!$L$201:$L$208)</f>
        <v>0</v>
      </c>
      <c r="N94" s="63">
        <f>SUM(b_BAWÜ!$M$201:$M$208)</f>
        <v>0</v>
      </c>
      <c r="O94" s="63">
        <f>SUM(b_BAWÜ!$N$201:$N$208)</f>
        <v>0</v>
      </c>
      <c r="P94" s="63">
        <f>SUM(b_BAWÜ!$O$201:$O$208)</f>
        <v>0</v>
      </c>
      <c r="Q94" s="63">
        <f>SUM(b_BAWÜ!$P$201:$P$208)</f>
        <v>0</v>
      </c>
      <c r="R94" s="63">
        <f>SUM(b_BAWÜ!$Q$201:$Q$208)</f>
        <v>0</v>
      </c>
      <c r="S94" s="63">
        <f>SUM(b_BAWÜ!$R$201:$R$208)</f>
        <v>0</v>
      </c>
      <c r="T94" s="63">
        <f>SUM(b_BAWÜ!$S$201:$S$208)</f>
        <v>0</v>
      </c>
      <c r="U94" s="64">
        <f>IF(F94=0,0,I94/F94)</f>
        <v>0</v>
      </c>
      <c r="V94" s="64">
        <f>IF(F94=0,0,(I94+J94+2*K94+3*L94)/F94)</f>
        <v>0</v>
      </c>
      <c r="W94" s="64">
        <f>IF(F94+N94+O94+S94=0,0,(I94+N94+O94)/(F94+O94+N94+S94))</f>
        <v>0</v>
      </c>
      <c r="X94" s="64">
        <f>V94+W94</f>
        <v>0</v>
      </c>
      <c r="Y94" s="63">
        <f>daten!$C$24</f>
        <v>0</v>
      </c>
    </row>
    <row r="95" spans="1:25" x14ac:dyDescent="0.2">
      <c r="A95" s="61">
        <f>SUBTOTAL(3,$U$2:U95)</f>
        <v>94</v>
      </c>
      <c r="B95" s="62" t="str">
        <f>b_BAWÜ!$A$209</f>
        <v>Spieler 1-24</v>
      </c>
      <c r="C95" s="62" t="str">
        <f>b_BAWÜ!$A$1</f>
        <v>BWBSV</v>
      </c>
      <c r="D95" s="63">
        <f>SUM(b_BAWÜ!$C$210:$C$217)</f>
        <v>0</v>
      </c>
      <c r="E95" s="63">
        <f>SUM(b_BAWÜ!$D$210:$D$217)</f>
        <v>0</v>
      </c>
      <c r="F95" s="63">
        <f>SUM(b_BAWÜ!$E$210:$E$217)</f>
        <v>0</v>
      </c>
      <c r="G95" s="63">
        <f>SUM(b_BAWÜ!$F$210:$F$217)</f>
        <v>0</v>
      </c>
      <c r="H95" s="63">
        <f>SUM(b_BAWÜ!$G$210:$G$217)</f>
        <v>0</v>
      </c>
      <c r="I95" s="63">
        <f>SUM(b_BAWÜ!$H$210:$H$217)</f>
        <v>0</v>
      </c>
      <c r="J95" s="63">
        <f>SUM(b_BAWÜ!$I$210:$I$217)</f>
        <v>0</v>
      </c>
      <c r="K95" s="63">
        <f>SUM(b_BAWÜ!$J$210:$J$217)</f>
        <v>0</v>
      </c>
      <c r="L95" s="63">
        <f>SUM(b_BAWÜ!$K$210:$K$217)</f>
        <v>0</v>
      </c>
      <c r="M95" s="63">
        <f>SUM(b_BAWÜ!$L$210:$L$217)</f>
        <v>0</v>
      </c>
      <c r="N95" s="63">
        <f>SUM(b_BAWÜ!$M$210:$M$217)</f>
        <v>0</v>
      </c>
      <c r="O95" s="63">
        <f>SUM(b_BAWÜ!$N$210:$N$217)</f>
        <v>0</v>
      </c>
      <c r="P95" s="63">
        <f>SUM(b_BAWÜ!$O$210:$O$217)</f>
        <v>0</v>
      </c>
      <c r="Q95" s="63">
        <f>SUM(b_BAWÜ!$P$210:$P$217)</f>
        <v>0</v>
      </c>
      <c r="R95" s="63">
        <f>SUM(b_BAWÜ!$Q$210:$Q$217)</f>
        <v>0</v>
      </c>
      <c r="S95" s="63">
        <f>SUM(b_BAWÜ!$R$210:$R$217)</f>
        <v>0</v>
      </c>
      <c r="T95" s="63">
        <f>SUM(b_BAWÜ!$S$210:$S$217)</f>
        <v>0</v>
      </c>
      <c r="U95" s="64">
        <f>IF(F95=0,0,I95/F95)</f>
        <v>0</v>
      </c>
      <c r="V95" s="64">
        <f>IF(F95=0,0,(I95+J95+2*K95+3*L95)/F95)</f>
        <v>0</v>
      </c>
      <c r="W95" s="64">
        <f>IF(F95+N95+O95+S95=0,0,(I95+N95+O95)/(F95+O95+N95+S95))</f>
        <v>0</v>
      </c>
      <c r="X95" s="64">
        <f>V95+W95</f>
        <v>0</v>
      </c>
      <c r="Y95" s="63">
        <f>daten!$C$25</f>
        <v>0</v>
      </c>
    </row>
    <row r="96" spans="1:25" x14ac:dyDescent="0.2">
      <c r="A96" s="61">
        <f>SUBTOTAL(3,$U$2:U96)</f>
        <v>95</v>
      </c>
      <c r="B96" s="62" t="str">
        <f>b_BAWÜ!$A$218</f>
        <v>Spieler 1-25</v>
      </c>
      <c r="C96" s="62" t="str">
        <f>b_BAWÜ!$A$1</f>
        <v>BWBSV</v>
      </c>
      <c r="D96" s="63">
        <f>SUM(b_BAWÜ!$C$219:$C$226)</f>
        <v>0</v>
      </c>
      <c r="E96" s="63">
        <f>SUM(b_BAWÜ!$D$219:$D$226)</f>
        <v>0</v>
      </c>
      <c r="F96" s="63">
        <f>SUM(b_BAWÜ!$E$219:$E$226)</f>
        <v>0</v>
      </c>
      <c r="G96" s="63">
        <f>SUM(b_BAWÜ!$F$219:$F$226)</f>
        <v>0</v>
      </c>
      <c r="H96" s="63">
        <f>SUM(b_BAWÜ!$G$219:$G$226)</f>
        <v>0</v>
      </c>
      <c r="I96" s="63">
        <f>SUM(b_BAWÜ!$H$219:$H$226)</f>
        <v>0</v>
      </c>
      <c r="J96" s="63">
        <f>SUM(b_BAWÜ!$I$219:$I$226)</f>
        <v>0</v>
      </c>
      <c r="K96" s="63">
        <f>SUM(b_BAWÜ!$J$219:$J$226)</f>
        <v>0</v>
      </c>
      <c r="L96" s="63">
        <f>SUM(b_BAWÜ!$K$219:$K$226)</f>
        <v>0</v>
      </c>
      <c r="M96" s="63">
        <f>SUM(b_BAWÜ!$L$219:$L$226)</f>
        <v>0</v>
      </c>
      <c r="N96" s="63">
        <f>SUM(b_BAWÜ!$M$219:$M$226)</f>
        <v>0</v>
      </c>
      <c r="O96" s="63">
        <f>SUM(b_BAWÜ!$N$219:$N$226)</f>
        <v>0</v>
      </c>
      <c r="P96" s="63">
        <f>SUM(b_BAWÜ!$O$219:$O$226)</f>
        <v>0</v>
      </c>
      <c r="Q96" s="63">
        <f>SUM(b_BAWÜ!$P$219:$P$226)</f>
        <v>0</v>
      </c>
      <c r="R96" s="63">
        <f>SUM(b_BAWÜ!$Q$219:$Q$226)</f>
        <v>0</v>
      </c>
      <c r="S96" s="63">
        <f>SUM(b_BAWÜ!$R$219:$R$226)</f>
        <v>0</v>
      </c>
      <c r="T96" s="63">
        <f>SUM(b_BAWÜ!$S$219:$S$226)</f>
        <v>0</v>
      </c>
      <c r="U96" s="64">
        <f>IF(F96=0,0,I96/F96)</f>
        <v>0</v>
      </c>
      <c r="V96" s="64">
        <f>IF(F96=0,0,(I96+J96+2*K96+3*L96)/F96)</f>
        <v>0</v>
      </c>
      <c r="W96" s="64">
        <f>IF(F96+N96+O96+S96=0,0,(I96+N96+O96)/(F96+O96+N96+S96))</f>
        <v>0</v>
      </c>
      <c r="X96" s="64">
        <f>V96+W96</f>
        <v>0</v>
      </c>
      <c r="Y96" s="63">
        <f>daten!$C$26</f>
        <v>0</v>
      </c>
    </row>
    <row r="97" spans="1:25" x14ac:dyDescent="0.2">
      <c r="A97" s="61">
        <f>SUBTOTAL(3,$U$2:U97)</f>
        <v>96</v>
      </c>
      <c r="B97" s="62" t="str">
        <f>b_BAWÜ!$A$227</f>
        <v>Spieler 1-26</v>
      </c>
      <c r="C97" s="62" t="str">
        <f>b_BAWÜ!$A$1</f>
        <v>BWBSV</v>
      </c>
      <c r="D97" s="63">
        <f>SUM(b_BAWÜ!$C$228:$C$235)</f>
        <v>0</v>
      </c>
      <c r="E97" s="63">
        <f>SUM(b_BAWÜ!$D$228:$D$235)</f>
        <v>0</v>
      </c>
      <c r="F97" s="63">
        <f>SUM(b_BAWÜ!$E$228:$E$235)</f>
        <v>0</v>
      </c>
      <c r="G97" s="63">
        <f>SUM(b_BAWÜ!$F$228:$F$235)</f>
        <v>0</v>
      </c>
      <c r="H97" s="63">
        <f>SUM(b_BAWÜ!$G$228:$G$235)</f>
        <v>0</v>
      </c>
      <c r="I97" s="63">
        <f>SUM(b_BAWÜ!$H$228:$H$235)</f>
        <v>0</v>
      </c>
      <c r="J97" s="63">
        <f>SUM(b_BAWÜ!$I$228:$I$235)</f>
        <v>0</v>
      </c>
      <c r="K97" s="63">
        <f>SUM(b_BAWÜ!$J$228:$J$235)</f>
        <v>0</v>
      </c>
      <c r="L97" s="63">
        <f>SUM(b_BAWÜ!$K$228:$K$235)</f>
        <v>0</v>
      </c>
      <c r="M97" s="63">
        <f>SUM(b_BAWÜ!$L$228:$L$235)</f>
        <v>0</v>
      </c>
      <c r="N97" s="63">
        <f>SUM(b_BAWÜ!$M$228:$M$235)</f>
        <v>0</v>
      </c>
      <c r="O97" s="63">
        <f>SUM(b_BAWÜ!$N$228:$N$235)</f>
        <v>0</v>
      </c>
      <c r="P97" s="63">
        <f>SUM(b_BAWÜ!$O$228:$O$235)</f>
        <v>0</v>
      </c>
      <c r="Q97" s="63">
        <f>SUM(b_BAWÜ!$P$228:$P$235)</f>
        <v>0</v>
      </c>
      <c r="R97" s="63">
        <f>SUM(b_BAWÜ!$Q$228:$Q$235)</f>
        <v>0</v>
      </c>
      <c r="S97" s="63">
        <f>SUM(b_BAWÜ!$R$228:$R$235)</f>
        <v>0</v>
      </c>
      <c r="T97" s="63">
        <f>SUM(b_BAWÜ!$S$228:$S$235)</f>
        <v>0</v>
      </c>
      <c r="U97" s="64">
        <f>IF(F97=0,0,I97/F97)</f>
        <v>0</v>
      </c>
      <c r="V97" s="64">
        <f>IF(F97=0,0,(I97+J97+2*K97+3*L97)/F97)</f>
        <v>0</v>
      </c>
      <c r="W97" s="64">
        <f>IF(F97+N97+O97+S97=0,0,(I97+N97+O97)/(F97+O97+N97+S97))</f>
        <v>0</v>
      </c>
      <c r="X97" s="64">
        <f>V97+W97</f>
        <v>0</v>
      </c>
      <c r="Y97" s="63">
        <f>daten!$C$27</f>
        <v>0</v>
      </c>
    </row>
    <row r="98" spans="1:25" x14ac:dyDescent="0.2">
      <c r="A98" s="61">
        <f>SUBTOTAL(3,$U$2:U98)</f>
        <v>97</v>
      </c>
      <c r="B98" s="62" t="str">
        <f>b_BAWÜ!$A$236</f>
        <v>Spieler 1-27</v>
      </c>
      <c r="C98" s="62" t="str">
        <f>b_BAWÜ!$A$1</f>
        <v>BWBSV</v>
      </c>
      <c r="D98" s="63">
        <f>SUM(b_BAWÜ!$C$237:$C$244)</f>
        <v>0</v>
      </c>
      <c r="E98" s="63">
        <f>SUM(b_BAWÜ!$D$237:$D$244)</f>
        <v>0</v>
      </c>
      <c r="F98" s="63">
        <f>SUM(b_BAWÜ!$E$237:$E$244)</f>
        <v>0</v>
      </c>
      <c r="G98" s="63">
        <f>SUM(b_BAWÜ!$F$237:$F$244)</f>
        <v>0</v>
      </c>
      <c r="H98" s="63">
        <f>SUM(b_BAWÜ!$G$237:$G$244)</f>
        <v>0</v>
      </c>
      <c r="I98" s="63">
        <f>SUM(b_BAWÜ!$H$237:$H$244)</f>
        <v>0</v>
      </c>
      <c r="J98" s="63">
        <f>SUM(b_BAWÜ!$I$237:$I$244)</f>
        <v>0</v>
      </c>
      <c r="K98" s="63">
        <f>SUM(b_BAWÜ!$J$237:$J$244)</f>
        <v>0</v>
      </c>
      <c r="L98" s="63">
        <f>SUM(b_BAWÜ!$K$237:$K$244)</f>
        <v>0</v>
      </c>
      <c r="M98" s="63">
        <f>SUM(b_BAWÜ!$L$237:$L$244)</f>
        <v>0</v>
      </c>
      <c r="N98" s="63">
        <f>SUM(b_BAWÜ!$M$237:$M$244)</f>
        <v>0</v>
      </c>
      <c r="O98" s="63">
        <f>SUM(b_BAWÜ!$N$237:$N$244)</f>
        <v>0</v>
      </c>
      <c r="P98" s="63">
        <f>SUM(b_BAWÜ!$O$237:$O$244)</f>
        <v>0</v>
      </c>
      <c r="Q98" s="63">
        <f>SUM(b_BAWÜ!$P$237:$P$244)</f>
        <v>0</v>
      </c>
      <c r="R98" s="63">
        <f>SUM(b_BAWÜ!$Q$237:$Q$244)</f>
        <v>0</v>
      </c>
      <c r="S98" s="63">
        <f>SUM(b_BAWÜ!$R$237:$R$244)</f>
        <v>0</v>
      </c>
      <c r="T98" s="63">
        <f>SUM(b_BAWÜ!$S$237:$S$244)</f>
        <v>0</v>
      </c>
      <c r="U98" s="64">
        <f>IF(F98=0,0,I98/F98)</f>
        <v>0</v>
      </c>
      <c r="V98" s="64">
        <f>IF(F98=0,0,(I98+J98+2*K98+3*L98)/F98)</f>
        <v>0</v>
      </c>
      <c r="W98" s="64">
        <f>IF(F98+N98+O98+S98=0,0,(I98+N98+O98)/(F98+O98+N98+S98))</f>
        <v>0</v>
      </c>
      <c r="X98" s="64">
        <f>V98+W98</f>
        <v>0</v>
      </c>
      <c r="Y98" s="63">
        <f>daten!$C$28</f>
        <v>0</v>
      </c>
    </row>
    <row r="99" spans="1:25" x14ac:dyDescent="0.2">
      <c r="A99" s="61">
        <f>SUBTOTAL(3,$U$2:U99)</f>
        <v>98</v>
      </c>
      <c r="B99" s="62" t="str">
        <f>b_BAWÜ!$A$245</f>
        <v>Spieler 1-28</v>
      </c>
      <c r="C99" s="62" t="str">
        <f>b_BAWÜ!$A$1</f>
        <v>BWBSV</v>
      </c>
      <c r="D99" s="63">
        <f>SUM(b_BAWÜ!$C$246:$C$253)</f>
        <v>0</v>
      </c>
      <c r="E99" s="63">
        <f>SUM(b_BAWÜ!$D$246:$D$253)</f>
        <v>0</v>
      </c>
      <c r="F99" s="63">
        <f>SUM(b_BAWÜ!$E$246:$E$253)</f>
        <v>0</v>
      </c>
      <c r="G99" s="63">
        <f>SUM(b_BAWÜ!$F$246:$F$253)</f>
        <v>0</v>
      </c>
      <c r="H99" s="63">
        <f>SUM(b_BAWÜ!$G$246:$G$253)</f>
        <v>0</v>
      </c>
      <c r="I99" s="63">
        <f>SUM(b_BAWÜ!$H$246:$H$253)</f>
        <v>0</v>
      </c>
      <c r="J99" s="63">
        <f>SUM(b_BAWÜ!$I$246:$I$253)</f>
        <v>0</v>
      </c>
      <c r="K99" s="63">
        <f>SUM(b_BAWÜ!$J$246:$J$253)</f>
        <v>0</v>
      </c>
      <c r="L99" s="63">
        <f>SUM(b_BAWÜ!$K$246:$K$253)</f>
        <v>0</v>
      </c>
      <c r="M99" s="63">
        <f>SUM(b_BAWÜ!$L$246:$L$253)</f>
        <v>0</v>
      </c>
      <c r="N99" s="63">
        <f>SUM(b_BAWÜ!$M$246:$M$253)</f>
        <v>0</v>
      </c>
      <c r="O99" s="63">
        <f>SUM(b_BAWÜ!$N$246:$N$253)</f>
        <v>0</v>
      </c>
      <c r="P99" s="63">
        <f>SUM(b_BAWÜ!$O$246:$O$253)</f>
        <v>0</v>
      </c>
      <c r="Q99" s="63">
        <f>SUM(b_BAWÜ!$P$246:$P$253)</f>
        <v>0</v>
      </c>
      <c r="R99" s="63">
        <f>SUM(b_BAWÜ!$Q$246:$Q$253)</f>
        <v>0</v>
      </c>
      <c r="S99" s="63">
        <f>SUM(b_BAWÜ!$R$246:$R$253)</f>
        <v>0</v>
      </c>
      <c r="T99" s="63">
        <f>SUM(b_BAWÜ!$S$246:$S$253)</f>
        <v>0</v>
      </c>
      <c r="U99" s="64">
        <f>IF(F99=0,0,I99/F99)</f>
        <v>0</v>
      </c>
      <c r="V99" s="64">
        <f>IF(F99=0,0,(I99+J99+2*K99+3*L99)/F99)</f>
        <v>0</v>
      </c>
      <c r="W99" s="64">
        <f>IF(F99+N99+O99+S99=0,0,(I99+N99+O99)/(F99+O99+N99+S99))</f>
        <v>0</v>
      </c>
      <c r="X99" s="64">
        <f>V99+W99</f>
        <v>0</v>
      </c>
      <c r="Y99" s="63">
        <f>daten!$C$29</f>
        <v>0</v>
      </c>
    </row>
    <row r="100" spans="1:25" x14ac:dyDescent="0.2">
      <c r="A100" s="61">
        <f>SUBTOTAL(3,$U$2:U100)</f>
        <v>99</v>
      </c>
      <c r="B100" s="62" t="str">
        <f>b_BAWÜ!$A$254</f>
        <v>Spieler 1-29</v>
      </c>
      <c r="C100" s="62" t="str">
        <f>b_BAWÜ!$A$1</f>
        <v>BWBSV</v>
      </c>
      <c r="D100" s="63">
        <f>SUM(b_BAWÜ!$C$255:$C$262)</f>
        <v>0</v>
      </c>
      <c r="E100" s="63">
        <f>SUM(b_BAWÜ!$D$255:$D$262)</f>
        <v>0</v>
      </c>
      <c r="F100" s="63">
        <f>SUM(b_BAWÜ!$E$255:$E$262)</f>
        <v>0</v>
      </c>
      <c r="G100" s="63">
        <f>SUM(b_BAWÜ!$F$255:$F$262)</f>
        <v>0</v>
      </c>
      <c r="H100" s="63">
        <f>SUM(b_BAWÜ!$G$255:$G$262)</f>
        <v>0</v>
      </c>
      <c r="I100" s="63">
        <f>SUM(b_BAWÜ!$H$255:$H$262)</f>
        <v>0</v>
      </c>
      <c r="J100" s="63">
        <f>SUM(b_BAWÜ!$I$255:$I$262)</f>
        <v>0</v>
      </c>
      <c r="K100" s="63">
        <f>SUM(b_BAWÜ!$J$255:$J$262)</f>
        <v>0</v>
      </c>
      <c r="L100" s="63">
        <f>SUM(b_BAWÜ!$K$255:$K$262)</f>
        <v>0</v>
      </c>
      <c r="M100" s="63">
        <f>SUM(b_BAWÜ!$L$255:$L$262)</f>
        <v>0</v>
      </c>
      <c r="N100" s="63">
        <f>SUM(b_BAWÜ!$M$255:$M$262)</f>
        <v>0</v>
      </c>
      <c r="O100" s="63">
        <f>SUM(b_BAWÜ!$N$255:$N$262)</f>
        <v>0</v>
      </c>
      <c r="P100" s="63">
        <f>SUM(b_BAWÜ!$O$255:$O$262)</f>
        <v>0</v>
      </c>
      <c r="Q100" s="63">
        <f>SUM(b_BAWÜ!$P$255:$P$262)</f>
        <v>0</v>
      </c>
      <c r="R100" s="63">
        <f>SUM(b_BAWÜ!$Q$255:$Q$262)</f>
        <v>0</v>
      </c>
      <c r="S100" s="63">
        <f>SUM(b_BAWÜ!$R$255:$R$262)</f>
        <v>0</v>
      </c>
      <c r="T100" s="63">
        <f>SUM(b_BAWÜ!$S$255:$S$262)</f>
        <v>0</v>
      </c>
      <c r="U100" s="64">
        <f>IF(F100=0,0,I100/F100)</f>
        <v>0</v>
      </c>
      <c r="V100" s="64">
        <f>IF(F100=0,0,(I100+J100+2*K100+3*L100)/F100)</f>
        <v>0</v>
      </c>
      <c r="W100" s="64">
        <f>IF(F100+N100+O100+S100=0,0,(I100+N100+O100)/(F100+O100+N100+S100))</f>
        <v>0</v>
      </c>
      <c r="X100" s="64">
        <f>V100+W100</f>
        <v>0</v>
      </c>
      <c r="Y100" s="63">
        <f>daten!$C$30</f>
        <v>0</v>
      </c>
    </row>
    <row r="101" spans="1:25" x14ac:dyDescent="0.2">
      <c r="A101" s="61">
        <f>SUBTOTAL(3,$U$2:U101)</f>
        <v>100</v>
      </c>
      <c r="B101" s="62" t="str">
        <f>b_BAWÜ!$A$263</f>
        <v>Spieler 1-30</v>
      </c>
      <c r="C101" s="62" t="str">
        <f>b_BAWÜ!$A$1</f>
        <v>BWBSV</v>
      </c>
      <c r="D101" s="63">
        <f>SUM(b_BAWÜ!$C$264:$C$271)</f>
        <v>0</v>
      </c>
      <c r="E101" s="63">
        <f>SUM(b_BAWÜ!$D$264:$D$271)</f>
        <v>0</v>
      </c>
      <c r="F101" s="63">
        <f>SUM(b_BAWÜ!$E$264:$E$271)</f>
        <v>0</v>
      </c>
      <c r="G101" s="63">
        <f>SUM(b_BAWÜ!$F$264:$F$271)</f>
        <v>0</v>
      </c>
      <c r="H101" s="63">
        <f>SUM(b_BAWÜ!$G$264:$G$271)</f>
        <v>0</v>
      </c>
      <c r="I101" s="63">
        <f>SUM(b_BAWÜ!$H$264:$H$271)</f>
        <v>0</v>
      </c>
      <c r="J101" s="63">
        <f>SUM(b_BAWÜ!$I$264:$I$271)</f>
        <v>0</v>
      </c>
      <c r="K101" s="63">
        <f>SUM(b_BAWÜ!$J$264:$J$271)</f>
        <v>0</v>
      </c>
      <c r="L101" s="63">
        <f>SUM(b_BAWÜ!$K$264:$K$271)</f>
        <v>0</v>
      </c>
      <c r="M101" s="63">
        <f>SUM(b_BAWÜ!$L$264:$L$271)</f>
        <v>0</v>
      </c>
      <c r="N101" s="63">
        <f>SUM(b_BAWÜ!$M$264:$M$271)</f>
        <v>0</v>
      </c>
      <c r="O101" s="63">
        <f>SUM(b_BAWÜ!$N$264:$N$271)</f>
        <v>0</v>
      </c>
      <c r="P101" s="63">
        <f>SUM(b_BAWÜ!$O$264:$O$271)</f>
        <v>0</v>
      </c>
      <c r="Q101" s="63">
        <f>SUM(b_BAWÜ!$P$264:$P$271)</f>
        <v>0</v>
      </c>
      <c r="R101" s="63">
        <f>SUM(b_BAWÜ!$Q$264:$Q$271)</f>
        <v>0</v>
      </c>
      <c r="S101" s="63">
        <f>SUM(b_BAWÜ!$R$264:$R$271)</f>
        <v>0</v>
      </c>
      <c r="T101" s="63">
        <f>SUM(b_BAWÜ!$S$264:$S$271)</f>
        <v>0</v>
      </c>
      <c r="U101" s="64">
        <f>IF(F101=0,0,I101/F101)</f>
        <v>0</v>
      </c>
      <c r="V101" s="64">
        <f>IF(F101=0,0,(I101+J101+2*K101+3*L101)/F101)</f>
        <v>0</v>
      </c>
      <c r="W101" s="64">
        <f>IF(F101+N101+O101+S101=0,0,(I101+N101+O101)/(F101+O101+N101+S101))</f>
        <v>0</v>
      </c>
      <c r="X101" s="64">
        <f>V101+W101</f>
        <v>0</v>
      </c>
      <c r="Y101" s="63">
        <f>daten!$C$31</f>
        <v>0</v>
      </c>
    </row>
    <row r="102" spans="1:25" x14ac:dyDescent="0.2">
      <c r="A102" s="61">
        <f>SUBTOTAL(3,$U$2:U102)</f>
        <v>101</v>
      </c>
      <c r="B102" s="62" t="str">
        <f>b_BAY!$A$2</f>
        <v>Allouche, Naila</v>
      </c>
      <c r="C102" s="62" t="str">
        <f>b_BAY!$A$1</f>
        <v>BBSV Freising</v>
      </c>
      <c r="D102" s="63">
        <f>SUM(b_BAY!$C$3:$C$10)</f>
        <v>0</v>
      </c>
      <c r="E102" s="63">
        <f>SUM(b_BAY!$D$3:$D$10)</f>
        <v>0</v>
      </c>
      <c r="F102" s="63">
        <f>SUM(b_BAY!$E$3:$E$10)</f>
        <v>0</v>
      </c>
      <c r="G102" s="63">
        <f>SUM(b_BAY!$F$3:$F$10)</f>
        <v>0</v>
      </c>
      <c r="H102" s="63">
        <f>SUM(b_BAY!$G$3:$G$10)</f>
        <v>0</v>
      </c>
      <c r="I102" s="63">
        <f>SUM(b_BAY!$H$3:$H$10)</f>
        <v>0</v>
      </c>
      <c r="J102" s="63">
        <f>SUM(b_BAY!$I$3:$I$10)</f>
        <v>0</v>
      </c>
      <c r="K102" s="63">
        <f>SUM(b_BAY!$J$3:$J$10)</f>
        <v>0</v>
      </c>
      <c r="L102" s="63">
        <f>SUM(b_BAY!$K$3:$K$10)</f>
        <v>0</v>
      </c>
      <c r="M102" s="63">
        <f>SUM(b_BAY!$L$3:$L$10)</f>
        <v>0</v>
      </c>
      <c r="N102" s="63">
        <f>SUM(b_BAY!$M$3:$M$10)</f>
        <v>0</v>
      </c>
      <c r="O102" s="63">
        <f>SUM(b_BAY!$N$3:$N$10)</f>
        <v>0</v>
      </c>
      <c r="P102" s="63">
        <f>SUM(b_BAY!$O$3:$O$10)</f>
        <v>0</v>
      </c>
      <c r="Q102" s="63">
        <f>SUM(b_BAY!$P$3:$P$10)</f>
        <v>0</v>
      </c>
      <c r="R102" s="63">
        <f>SUM(b_BAY!$Q$3:$Q$10)</f>
        <v>0</v>
      </c>
      <c r="S102" s="63">
        <f>SUM(b_BAY!$R$3:$R$10)</f>
        <v>0</v>
      </c>
      <c r="T102" s="63">
        <f>SUM(b_BAY!$S$3:$S$10)</f>
        <v>0</v>
      </c>
      <c r="U102" s="64">
        <f>IF(F102=0,0,I102/F102)</f>
        <v>0</v>
      </c>
      <c r="V102" s="64">
        <f>IF(F102=0,0,(I102+J102+2*K102+3*L102)/F102)</f>
        <v>0</v>
      </c>
      <c r="W102" s="64">
        <f>IF(F102+N102+O102+S102=0,0,(I102+N102+O102)/(F102+O102+N102+S102))</f>
        <v>0</v>
      </c>
      <c r="X102" s="64">
        <f>V102+W102</f>
        <v>0</v>
      </c>
      <c r="Y102" s="63">
        <f>daten!$G$2</f>
        <v>0</v>
      </c>
    </row>
    <row r="103" spans="1:25" x14ac:dyDescent="0.2">
      <c r="A103" s="61">
        <f>SUBTOTAL(3,$U$2:U103)</f>
        <v>102</v>
      </c>
      <c r="B103" s="62" t="str">
        <f>b_BAY!$A$11</f>
        <v>Ändra, Antonia</v>
      </c>
      <c r="C103" s="62" t="str">
        <f>b_BAY!$A$1</f>
        <v>BBSV Freising</v>
      </c>
      <c r="D103" s="63">
        <f>SUM(b_BAY!$C$12:$C$19)</f>
        <v>2</v>
      </c>
      <c r="E103" s="63">
        <f>SUM(b_BAY!$D$12:$D$19)</f>
        <v>0</v>
      </c>
      <c r="F103" s="63">
        <f>SUM(b_BAY!$E$12:$E$19)</f>
        <v>0</v>
      </c>
      <c r="G103" s="63">
        <f>SUM(b_BAY!$F$12:$F$19)</f>
        <v>0</v>
      </c>
      <c r="H103" s="63">
        <f>SUM(b_BAY!$G$12:$G$19)</f>
        <v>0</v>
      </c>
      <c r="I103" s="63">
        <f>SUM(b_BAY!$H$12:$H$19)</f>
        <v>0</v>
      </c>
      <c r="J103" s="63">
        <f>SUM(b_BAY!$I$12:$I$19)</f>
        <v>0</v>
      </c>
      <c r="K103" s="63">
        <f>SUM(b_BAY!$J$12:$J$19)</f>
        <v>0</v>
      </c>
      <c r="L103" s="63">
        <f>SUM(b_BAY!$K$12:$K$19)</f>
        <v>0</v>
      </c>
      <c r="M103" s="63">
        <f>SUM(b_BAY!$L$12:$L$19)</f>
        <v>0</v>
      </c>
      <c r="N103" s="63">
        <f>SUM(b_BAY!$M$12:$M$19)</f>
        <v>0</v>
      </c>
      <c r="O103" s="63">
        <f>SUM(b_BAY!$N$12:$N$19)</f>
        <v>0</v>
      </c>
      <c r="P103" s="63">
        <f>SUM(b_BAY!$O$12:$O$19)</f>
        <v>0</v>
      </c>
      <c r="Q103" s="63">
        <f>SUM(b_BAY!$P$12:$P$19)</f>
        <v>0</v>
      </c>
      <c r="R103" s="63">
        <f>SUM(b_BAY!$Q$12:$Q$19)</f>
        <v>0</v>
      </c>
      <c r="S103" s="63">
        <f>SUM(b_BAY!$R$12:$R$19)</f>
        <v>0</v>
      </c>
      <c r="T103" s="63">
        <f>SUM(b_BAY!$S$12:$S$19)</f>
        <v>0</v>
      </c>
      <c r="U103" s="64">
        <f>IF(F103=0,0,I103/F103)</f>
        <v>0</v>
      </c>
      <c r="V103" s="64">
        <f>IF(F103=0,0,(I103+J103+2*K103+3*L103)/F103)</f>
        <v>0</v>
      </c>
      <c r="W103" s="64">
        <f>IF(F103+N103+O103+S103=0,0,(I103+N103+O103)/(F103+O103+N103+S103))</f>
        <v>0</v>
      </c>
      <c r="X103" s="64">
        <f>V103+W103</f>
        <v>0</v>
      </c>
      <c r="Y103" s="63">
        <f>daten!$G$3</f>
        <v>0</v>
      </c>
    </row>
    <row r="104" spans="1:25" x14ac:dyDescent="0.2">
      <c r="A104" s="61">
        <f>SUBTOTAL(3,$U$2:U104)</f>
        <v>103</v>
      </c>
      <c r="B104" s="62" t="str">
        <f>b_BAY!$A$101</f>
        <v>Stampfl, Lena</v>
      </c>
      <c r="C104" s="62" t="str">
        <f>b_BAY!$A$1</f>
        <v>BBSV Freising</v>
      </c>
      <c r="D104" s="63">
        <f>SUM(b_BAY!$C$102:$C$109)</f>
        <v>3</v>
      </c>
      <c r="E104" s="63">
        <f>SUM(b_BAY!$D$102:$D$109)</f>
        <v>0</v>
      </c>
      <c r="F104" s="63">
        <f>SUM(b_BAY!$E$102:$E$109)</f>
        <v>0</v>
      </c>
      <c r="G104" s="63">
        <f>SUM(b_BAY!$F$102:$F$109)</f>
        <v>0</v>
      </c>
      <c r="H104" s="63">
        <f>SUM(b_BAY!$G$102:$G$109)</f>
        <v>0</v>
      </c>
      <c r="I104" s="63">
        <f>SUM(b_BAY!$H$102:$H$109)</f>
        <v>0</v>
      </c>
      <c r="J104" s="63">
        <f>SUM(b_BAY!$I$102:$I$109)</f>
        <v>0</v>
      </c>
      <c r="K104" s="63">
        <f>SUM(b_BAY!$J$102:$J$109)</f>
        <v>0</v>
      </c>
      <c r="L104" s="63">
        <f>SUM(b_BAY!$K$102:$K$109)</f>
        <v>0</v>
      </c>
      <c r="M104" s="63">
        <f>SUM(b_BAY!$L$102:$L$109)</f>
        <v>0</v>
      </c>
      <c r="N104" s="63">
        <f>SUM(b_BAY!$M$102:$M$109)</f>
        <v>0</v>
      </c>
      <c r="O104" s="63">
        <f>SUM(b_BAY!$N$102:$N$109)</f>
        <v>0</v>
      </c>
      <c r="P104" s="63">
        <f>SUM(b_BAY!$O$102:$O$109)</f>
        <v>0</v>
      </c>
      <c r="Q104" s="63">
        <f>SUM(b_BAY!$P$102:$P$109)</f>
        <v>0</v>
      </c>
      <c r="R104" s="63">
        <f>SUM(b_BAY!$Q$102:$Q$109)</f>
        <v>0</v>
      </c>
      <c r="S104" s="63">
        <f>SUM(b_BAY!$R$102:$R$109)</f>
        <v>0</v>
      </c>
      <c r="T104" s="63">
        <f>SUM(b_BAY!$S$102:$S$109)</f>
        <v>0</v>
      </c>
      <c r="U104" s="64">
        <f>IF(F104=0,0,I104/F104)</f>
        <v>0</v>
      </c>
      <c r="V104" s="64">
        <f>IF(F104=0,0,(I104+J104+2*K104+3*L104)/F104)</f>
        <v>0</v>
      </c>
      <c r="W104" s="64">
        <f>IF(F104+N104+O104+S104=0,0,(I104+N104+O104)/(F104+O104+N104+S104))</f>
        <v>0</v>
      </c>
      <c r="X104" s="64">
        <f>V104+W104</f>
        <v>0</v>
      </c>
      <c r="Y104" s="63">
        <f>daten!$G$13</f>
        <v>0</v>
      </c>
    </row>
    <row r="105" spans="1:25" x14ac:dyDescent="0.2">
      <c r="A105" s="61">
        <f>SUBTOTAL(3,$U$2:U105)</f>
        <v>104</v>
      </c>
      <c r="B105" s="62" t="str">
        <f>b_BAY!$A$137</f>
        <v>Spieler 2-16</v>
      </c>
      <c r="C105" s="62" t="str">
        <f>b_BAY!$A$1</f>
        <v>BBSV Freising</v>
      </c>
      <c r="D105" s="63">
        <f>SUM(b_BAY!$C$138:$C$145)</f>
        <v>0</v>
      </c>
      <c r="E105" s="63">
        <f>SUM(b_BAY!$D$138:$D$145)</f>
        <v>0</v>
      </c>
      <c r="F105" s="63">
        <f>SUM(b_BAY!$E$138:$E$145)</f>
        <v>0</v>
      </c>
      <c r="G105" s="63">
        <f>SUM(b_BAY!$F$138:$F$145)</f>
        <v>0</v>
      </c>
      <c r="H105" s="63">
        <f>SUM(b_BAY!$G$138:$G$145)</f>
        <v>0</v>
      </c>
      <c r="I105" s="63">
        <f>SUM(b_BAY!$H$138:$H$145)</f>
        <v>0</v>
      </c>
      <c r="J105" s="63">
        <f>SUM(b_BAY!$I$138:$I$145)</f>
        <v>0</v>
      </c>
      <c r="K105" s="63">
        <f>SUM(b_BAY!$J$138:$J$145)</f>
        <v>0</v>
      </c>
      <c r="L105" s="63">
        <f>SUM(b_BAY!$K$138:$K$145)</f>
        <v>0</v>
      </c>
      <c r="M105" s="63">
        <f>SUM(b_BAY!$L$138:$L$145)</f>
        <v>0</v>
      </c>
      <c r="N105" s="63">
        <f>SUM(b_BAY!$M$138:$M$145)</f>
        <v>0</v>
      </c>
      <c r="O105" s="63">
        <f>SUM(b_BAY!$N$138:$N$145)</f>
        <v>0</v>
      </c>
      <c r="P105" s="63">
        <f>SUM(b_BAY!$O$138:$O$145)</f>
        <v>0</v>
      </c>
      <c r="Q105" s="63">
        <f>SUM(b_BAY!$P$138:$P$145)</f>
        <v>0</v>
      </c>
      <c r="R105" s="63">
        <f>SUM(b_BAY!$Q$138:$Q$145)</f>
        <v>0</v>
      </c>
      <c r="S105" s="63">
        <f>SUM(b_BAY!$R$138:$R$145)</f>
        <v>0</v>
      </c>
      <c r="T105" s="63">
        <f>SUM(b_BAY!$S$138:$S$145)</f>
        <v>0</v>
      </c>
      <c r="U105" s="64">
        <f>IF(F105=0,0,I105/F105)</f>
        <v>0</v>
      </c>
      <c r="V105" s="64">
        <f>IF(F105=0,0,(I105+J105+2*K105+3*L105)/F105)</f>
        <v>0</v>
      </c>
      <c r="W105" s="64">
        <f>IF(F105+N105+O105+S105=0,0,(I105+N105+O105)/(F105+O105+N105+S105))</f>
        <v>0</v>
      </c>
      <c r="X105" s="64">
        <f>V105+W105</f>
        <v>0</v>
      </c>
      <c r="Y105" s="63">
        <f>daten!$G$17</f>
        <v>0</v>
      </c>
    </row>
    <row r="106" spans="1:25" x14ac:dyDescent="0.2">
      <c r="A106" s="61">
        <f>SUBTOTAL(3,$U$2:U106)</f>
        <v>105</v>
      </c>
      <c r="B106" s="62" t="str">
        <f>b_BAY!$A$146</f>
        <v>Spieler 2-17</v>
      </c>
      <c r="C106" s="62" t="str">
        <f>b_BAY!$A$1</f>
        <v>BBSV Freising</v>
      </c>
      <c r="D106" s="63">
        <f>SUM(b_BAY!$C$147:$C$154)</f>
        <v>0</v>
      </c>
      <c r="E106" s="63">
        <f>SUM(b_BAY!$D$147:$D$154)</f>
        <v>0</v>
      </c>
      <c r="F106" s="63">
        <f>SUM(b_BAY!$E$147:$E$154)</f>
        <v>0</v>
      </c>
      <c r="G106" s="63">
        <f>SUM(b_BAY!$F$147:$F$154)</f>
        <v>0</v>
      </c>
      <c r="H106" s="63">
        <f>SUM(b_BAY!$G$147:$G$154)</f>
        <v>0</v>
      </c>
      <c r="I106" s="63">
        <f>SUM(b_BAY!$H$147:$H$154)</f>
        <v>0</v>
      </c>
      <c r="J106" s="63">
        <f>SUM(b_BAY!$I$147:$I$154)</f>
        <v>0</v>
      </c>
      <c r="K106" s="63">
        <f>SUM(b_BAY!$J$147:$J$154)</f>
        <v>0</v>
      </c>
      <c r="L106" s="63">
        <f>SUM(b_BAY!$K$147:$K$154)</f>
        <v>0</v>
      </c>
      <c r="M106" s="63">
        <f>SUM(b_BAY!$L$147:$L$154)</f>
        <v>0</v>
      </c>
      <c r="N106" s="63">
        <f>SUM(b_BAY!$M$147:$M$154)</f>
        <v>0</v>
      </c>
      <c r="O106" s="63">
        <f>SUM(b_BAY!$N$147:$N$154)</f>
        <v>0</v>
      </c>
      <c r="P106" s="63">
        <f>SUM(b_BAY!$O$147:$O$154)</f>
        <v>0</v>
      </c>
      <c r="Q106" s="63">
        <f>SUM(b_BAY!$P$147:$P$154)</f>
        <v>0</v>
      </c>
      <c r="R106" s="63">
        <f>SUM(b_BAY!$Q$147:$Q$154)</f>
        <v>0</v>
      </c>
      <c r="S106" s="63">
        <f>SUM(b_BAY!$R$147:$R$154)</f>
        <v>0</v>
      </c>
      <c r="T106" s="63">
        <f>SUM(b_BAY!$S$147:$S$154)</f>
        <v>0</v>
      </c>
      <c r="U106" s="64">
        <f>IF(F106=0,0,I106/F106)</f>
        <v>0</v>
      </c>
      <c r="V106" s="64">
        <f>IF(F106=0,0,(I106+J106+2*K106+3*L106)/F106)</f>
        <v>0</v>
      </c>
      <c r="W106" s="64">
        <f>IF(F106+N106+O106+S106=0,0,(I106+N106+O106)/(F106+O106+N106+S106))</f>
        <v>0</v>
      </c>
      <c r="X106" s="64">
        <f>V106+W106</f>
        <v>0</v>
      </c>
      <c r="Y106" s="63">
        <f>daten!$G$18</f>
        <v>0</v>
      </c>
    </row>
    <row r="107" spans="1:25" x14ac:dyDescent="0.2">
      <c r="A107" s="61">
        <f>SUBTOTAL(3,$U$2:U107)</f>
        <v>106</v>
      </c>
      <c r="B107" s="62" t="str">
        <f>b_BAY!$A$155</f>
        <v>Spieler 2-18</v>
      </c>
      <c r="C107" s="62" t="str">
        <f>b_BAY!$A$1</f>
        <v>BBSV Freising</v>
      </c>
      <c r="D107" s="63">
        <f>SUM(b_BAY!$C$156:$C$163)</f>
        <v>0</v>
      </c>
      <c r="E107" s="63">
        <f>SUM(b_BAY!$D$156:$D$163)</f>
        <v>0</v>
      </c>
      <c r="F107" s="63">
        <f>SUM(b_BAY!$E$156:$E$163)</f>
        <v>0</v>
      </c>
      <c r="G107" s="63">
        <f>SUM(b_BAY!$F$156:$F$163)</f>
        <v>0</v>
      </c>
      <c r="H107" s="63">
        <f>SUM(b_BAY!$G$156:$G$163)</f>
        <v>0</v>
      </c>
      <c r="I107" s="63">
        <f>SUM(b_BAY!$H$156:$H$163)</f>
        <v>0</v>
      </c>
      <c r="J107" s="63">
        <f>SUM(b_BAY!$I$156:$I$163)</f>
        <v>0</v>
      </c>
      <c r="K107" s="63">
        <f>SUM(b_BAY!$J$156:$J$163)</f>
        <v>0</v>
      </c>
      <c r="L107" s="63">
        <f>SUM(b_BAY!$K$156:$K$163)</f>
        <v>0</v>
      </c>
      <c r="M107" s="63">
        <f>SUM(b_BAY!$L$156:$L$163)</f>
        <v>0</v>
      </c>
      <c r="N107" s="63">
        <f>SUM(b_BAY!$M$156:$M$163)</f>
        <v>0</v>
      </c>
      <c r="O107" s="63">
        <f>SUM(b_BAY!$N$156:$N$163)</f>
        <v>0</v>
      </c>
      <c r="P107" s="63">
        <f>SUM(b_BAY!$O$156:$O$163)</f>
        <v>0</v>
      </c>
      <c r="Q107" s="63">
        <f>SUM(b_BAY!$P$156:$P$163)</f>
        <v>0</v>
      </c>
      <c r="R107" s="63">
        <f>SUM(b_BAY!$Q$156:$Q$163)</f>
        <v>0</v>
      </c>
      <c r="S107" s="63">
        <f>SUM(b_BAY!$R$156:$R$163)</f>
        <v>0</v>
      </c>
      <c r="T107" s="63">
        <f>SUM(b_BAY!$S$156:$S$163)</f>
        <v>0</v>
      </c>
      <c r="U107" s="64">
        <f>IF(F107=0,0,I107/F107)</f>
        <v>0</v>
      </c>
      <c r="V107" s="64">
        <f>IF(F107=0,0,(I107+J107+2*K107+3*L107)/F107)</f>
        <v>0</v>
      </c>
      <c r="W107" s="64">
        <f>IF(F107+N107+O107+S107=0,0,(I107+N107+O107)/(F107+O107+N107+S107))</f>
        <v>0</v>
      </c>
      <c r="X107" s="64">
        <f>V107+W107</f>
        <v>0</v>
      </c>
      <c r="Y107" s="63">
        <f>daten!$G$19</f>
        <v>0</v>
      </c>
    </row>
    <row r="108" spans="1:25" x14ac:dyDescent="0.2">
      <c r="A108" s="61">
        <f>SUBTOTAL(3,$U$2:U108)</f>
        <v>107</v>
      </c>
      <c r="B108" s="62" t="str">
        <f>b_BAY!$A$164</f>
        <v>Spieler 2-19</v>
      </c>
      <c r="C108" s="62" t="str">
        <f>b_BAY!$A$1</f>
        <v>BBSV Freising</v>
      </c>
      <c r="D108" s="63">
        <f>SUM(b_BAY!$C$165:$C$172)</f>
        <v>0</v>
      </c>
      <c r="E108" s="63">
        <f>SUM(b_BAY!$D$165:$D$172)</f>
        <v>0</v>
      </c>
      <c r="F108" s="63">
        <f>SUM(b_BAY!$E$165:$E$172)</f>
        <v>0</v>
      </c>
      <c r="G108" s="63">
        <f>SUM(b_BAY!$F$165:$F$172)</f>
        <v>0</v>
      </c>
      <c r="H108" s="63">
        <f>SUM(b_BAY!$G$165:$G$172)</f>
        <v>0</v>
      </c>
      <c r="I108" s="63">
        <f>SUM(b_BAY!$H$165:$H$172)</f>
        <v>0</v>
      </c>
      <c r="J108" s="63">
        <f>SUM(b_BAY!$I$165:$I$172)</f>
        <v>0</v>
      </c>
      <c r="K108" s="63">
        <f>SUM(b_BAY!$J$165:$J$172)</f>
        <v>0</v>
      </c>
      <c r="L108" s="63">
        <f>SUM(b_BAY!$K$165:$K$172)</f>
        <v>0</v>
      </c>
      <c r="M108" s="63">
        <f>SUM(b_BAY!$L$165:$L$172)</f>
        <v>0</v>
      </c>
      <c r="N108" s="63">
        <f>SUM(b_BAY!$M$165:$M$172)</f>
        <v>0</v>
      </c>
      <c r="O108" s="63">
        <f>SUM(b_BAY!$N$165:$N$172)</f>
        <v>0</v>
      </c>
      <c r="P108" s="63">
        <f>SUM(b_BAY!$O$165:$O$172)</f>
        <v>0</v>
      </c>
      <c r="Q108" s="63">
        <f>SUM(b_BAY!$P$165:$P$172)</f>
        <v>0</v>
      </c>
      <c r="R108" s="63">
        <f>SUM(b_BAY!$Q$165:$Q$172)</f>
        <v>0</v>
      </c>
      <c r="S108" s="63">
        <f>SUM(b_BAY!$R$165:$R$172)</f>
        <v>0</v>
      </c>
      <c r="T108" s="63">
        <f>SUM(b_BAY!$S$165:$S$172)</f>
        <v>0</v>
      </c>
      <c r="U108" s="64">
        <f>IF(F108=0,0,I108/F108)</f>
        <v>0</v>
      </c>
      <c r="V108" s="64">
        <f>IF(F108=0,0,(I108+J108+2*K108+3*L108)/F108)</f>
        <v>0</v>
      </c>
      <c r="W108" s="64">
        <f>IF(F108+N108+O108+S108=0,0,(I108+N108+O108)/(F108+O108+N108+S108))</f>
        <v>0</v>
      </c>
      <c r="X108" s="64">
        <f>V108+W108</f>
        <v>0</v>
      </c>
      <c r="Y108" s="63">
        <f>daten!$G$20</f>
        <v>0</v>
      </c>
    </row>
    <row r="109" spans="1:25" x14ac:dyDescent="0.2">
      <c r="A109" s="61">
        <f>SUBTOTAL(3,$U$2:U109)</f>
        <v>108</v>
      </c>
      <c r="B109" s="62" t="str">
        <f>b_BAY!$A$173</f>
        <v>Spieler 2-20</v>
      </c>
      <c r="C109" s="62" t="str">
        <f>b_BAY!$A$1</f>
        <v>BBSV Freising</v>
      </c>
      <c r="D109" s="63">
        <f>SUM(b_BAY!$C$174:$C$181)</f>
        <v>0</v>
      </c>
      <c r="E109" s="63">
        <f>SUM(b_BAY!$D$174:$D$181)</f>
        <v>0</v>
      </c>
      <c r="F109" s="63">
        <f>SUM(b_BAY!$E$174:$E$181)</f>
        <v>0</v>
      </c>
      <c r="G109" s="63">
        <f>SUM(b_BAY!$F$174:$F$181)</f>
        <v>0</v>
      </c>
      <c r="H109" s="63">
        <f>SUM(b_BAY!$G$174:$G$181)</f>
        <v>0</v>
      </c>
      <c r="I109" s="63">
        <f>SUM(b_BAY!$H$174:$H$181)</f>
        <v>0</v>
      </c>
      <c r="J109" s="63">
        <f>SUM(b_BAY!$I$174:$I$181)</f>
        <v>0</v>
      </c>
      <c r="K109" s="63">
        <f>SUM(b_BAY!$J$174:$J$181)</f>
        <v>0</v>
      </c>
      <c r="L109" s="63">
        <f>SUM(b_BAY!$K$174:$K$181)</f>
        <v>0</v>
      </c>
      <c r="M109" s="63">
        <f>SUM(b_BAY!$L$174:$L$181)</f>
        <v>0</v>
      </c>
      <c r="N109" s="63">
        <f>SUM(b_BAY!$M$174:$M$181)</f>
        <v>0</v>
      </c>
      <c r="O109" s="63">
        <f>SUM(b_BAY!$N$174:$N$181)</f>
        <v>0</v>
      </c>
      <c r="P109" s="63">
        <f>SUM(b_BAY!$O$174:$O$181)</f>
        <v>0</v>
      </c>
      <c r="Q109" s="63">
        <f>SUM(b_BAY!$P$174:$P$181)</f>
        <v>0</v>
      </c>
      <c r="R109" s="63">
        <f>SUM(b_BAY!$Q$174:$Q$181)</f>
        <v>0</v>
      </c>
      <c r="S109" s="63">
        <f>SUM(b_BAY!$R$174:$R$181)</f>
        <v>0</v>
      </c>
      <c r="T109" s="63">
        <f>SUM(b_BAY!$S$174:$S$181)</f>
        <v>0</v>
      </c>
      <c r="U109" s="64">
        <f>IF(F109=0,0,I109/F109)</f>
        <v>0</v>
      </c>
      <c r="V109" s="64">
        <f>IF(F109=0,0,(I109+J109+2*K109+3*L109)/F109)</f>
        <v>0</v>
      </c>
      <c r="W109" s="64">
        <f>IF(F109+N109+O109+S109=0,0,(I109+N109+O109)/(F109+O109+N109+S109))</f>
        <v>0</v>
      </c>
      <c r="X109" s="64">
        <f>V109+W109</f>
        <v>0</v>
      </c>
      <c r="Y109" s="63">
        <f>daten!$G$21</f>
        <v>0</v>
      </c>
    </row>
    <row r="110" spans="1:25" x14ac:dyDescent="0.2">
      <c r="A110" s="61">
        <f>SUBTOTAL(3,$U$2:U110)</f>
        <v>109</v>
      </c>
      <c r="B110" s="62" t="str">
        <f>b_BAY!$A$182</f>
        <v>Spieler 2-21</v>
      </c>
      <c r="C110" s="62" t="str">
        <f>b_BAY!$A$1</f>
        <v>BBSV Freising</v>
      </c>
      <c r="D110" s="63">
        <f>SUM(b_BAY!$C$183:$C$190)</f>
        <v>0</v>
      </c>
      <c r="E110" s="63">
        <f>SUM(b_BAY!$D$183:$D$190)</f>
        <v>0</v>
      </c>
      <c r="F110" s="63">
        <f>SUM(b_BAY!$E$183:$E$190)</f>
        <v>0</v>
      </c>
      <c r="G110" s="63">
        <f>SUM(b_BAY!$F$183:$F$190)</f>
        <v>0</v>
      </c>
      <c r="H110" s="63">
        <f>SUM(b_BAY!$G$183:$G$190)</f>
        <v>0</v>
      </c>
      <c r="I110" s="63">
        <f>SUM(b_BAY!$H$183:$H$190)</f>
        <v>0</v>
      </c>
      <c r="J110" s="63">
        <f>SUM(b_BAY!$I$183:$I$190)</f>
        <v>0</v>
      </c>
      <c r="K110" s="63">
        <f>SUM(b_BAY!$J$183:$J$190)</f>
        <v>0</v>
      </c>
      <c r="L110" s="63">
        <f>SUM(b_BAY!$K$183:$K$190)</f>
        <v>0</v>
      </c>
      <c r="M110" s="63">
        <f>SUM(b_BAY!$L$183:$L$190)</f>
        <v>0</v>
      </c>
      <c r="N110" s="63">
        <f>SUM(b_BAY!$M$183:$M$190)</f>
        <v>0</v>
      </c>
      <c r="O110" s="63">
        <f>SUM(b_BAY!$N$183:$N$190)</f>
        <v>0</v>
      </c>
      <c r="P110" s="63">
        <f>SUM(b_BAY!$O$183:$O$190)</f>
        <v>0</v>
      </c>
      <c r="Q110" s="63">
        <f>SUM(b_BAY!$P$183:$P$190)</f>
        <v>0</v>
      </c>
      <c r="R110" s="63">
        <f>SUM(b_BAY!$Q$183:$Q$190)</f>
        <v>0</v>
      </c>
      <c r="S110" s="63">
        <f>SUM(b_BAY!$R$183:$R$190)</f>
        <v>0</v>
      </c>
      <c r="T110" s="63">
        <f>SUM(b_BAY!$S$183:$S$190)</f>
        <v>0</v>
      </c>
      <c r="U110" s="64">
        <f>IF(F110=0,0,I110/F110)</f>
        <v>0</v>
      </c>
      <c r="V110" s="64">
        <f>IF(F110=0,0,(I110+J110+2*K110+3*L110)/F110)</f>
        <v>0</v>
      </c>
      <c r="W110" s="64">
        <f>IF(F110+N110+O110+S110=0,0,(I110+N110+O110)/(F110+O110+N110+S110))</f>
        <v>0</v>
      </c>
      <c r="X110" s="64">
        <f>V110+W110</f>
        <v>0</v>
      </c>
      <c r="Y110" s="63">
        <f>daten!$G$22</f>
        <v>0</v>
      </c>
    </row>
    <row r="111" spans="1:25" x14ac:dyDescent="0.2">
      <c r="A111" s="61">
        <f>SUBTOTAL(3,$U$2:U111)</f>
        <v>110</v>
      </c>
      <c r="B111" s="62" t="str">
        <f>b_BAY!$A$191</f>
        <v>Spieler 2-22</v>
      </c>
      <c r="C111" s="62" t="str">
        <f>b_BAY!$A$1</f>
        <v>BBSV Freising</v>
      </c>
      <c r="D111" s="63">
        <f>SUM(b_BAY!$C$192:$C$199)</f>
        <v>0</v>
      </c>
      <c r="E111" s="63">
        <f>SUM(b_BAY!$D$192:$D$199)</f>
        <v>0</v>
      </c>
      <c r="F111" s="63">
        <f>SUM(b_BAY!$E$192:$E$199)</f>
        <v>0</v>
      </c>
      <c r="G111" s="63">
        <f>SUM(b_BAY!$F$192:$F$199)</f>
        <v>0</v>
      </c>
      <c r="H111" s="63">
        <f>SUM(b_BAY!$G$192:$G$199)</f>
        <v>0</v>
      </c>
      <c r="I111" s="63">
        <f>SUM(b_BAY!$H$192:$H$199)</f>
        <v>0</v>
      </c>
      <c r="J111" s="63">
        <f>SUM(b_BAY!$I$192:$I$199)</f>
        <v>0</v>
      </c>
      <c r="K111" s="63">
        <f>SUM(b_BAY!$J$192:$J$199)</f>
        <v>0</v>
      </c>
      <c r="L111" s="63">
        <f>SUM(b_BAY!$K$192:$K$199)</f>
        <v>0</v>
      </c>
      <c r="M111" s="63">
        <f>SUM(b_BAY!$L$192:$L$199)</f>
        <v>0</v>
      </c>
      <c r="N111" s="63">
        <f>SUM(b_BAY!$M$192:$M$199)</f>
        <v>0</v>
      </c>
      <c r="O111" s="63">
        <f>SUM(b_BAY!$N$192:$N$199)</f>
        <v>0</v>
      </c>
      <c r="P111" s="63">
        <f>SUM(b_BAY!$O$192:$O$199)</f>
        <v>0</v>
      </c>
      <c r="Q111" s="63">
        <f>SUM(b_BAY!$P$192:$P$199)</f>
        <v>0</v>
      </c>
      <c r="R111" s="63">
        <f>SUM(b_BAY!$Q$192:$Q$199)</f>
        <v>0</v>
      </c>
      <c r="S111" s="63">
        <f>SUM(b_BAY!$R$192:$R$199)</f>
        <v>0</v>
      </c>
      <c r="T111" s="63">
        <f>SUM(b_BAY!$S$192:$S$199)</f>
        <v>0</v>
      </c>
      <c r="U111" s="64">
        <f>IF(F111=0,0,I111/F111)</f>
        <v>0</v>
      </c>
      <c r="V111" s="64">
        <f>IF(F111=0,0,(I111+J111+2*K111+3*L111)/F111)</f>
        <v>0</v>
      </c>
      <c r="W111" s="64">
        <f>IF(F111+N111+O111+S111=0,0,(I111+N111+O111)/(F111+O111+N111+S111))</f>
        <v>0</v>
      </c>
      <c r="X111" s="64">
        <f>V111+W111</f>
        <v>0</v>
      </c>
      <c r="Y111" s="63">
        <f>daten!$G$23</f>
        <v>0</v>
      </c>
    </row>
    <row r="112" spans="1:25" x14ac:dyDescent="0.2">
      <c r="A112" s="61">
        <f>SUBTOTAL(3,$U$2:U112)</f>
        <v>111</v>
      </c>
      <c r="B112" s="62" t="str">
        <f>b_BAY!$A$200</f>
        <v>Spieler 2-23</v>
      </c>
      <c r="C112" s="62" t="str">
        <f>b_BAY!$A$1</f>
        <v>BBSV Freising</v>
      </c>
      <c r="D112" s="63">
        <f>SUM(b_BAY!$C$201:$C$208)</f>
        <v>0</v>
      </c>
      <c r="E112" s="63">
        <f>SUM(b_BAY!$D$201:$D$208)</f>
        <v>0</v>
      </c>
      <c r="F112" s="63">
        <f>SUM(b_BAY!$E$201:$E$208)</f>
        <v>0</v>
      </c>
      <c r="G112" s="63">
        <f>SUM(b_BAY!$F$201:$F$208)</f>
        <v>0</v>
      </c>
      <c r="H112" s="63">
        <f>SUM(b_BAY!$G$201:$G$208)</f>
        <v>0</v>
      </c>
      <c r="I112" s="63">
        <f>SUM(b_BAY!$H$201:$H$208)</f>
        <v>0</v>
      </c>
      <c r="J112" s="63">
        <f>SUM(b_BAY!$I$201:$I$208)</f>
        <v>0</v>
      </c>
      <c r="K112" s="63">
        <f>SUM(b_BAY!$J$201:$J$208)</f>
        <v>0</v>
      </c>
      <c r="L112" s="63">
        <f>SUM(b_BAY!$K$201:$K$208)</f>
        <v>0</v>
      </c>
      <c r="M112" s="63">
        <f>SUM(b_BAY!$L$201:$L$208)</f>
        <v>0</v>
      </c>
      <c r="N112" s="63">
        <f>SUM(b_BAY!$M$201:$M$208)</f>
        <v>0</v>
      </c>
      <c r="O112" s="63">
        <f>SUM(b_BAY!$N$201:$N$208)</f>
        <v>0</v>
      </c>
      <c r="P112" s="63">
        <f>SUM(b_BAY!$O$201:$O$208)</f>
        <v>0</v>
      </c>
      <c r="Q112" s="63">
        <f>SUM(b_BAY!$P$201:$P$208)</f>
        <v>0</v>
      </c>
      <c r="R112" s="63">
        <f>SUM(b_BAY!$Q$201:$Q$208)</f>
        <v>0</v>
      </c>
      <c r="S112" s="63">
        <f>SUM(b_BAY!$R$201:$R$208)</f>
        <v>0</v>
      </c>
      <c r="T112" s="63">
        <f>SUM(b_BAY!$S$201:$S$208)</f>
        <v>0</v>
      </c>
      <c r="U112" s="64">
        <f>IF(F112=0,0,I112/F112)</f>
        <v>0</v>
      </c>
      <c r="V112" s="64">
        <f>IF(F112=0,0,(I112+J112+2*K112+3*L112)/F112)</f>
        <v>0</v>
      </c>
      <c r="W112" s="64">
        <f>IF(F112+N112+O112+S112=0,0,(I112+N112+O112)/(F112+O112+N112+S112))</f>
        <v>0</v>
      </c>
      <c r="X112" s="64">
        <f>V112+W112</f>
        <v>0</v>
      </c>
      <c r="Y112" s="63">
        <f>daten!$G$24</f>
        <v>0</v>
      </c>
    </row>
    <row r="113" spans="1:25" x14ac:dyDescent="0.2">
      <c r="A113" s="61">
        <f>SUBTOTAL(3,$U$2:U113)</f>
        <v>112</v>
      </c>
      <c r="B113" s="62" t="str">
        <f>b_BAY!$A$209</f>
        <v>Spieler 2-24</v>
      </c>
      <c r="C113" s="62" t="str">
        <f>b_BAY!$A$1</f>
        <v>BBSV Freising</v>
      </c>
      <c r="D113" s="63">
        <f>SUM(b_BAY!$C$210:$C$217)</f>
        <v>0</v>
      </c>
      <c r="E113" s="63">
        <f>SUM(b_BAY!$D$210:$D$217)</f>
        <v>0</v>
      </c>
      <c r="F113" s="63">
        <f>SUM(b_BAY!$E$210:$E$217)</f>
        <v>0</v>
      </c>
      <c r="G113" s="63">
        <f>SUM(b_BAY!$F$210:$F$217)</f>
        <v>0</v>
      </c>
      <c r="H113" s="63">
        <f>SUM(b_BAY!$G$210:$G$217)</f>
        <v>0</v>
      </c>
      <c r="I113" s="63">
        <f>SUM(b_BAY!$H$210:$H$217)</f>
        <v>0</v>
      </c>
      <c r="J113" s="63">
        <f>SUM(b_BAY!$I$210:$I$217)</f>
        <v>0</v>
      </c>
      <c r="K113" s="63">
        <f>SUM(b_BAY!$J$210:$J$217)</f>
        <v>0</v>
      </c>
      <c r="L113" s="63">
        <f>SUM(b_BAY!$K$210:$K$217)</f>
        <v>0</v>
      </c>
      <c r="M113" s="63">
        <f>SUM(b_BAY!$L$210:$L$217)</f>
        <v>0</v>
      </c>
      <c r="N113" s="63">
        <f>SUM(b_BAY!$M$210:$M$217)</f>
        <v>0</v>
      </c>
      <c r="O113" s="63">
        <f>SUM(b_BAY!$N$210:$N$217)</f>
        <v>0</v>
      </c>
      <c r="P113" s="63">
        <f>SUM(b_BAY!$O$210:$O$217)</f>
        <v>0</v>
      </c>
      <c r="Q113" s="63">
        <f>SUM(b_BAY!$P$210:$P$217)</f>
        <v>0</v>
      </c>
      <c r="R113" s="63">
        <f>SUM(b_BAY!$Q$210:$Q$217)</f>
        <v>0</v>
      </c>
      <c r="S113" s="63">
        <f>SUM(b_BAY!$R$210:$R$217)</f>
        <v>0</v>
      </c>
      <c r="T113" s="63">
        <f>SUM(b_BAY!$S$210:$S$217)</f>
        <v>0</v>
      </c>
      <c r="U113" s="64">
        <f>IF(F113=0,0,I113/F113)</f>
        <v>0</v>
      </c>
      <c r="V113" s="64">
        <f>IF(F113=0,0,(I113+J113+2*K113+3*L113)/F113)</f>
        <v>0</v>
      </c>
      <c r="W113" s="64">
        <f>IF(F113+N113+O113+S113=0,0,(I113+N113+O113)/(F113+O113+N113+S113))</f>
        <v>0</v>
      </c>
      <c r="X113" s="64">
        <f>V113+W113</f>
        <v>0</v>
      </c>
      <c r="Y113" s="63">
        <f>daten!$G$25</f>
        <v>0</v>
      </c>
    </row>
    <row r="114" spans="1:25" x14ac:dyDescent="0.2">
      <c r="A114" s="61">
        <f>SUBTOTAL(3,$U$2:U114)</f>
        <v>113</v>
      </c>
      <c r="B114" s="62" t="str">
        <f>b_BAY!$A$218</f>
        <v>Spieler 2-25</v>
      </c>
      <c r="C114" s="62" t="str">
        <f>b_BAY!$A$1</f>
        <v>BBSV Freising</v>
      </c>
      <c r="D114" s="63">
        <f>SUM(b_BAY!$C$219:$C$226)</f>
        <v>0</v>
      </c>
      <c r="E114" s="63">
        <f>SUM(b_BAY!$D$219:$D$226)</f>
        <v>0</v>
      </c>
      <c r="F114" s="63">
        <f>SUM(b_BAY!$E$219:$E$226)</f>
        <v>0</v>
      </c>
      <c r="G114" s="63">
        <f>SUM(b_BAY!$F$219:$F$226)</f>
        <v>0</v>
      </c>
      <c r="H114" s="63">
        <f>SUM(b_BAY!$G$219:$G$226)</f>
        <v>0</v>
      </c>
      <c r="I114" s="63">
        <f>SUM(b_BAY!$H$219:$H$226)</f>
        <v>0</v>
      </c>
      <c r="J114" s="63">
        <f>SUM(b_BAY!$I$219:$I$226)</f>
        <v>0</v>
      </c>
      <c r="K114" s="63">
        <f>SUM(b_BAY!$J$219:$J$226)</f>
        <v>0</v>
      </c>
      <c r="L114" s="63">
        <f>SUM(b_BAY!$K$219:$K$226)</f>
        <v>0</v>
      </c>
      <c r="M114" s="63">
        <f>SUM(b_BAY!$L$219:$L$226)</f>
        <v>0</v>
      </c>
      <c r="N114" s="63">
        <f>SUM(b_BAY!$M$219:$M$226)</f>
        <v>0</v>
      </c>
      <c r="O114" s="63">
        <f>SUM(b_BAY!$N$219:$N$226)</f>
        <v>0</v>
      </c>
      <c r="P114" s="63">
        <f>SUM(b_BAY!$O$219:$O$226)</f>
        <v>0</v>
      </c>
      <c r="Q114" s="63">
        <f>SUM(b_BAY!$P$219:$P$226)</f>
        <v>0</v>
      </c>
      <c r="R114" s="63">
        <f>SUM(b_BAY!$Q$219:$Q$226)</f>
        <v>0</v>
      </c>
      <c r="S114" s="63">
        <f>SUM(b_BAY!$R$219:$R$226)</f>
        <v>0</v>
      </c>
      <c r="T114" s="63">
        <f>SUM(b_BAY!$S$219:$S$226)</f>
        <v>0</v>
      </c>
      <c r="U114" s="64">
        <f>IF(F114=0,0,I114/F114)</f>
        <v>0</v>
      </c>
      <c r="V114" s="64">
        <f>IF(F114=0,0,(I114+J114+2*K114+3*L114)/F114)</f>
        <v>0</v>
      </c>
      <c r="W114" s="64">
        <f>IF(F114+N114+O114+S114=0,0,(I114+N114+O114)/(F114+O114+N114+S114))</f>
        <v>0</v>
      </c>
      <c r="X114" s="64">
        <f>V114+W114</f>
        <v>0</v>
      </c>
      <c r="Y114" s="63">
        <f>daten!$G$26</f>
        <v>0</v>
      </c>
    </row>
    <row r="115" spans="1:25" x14ac:dyDescent="0.2">
      <c r="A115" s="61">
        <f>SUBTOTAL(3,$U$2:U115)</f>
        <v>114</v>
      </c>
      <c r="B115" s="62" t="str">
        <f>b_BAY!$A$227</f>
        <v>Spieler 2-26</v>
      </c>
      <c r="C115" s="62" t="str">
        <f>b_BAY!$A$1</f>
        <v>BBSV Freising</v>
      </c>
      <c r="D115" s="63">
        <f>SUM(b_BAY!$C$228:$C$235)</f>
        <v>0</v>
      </c>
      <c r="E115" s="63">
        <f>SUM(b_BAY!$D$228:$D$235)</f>
        <v>0</v>
      </c>
      <c r="F115" s="63">
        <f>SUM(b_BAY!$E$228:$E$235)</f>
        <v>0</v>
      </c>
      <c r="G115" s="63">
        <f>SUM(b_BAY!$F$228:$F$235)</f>
        <v>0</v>
      </c>
      <c r="H115" s="63">
        <f>SUM(b_BAY!$G$228:$G$235)</f>
        <v>0</v>
      </c>
      <c r="I115" s="63">
        <f>SUM(b_BAY!$H$228:$H$235)</f>
        <v>0</v>
      </c>
      <c r="J115" s="63">
        <f>SUM(b_BAY!$I$228:$I$235)</f>
        <v>0</v>
      </c>
      <c r="K115" s="63">
        <f>SUM(b_BAY!$J$228:$J$235)</f>
        <v>0</v>
      </c>
      <c r="L115" s="63">
        <f>SUM(b_BAY!$K$228:$K$235)</f>
        <v>0</v>
      </c>
      <c r="M115" s="63">
        <f>SUM(b_BAY!$L$228:$L$235)</f>
        <v>0</v>
      </c>
      <c r="N115" s="63">
        <f>SUM(b_BAY!$M$228:$M$235)</f>
        <v>0</v>
      </c>
      <c r="O115" s="63">
        <f>SUM(b_BAY!$N$228:$N$235)</f>
        <v>0</v>
      </c>
      <c r="P115" s="63">
        <f>SUM(b_BAY!$O$228:$O$235)</f>
        <v>0</v>
      </c>
      <c r="Q115" s="63">
        <f>SUM(b_BAY!$P$228:$P$235)</f>
        <v>0</v>
      </c>
      <c r="R115" s="63">
        <f>SUM(b_BAY!$Q$228:$Q$235)</f>
        <v>0</v>
      </c>
      <c r="S115" s="63">
        <f>SUM(b_BAY!$R$228:$R$235)</f>
        <v>0</v>
      </c>
      <c r="T115" s="63">
        <f>SUM(b_BAY!$S$228:$S$235)</f>
        <v>0</v>
      </c>
      <c r="U115" s="64">
        <f>IF(F115=0,0,I115/F115)</f>
        <v>0</v>
      </c>
      <c r="V115" s="64">
        <f>IF(F115=0,0,(I115+J115+2*K115+3*L115)/F115)</f>
        <v>0</v>
      </c>
      <c r="W115" s="64">
        <f>IF(F115+N115+O115+S115=0,0,(I115+N115+O115)/(F115+O115+N115+S115))</f>
        <v>0</v>
      </c>
      <c r="X115" s="64">
        <f>V115+W115</f>
        <v>0</v>
      </c>
      <c r="Y115" s="63">
        <f>daten!$G$27</f>
        <v>0</v>
      </c>
    </row>
    <row r="116" spans="1:25" x14ac:dyDescent="0.2">
      <c r="A116" s="61">
        <f>SUBTOTAL(3,$U$2:U116)</f>
        <v>115</v>
      </c>
      <c r="B116" s="62" t="str">
        <f>b_BAY!$A$236</f>
        <v>Spieler 2-27</v>
      </c>
      <c r="C116" s="62" t="str">
        <f>b_BAY!$A$1</f>
        <v>BBSV Freising</v>
      </c>
      <c r="D116" s="63">
        <f>SUM(b_BAY!$C$237:$C$244)</f>
        <v>0</v>
      </c>
      <c r="E116" s="63">
        <f>SUM(b_BAY!$D$237:$D$244)</f>
        <v>0</v>
      </c>
      <c r="F116" s="63">
        <f>SUM(b_BAY!$E$237:$E$244)</f>
        <v>0</v>
      </c>
      <c r="G116" s="63">
        <f>SUM(b_BAY!$F$237:$F$244)</f>
        <v>0</v>
      </c>
      <c r="H116" s="63">
        <f>SUM(b_BAY!$G$237:$G$244)</f>
        <v>0</v>
      </c>
      <c r="I116" s="63">
        <f>SUM(b_BAY!$H$237:$H$244)</f>
        <v>0</v>
      </c>
      <c r="J116" s="63">
        <f>SUM(b_BAY!$I$237:$I$244)</f>
        <v>0</v>
      </c>
      <c r="K116" s="63">
        <f>SUM(b_BAY!$J$237:$J$244)</f>
        <v>0</v>
      </c>
      <c r="L116" s="63">
        <f>SUM(b_BAY!$K$237:$K$244)</f>
        <v>0</v>
      </c>
      <c r="M116" s="63">
        <f>SUM(b_BAY!$L$237:$L$244)</f>
        <v>0</v>
      </c>
      <c r="N116" s="63">
        <f>SUM(b_BAY!$M$237:$M$244)</f>
        <v>0</v>
      </c>
      <c r="O116" s="63">
        <f>SUM(b_BAY!$N$237:$N$244)</f>
        <v>0</v>
      </c>
      <c r="P116" s="63">
        <f>SUM(b_BAY!$O$237:$O$244)</f>
        <v>0</v>
      </c>
      <c r="Q116" s="63">
        <f>SUM(b_BAY!$P$237:$P$244)</f>
        <v>0</v>
      </c>
      <c r="R116" s="63">
        <f>SUM(b_BAY!$Q$237:$Q$244)</f>
        <v>0</v>
      </c>
      <c r="S116" s="63">
        <f>SUM(b_BAY!$R$237:$R$244)</f>
        <v>0</v>
      </c>
      <c r="T116" s="63">
        <f>SUM(b_BAY!$S$237:$S$244)</f>
        <v>0</v>
      </c>
      <c r="U116" s="64">
        <f>IF(F116=0,0,I116/F116)</f>
        <v>0</v>
      </c>
      <c r="V116" s="64">
        <f>IF(F116=0,0,(I116+J116+2*K116+3*L116)/F116)</f>
        <v>0</v>
      </c>
      <c r="W116" s="64">
        <f>IF(F116+N116+O116+S116=0,0,(I116+N116+O116)/(F116+O116+N116+S116))</f>
        <v>0</v>
      </c>
      <c r="X116" s="64">
        <f>V116+W116</f>
        <v>0</v>
      </c>
      <c r="Y116" s="63">
        <f>daten!$G$28</f>
        <v>0</v>
      </c>
    </row>
    <row r="117" spans="1:25" x14ac:dyDescent="0.2">
      <c r="A117" s="61">
        <f>SUBTOTAL(3,$U$2:U117)</f>
        <v>116</v>
      </c>
      <c r="B117" s="62" t="str">
        <f>b_BAY!$A$245</f>
        <v>Spieler 2-28</v>
      </c>
      <c r="C117" s="62" t="str">
        <f>b_BAY!$A$1</f>
        <v>BBSV Freising</v>
      </c>
      <c r="D117" s="63">
        <f>SUM(b_BAY!$C$246:$C$253)</f>
        <v>0</v>
      </c>
      <c r="E117" s="63">
        <f>SUM(b_BAY!$D$246:$D$253)</f>
        <v>0</v>
      </c>
      <c r="F117" s="63">
        <f>SUM(b_BAY!$E$246:$E$253)</f>
        <v>0</v>
      </c>
      <c r="G117" s="63">
        <f>SUM(b_BAY!$F$246:$F$253)</f>
        <v>0</v>
      </c>
      <c r="H117" s="63">
        <f>SUM(b_BAY!$G$246:$G$253)</f>
        <v>0</v>
      </c>
      <c r="I117" s="63">
        <f>SUM(b_BAY!$H$246:$H$253)</f>
        <v>0</v>
      </c>
      <c r="J117" s="63">
        <f>SUM(b_BAY!$I$246:$I$253)</f>
        <v>0</v>
      </c>
      <c r="K117" s="63">
        <f>SUM(b_BAY!$J$246:$J$253)</f>
        <v>0</v>
      </c>
      <c r="L117" s="63">
        <f>SUM(b_BAY!$K$246:$K$253)</f>
        <v>0</v>
      </c>
      <c r="M117" s="63">
        <f>SUM(b_BAY!$L$246:$L$253)</f>
        <v>0</v>
      </c>
      <c r="N117" s="63">
        <f>SUM(b_BAY!$M$246:$M$253)</f>
        <v>0</v>
      </c>
      <c r="O117" s="63">
        <f>SUM(b_BAY!$N$246:$N$253)</f>
        <v>0</v>
      </c>
      <c r="P117" s="63">
        <f>SUM(b_BAY!$O$246:$O$253)</f>
        <v>0</v>
      </c>
      <c r="Q117" s="63">
        <f>SUM(b_BAY!$P$246:$P$253)</f>
        <v>0</v>
      </c>
      <c r="R117" s="63">
        <f>SUM(b_BAY!$Q$246:$Q$253)</f>
        <v>0</v>
      </c>
      <c r="S117" s="63">
        <f>SUM(b_BAY!$R$246:$R$253)</f>
        <v>0</v>
      </c>
      <c r="T117" s="63">
        <f>SUM(b_BAY!$S$246:$S$253)</f>
        <v>0</v>
      </c>
      <c r="U117" s="64">
        <f>IF(F117=0,0,I117/F117)</f>
        <v>0</v>
      </c>
      <c r="V117" s="64">
        <f>IF(F117=0,0,(I117+J117+2*K117+3*L117)/F117)</f>
        <v>0</v>
      </c>
      <c r="W117" s="64">
        <f>IF(F117+N117+O117+S117=0,0,(I117+N117+O117)/(F117+O117+N117+S117))</f>
        <v>0</v>
      </c>
      <c r="X117" s="64">
        <f>V117+W117</f>
        <v>0</v>
      </c>
      <c r="Y117" s="63">
        <f>daten!$G$29</f>
        <v>0</v>
      </c>
    </row>
    <row r="118" spans="1:25" x14ac:dyDescent="0.2">
      <c r="A118" s="61">
        <f>SUBTOTAL(3,$U$2:U118)</f>
        <v>117</v>
      </c>
      <c r="B118" s="62" t="str">
        <f>b_BAY!$A$254</f>
        <v>Spieler 2-29</v>
      </c>
      <c r="C118" s="62" t="str">
        <f>b_BAY!$A$1</f>
        <v>BBSV Freising</v>
      </c>
      <c r="D118" s="63">
        <f>SUM(b_BAY!$C$255:$C$262)</f>
        <v>0</v>
      </c>
      <c r="E118" s="63">
        <f>SUM(b_BAY!$D$255:$D$262)</f>
        <v>0</v>
      </c>
      <c r="F118" s="63">
        <f>SUM(b_BAY!$E$255:$E$262)</f>
        <v>0</v>
      </c>
      <c r="G118" s="63">
        <f>SUM(b_BAY!$F$255:$F$262)</f>
        <v>0</v>
      </c>
      <c r="H118" s="63">
        <f>SUM(b_BAY!$G$255:$G$262)</f>
        <v>0</v>
      </c>
      <c r="I118" s="63">
        <f>SUM(b_BAY!$H$255:$H$262)</f>
        <v>0</v>
      </c>
      <c r="J118" s="63">
        <f>SUM(b_BAY!$I$255:$I$262)</f>
        <v>0</v>
      </c>
      <c r="K118" s="63">
        <f>SUM(b_BAY!$J$255:$J$262)</f>
        <v>0</v>
      </c>
      <c r="L118" s="63">
        <f>SUM(b_BAY!$K$255:$K$262)</f>
        <v>0</v>
      </c>
      <c r="M118" s="63">
        <f>SUM(b_BAY!$L$255:$L$262)</f>
        <v>0</v>
      </c>
      <c r="N118" s="63">
        <f>SUM(b_BAY!$M$255:$M$262)</f>
        <v>0</v>
      </c>
      <c r="O118" s="63">
        <f>SUM(b_BAY!$N$255:$N$262)</f>
        <v>0</v>
      </c>
      <c r="P118" s="63">
        <f>SUM(b_BAY!$O$255:$O$262)</f>
        <v>0</v>
      </c>
      <c r="Q118" s="63">
        <f>SUM(b_BAY!$P$255:$P$262)</f>
        <v>0</v>
      </c>
      <c r="R118" s="63">
        <f>SUM(b_BAY!$Q$255:$Q$262)</f>
        <v>0</v>
      </c>
      <c r="S118" s="63">
        <f>SUM(b_BAY!$R$255:$R$262)</f>
        <v>0</v>
      </c>
      <c r="T118" s="63">
        <f>SUM(b_BAY!$S$255:$S$262)</f>
        <v>0</v>
      </c>
      <c r="U118" s="64">
        <f>IF(F118=0,0,I118/F118)</f>
        <v>0</v>
      </c>
      <c r="V118" s="64">
        <f>IF(F118=0,0,(I118+J118+2*K118+3*L118)/F118)</f>
        <v>0</v>
      </c>
      <c r="W118" s="64">
        <f>IF(F118+N118+O118+S118=0,0,(I118+N118+O118)/(F118+O118+N118+S118))</f>
        <v>0</v>
      </c>
      <c r="X118" s="64">
        <f>V118+W118</f>
        <v>0</v>
      </c>
      <c r="Y118" s="63">
        <f>daten!$G$30</f>
        <v>0</v>
      </c>
    </row>
    <row r="119" spans="1:25" x14ac:dyDescent="0.2">
      <c r="A119" s="61">
        <f>SUBTOTAL(3,$U$2:U119)</f>
        <v>118</v>
      </c>
      <c r="B119" s="62" t="str">
        <f>b_BAY!$A$263</f>
        <v>Spieler 2-30</v>
      </c>
      <c r="C119" s="62" t="str">
        <f>b_BAY!$A$1</f>
        <v>BBSV Freising</v>
      </c>
      <c r="D119" s="63">
        <f>SUM(b_BAY!$C$264:$C$271)</f>
        <v>0</v>
      </c>
      <c r="E119" s="63">
        <f>SUM(b_BAY!$D$264:$D$271)</f>
        <v>0</v>
      </c>
      <c r="F119" s="63">
        <f>SUM(b_BAY!$E$264:$E$271)</f>
        <v>0</v>
      </c>
      <c r="G119" s="63">
        <f>SUM(b_BAY!$F$264:$F$271)</f>
        <v>0</v>
      </c>
      <c r="H119" s="63">
        <f>SUM(b_BAY!$G$264:$G$271)</f>
        <v>0</v>
      </c>
      <c r="I119" s="63">
        <f>SUM(b_BAY!$H$264:$H$271)</f>
        <v>0</v>
      </c>
      <c r="J119" s="63">
        <f>SUM(b_BAY!$I$264:$I$271)</f>
        <v>0</v>
      </c>
      <c r="K119" s="63">
        <f>SUM(b_BAY!$J$264:$J$271)</f>
        <v>0</v>
      </c>
      <c r="L119" s="63">
        <f>SUM(b_BAY!$K$264:$K$271)</f>
        <v>0</v>
      </c>
      <c r="M119" s="63">
        <f>SUM(b_BAY!$L$264:$L$271)</f>
        <v>0</v>
      </c>
      <c r="N119" s="63">
        <f>SUM(b_BAY!$M$264:$M$271)</f>
        <v>0</v>
      </c>
      <c r="O119" s="63">
        <f>SUM(b_BAY!$N$264:$N$271)</f>
        <v>0</v>
      </c>
      <c r="P119" s="63">
        <f>SUM(b_BAY!$O$264:$O$271)</f>
        <v>0</v>
      </c>
      <c r="Q119" s="63">
        <f>SUM(b_BAY!$P$264:$P$271)</f>
        <v>0</v>
      </c>
      <c r="R119" s="63">
        <f>SUM(b_BAY!$Q$264:$Q$271)</f>
        <v>0</v>
      </c>
      <c r="S119" s="63">
        <f>SUM(b_BAY!$R$264:$R$271)</f>
        <v>0</v>
      </c>
      <c r="T119" s="63">
        <f>SUM(b_BAY!$S$264:$S$271)</f>
        <v>0</v>
      </c>
      <c r="U119" s="64">
        <f>IF(F119=0,0,I119/F119)</f>
        <v>0</v>
      </c>
      <c r="V119" s="64">
        <f>IF(F119=0,0,(I119+J119+2*K119+3*L119)/F119)</f>
        <v>0</v>
      </c>
      <c r="W119" s="64">
        <f>IF(F119+N119+O119+S119=0,0,(I119+N119+O119)/(F119+O119+N119+S119))</f>
        <v>0</v>
      </c>
      <c r="X119" s="64">
        <f>V119+W119</f>
        <v>0</v>
      </c>
      <c r="Y119" s="63">
        <f>daten!$G$31</f>
        <v>0</v>
      </c>
    </row>
    <row r="120" spans="1:25" x14ac:dyDescent="0.2">
      <c r="A120" s="61">
        <f>SUBTOTAL(3,$U$2:U120)</f>
        <v>119</v>
      </c>
      <c r="B120" s="62" t="str">
        <f>b_BB!$A$29</f>
        <v>Gottwald, Finja Luise</v>
      </c>
      <c r="C120" s="62" t="str">
        <f>b_BB!$A$1</f>
        <v>Kiel Seahawks/ Berlin Ravens</v>
      </c>
      <c r="D120" s="63">
        <f>SUM(b_BB!$C$30:$C$37)</f>
        <v>0</v>
      </c>
      <c r="E120" s="63">
        <f>SUM(b_BB!$D$30:$D$37)</f>
        <v>0</v>
      </c>
      <c r="F120" s="63">
        <f>SUM(b_BB!$E$30:$E$37)</f>
        <v>0</v>
      </c>
      <c r="G120" s="63">
        <f>SUM(b_BB!$F$30:$F$37)</f>
        <v>0</v>
      </c>
      <c r="H120" s="63">
        <f>SUM(b_BB!$G$30:$G$37)</f>
        <v>0</v>
      </c>
      <c r="I120" s="63">
        <f>SUM(b_BB!$H$30:$H$37)</f>
        <v>0</v>
      </c>
      <c r="J120" s="63">
        <f>SUM(b_BB!$I$30:$I$37)</f>
        <v>0</v>
      </c>
      <c r="K120" s="63">
        <f>SUM(b_BB!$J$30:$J$37)</f>
        <v>0</v>
      </c>
      <c r="L120" s="63">
        <f>SUM(b_BB!$K$30:$K$37)</f>
        <v>0</v>
      </c>
      <c r="M120" s="63">
        <f>SUM(b_BB!$L$30:$L$37)</f>
        <v>0</v>
      </c>
      <c r="N120" s="63">
        <f>SUM(b_BB!$M$30:$M$37)</f>
        <v>0</v>
      </c>
      <c r="O120" s="63">
        <f>SUM(b_BB!$N$30:$N$37)</f>
        <v>0</v>
      </c>
      <c r="P120" s="63">
        <f>SUM(b_BB!$O$30:$O$37)</f>
        <v>0</v>
      </c>
      <c r="Q120" s="63">
        <f>SUM(b_BB!$P$30:$P$37)</f>
        <v>0</v>
      </c>
      <c r="R120" s="63">
        <f>SUM(b_BB!$Q$30:$Q$37)</f>
        <v>0</v>
      </c>
      <c r="S120" s="63">
        <f>SUM(b_BB!$R$30:$R$37)</f>
        <v>0</v>
      </c>
      <c r="T120" s="63">
        <f>SUM(b_BB!$S$30:$S$37)</f>
        <v>0</v>
      </c>
      <c r="U120" s="64">
        <f>IF(F120=0,0,I120/F120)</f>
        <v>0</v>
      </c>
      <c r="V120" s="64">
        <f>IF(F120=0,0,(I120+J120+2*K120+3*L120)/F120)</f>
        <v>0</v>
      </c>
      <c r="W120" s="64">
        <f>IF(F120+N120+O120+S120=0,0,(I120+N120+O120)/(F120+O120+N120+S120))</f>
        <v>0</v>
      </c>
      <c r="X120" s="64">
        <f>V120+W120</f>
        <v>0</v>
      </c>
      <c r="Y120" s="63">
        <f>daten!$K$5</f>
        <v>0</v>
      </c>
    </row>
    <row r="121" spans="1:25" x14ac:dyDescent="0.2">
      <c r="A121" s="61">
        <f>SUBTOTAL(3,$U$2:U121)</f>
        <v>120</v>
      </c>
      <c r="B121" s="62" t="str">
        <f>b_BB!$A$155</f>
        <v>Spieler 3-18</v>
      </c>
      <c r="C121" s="62" t="str">
        <f>b_BB!$A$1</f>
        <v>Kiel Seahawks/ Berlin Ravens</v>
      </c>
      <c r="D121" s="63">
        <f>SUM(b_BB!$C$156:$C$163)</f>
        <v>0</v>
      </c>
      <c r="E121" s="63">
        <f>SUM(b_BB!$D$156:$D$163)</f>
        <v>0</v>
      </c>
      <c r="F121" s="63">
        <f>SUM(b_BB!$E$156:$E$163)</f>
        <v>0</v>
      </c>
      <c r="G121" s="63">
        <f>SUM(b_BB!$F$156:$F$163)</f>
        <v>0</v>
      </c>
      <c r="H121" s="63">
        <f>SUM(b_BB!$G$156:$G$163)</f>
        <v>0</v>
      </c>
      <c r="I121" s="63">
        <f>SUM(b_BB!$H$156:$H$163)</f>
        <v>0</v>
      </c>
      <c r="J121" s="63">
        <f>SUM(b_BB!$I$156:$I$163)</f>
        <v>0</v>
      </c>
      <c r="K121" s="63">
        <f>SUM(b_BB!$J$156:$J$163)</f>
        <v>0</v>
      </c>
      <c r="L121" s="63">
        <f>SUM(b_BB!$K$156:$K$163)</f>
        <v>0</v>
      </c>
      <c r="M121" s="63">
        <f>SUM(b_BB!$L$156:$L$163)</f>
        <v>0</v>
      </c>
      <c r="N121" s="63">
        <f>SUM(b_BB!$M$156:$M$163)</f>
        <v>0</v>
      </c>
      <c r="O121" s="63">
        <f>SUM(b_BB!$N$156:$N$163)</f>
        <v>0</v>
      </c>
      <c r="P121" s="63">
        <f>SUM(b_BB!$O$156:$O$163)</f>
        <v>0</v>
      </c>
      <c r="Q121" s="63">
        <f>SUM(b_BB!$P$156:$P$163)</f>
        <v>0</v>
      </c>
      <c r="R121" s="63">
        <f>SUM(b_BB!$Q$156:$Q$163)</f>
        <v>0</v>
      </c>
      <c r="S121" s="63">
        <f>SUM(b_BB!$R$156:$R$163)</f>
        <v>0</v>
      </c>
      <c r="T121" s="63">
        <f>SUM(b_BB!$S$156:$S$163)</f>
        <v>0</v>
      </c>
      <c r="U121" s="64">
        <f>IF(F121=0,0,I121/F121)</f>
        <v>0</v>
      </c>
      <c r="V121" s="64">
        <f>IF(F121=0,0,(I121+J121+2*K121+3*L121)/F121)</f>
        <v>0</v>
      </c>
      <c r="W121" s="64">
        <f>IF(F121+N121+O121+S121=0,0,(I121+N121+O121)/(F121+O121+N121+S121))</f>
        <v>0</v>
      </c>
      <c r="X121" s="64">
        <f>V121+W121</f>
        <v>0</v>
      </c>
      <c r="Y121" s="63">
        <f>daten!$K$19</f>
        <v>0</v>
      </c>
    </row>
    <row r="122" spans="1:25" x14ac:dyDescent="0.2">
      <c r="A122" s="61">
        <f>SUBTOTAL(3,$U$2:U122)</f>
        <v>121</v>
      </c>
      <c r="B122" s="62" t="str">
        <f>b_BB!$A$164</f>
        <v>Spieler 3-19</v>
      </c>
      <c r="C122" s="62" t="str">
        <f>b_BB!$A$1</f>
        <v>Kiel Seahawks/ Berlin Ravens</v>
      </c>
      <c r="D122" s="63">
        <f>SUM(b_BB!$C$165:$C$172)</f>
        <v>0</v>
      </c>
      <c r="E122" s="63">
        <f>SUM(b_BB!$D$165:$D$172)</f>
        <v>0</v>
      </c>
      <c r="F122" s="63">
        <f>SUM(b_BB!$E$165:$E$172)</f>
        <v>0</v>
      </c>
      <c r="G122" s="63">
        <f>SUM(b_BB!$F$165:$F$172)</f>
        <v>0</v>
      </c>
      <c r="H122" s="63">
        <f>SUM(b_BB!$G$165:$G$172)</f>
        <v>0</v>
      </c>
      <c r="I122" s="63">
        <f>SUM(b_BB!$H$165:$H$172)</f>
        <v>0</v>
      </c>
      <c r="J122" s="63">
        <f>SUM(b_BB!$I$165:$I$172)</f>
        <v>0</v>
      </c>
      <c r="K122" s="63">
        <f>SUM(b_BB!$J$165:$J$172)</f>
        <v>0</v>
      </c>
      <c r="L122" s="63">
        <f>SUM(b_BB!$K$165:$K$172)</f>
        <v>0</v>
      </c>
      <c r="M122" s="63">
        <f>SUM(b_BB!$L$165:$L$172)</f>
        <v>0</v>
      </c>
      <c r="N122" s="63">
        <f>SUM(b_BB!$M$165:$M$172)</f>
        <v>0</v>
      </c>
      <c r="O122" s="63">
        <f>SUM(b_BB!$N$165:$N$172)</f>
        <v>0</v>
      </c>
      <c r="P122" s="63">
        <f>SUM(b_BB!$O$165:$O$172)</f>
        <v>0</v>
      </c>
      <c r="Q122" s="63">
        <f>SUM(b_BB!$P$165:$P$172)</f>
        <v>0</v>
      </c>
      <c r="R122" s="63">
        <f>SUM(b_BB!$Q$165:$Q$172)</f>
        <v>0</v>
      </c>
      <c r="S122" s="63">
        <f>SUM(b_BB!$R$165:$R$172)</f>
        <v>0</v>
      </c>
      <c r="T122" s="63">
        <f>SUM(b_BB!$S$165:$S$172)</f>
        <v>0</v>
      </c>
      <c r="U122" s="64">
        <f>IF(F122=0,0,I122/F122)</f>
        <v>0</v>
      </c>
      <c r="V122" s="64">
        <f>IF(F122=0,0,(I122+J122+2*K122+3*L122)/F122)</f>
        <v>0</v>
      </c>
      <c r="W122" s="64">
        <f>IF(F122+N122+O122+S122=0,0,(I122+N122+O122)/(F122+O122+N122+S122))</f>
        <v>0</v>
      </c>
      <c r="X122" s="64">
        <f>V122+W122</f>
        <v>0</v>
      </c>
      <c r="Y122" s="63">
        <f>daten!$K$20</f>
        <v>0</v>
      </c>
    </row>
    <row r="123" spans="1:25" x14ac:dyDescent="0.2">
      <c r="A123" s="61">
        <f>SUBTOTAL(3,$U$2:U123)</f>
        <v>122</v>
      </c>
      <c r="B123" s="62" t="str">
        <f>b_BB!$A$173</f>
        <v>Spieler 3-20</v>
      </c>
      <c r="C123" s="62" t="str">
        <f>b_BB!$A$1</f>
        <v>Kiel Seahawks/ Berlin Ravens</v>
      </c>
      <c r="D123" s="63">
        <f>SUM(b_BB!$C$174:$C$181)</f>
        <v>0</v>
      </c>
      <c r="E123" s="63">
        <f>SUM(b_BB!$D$174:$D$181)</f>
        <v>0</v>
      </c>
      <c r="F123" s="63">
        <f>SUM(b_BB!$E$174:$E$181)</f>
        <v>0</v>
      </c>
      <c r="G123" s="63">
        <f>SUM(b_BB!$F$174:$F$181)</f>
        <v>0</v>
      </c>
      <c r="H123" s="63">
        <f>SUM(b_BB!$G$174:$G$181)</f>
        <v>0</v>
      </c>
      <c r="I123" s="63">
        <f>SUM(b_BB!$H$174:$H$181)</f>
        <v>0</v>
      </c>
      <c r="J123" s="63">
        <f>SUM(b_BB!$I$174:$I$181)</f>
        <v>0</v>
      </c>
      <c r="K123" s="63">
        <f>SUM(b_BB!$J$174:$J$181)</f>
        <v>0</v>
      </c>
      <c r="L123" s="63">
        <f>SUM(b_BB!$K$174:$K$181)</f>
        <v>0</v>
      </c>
      <c r="M123" s="63">
        <f>SUM(b_BB!$L$174:$L$181)</f>
        <v>0</v>
      </c>
      <c r="N123" s="63">
        <f>SUM(b_BB!$M$174:$M$181)</f>
        <v>0</v>
      </c>
      <c r="O123" s="63">
        <f>SUM(b_BB!$N$174:$N$181)</f>
        <v>0</v>
      </c>
      <c r="P123" s="63">
        <f>SUM(b_BB!$O$174:$O$181)</f>
        <v>0</v>
      </c>
      <c r="Q123" s="63">
        <f>SUM(b_BB!$P$174:$P$181)</f>
        <v>0</v>
      </c>
      <c r="R123" s="63">
        <f>SUM(b_BB!$Q$174:$Q$181)</f>
        <v>0</v>
      </c>
      <c r="S123" s="63">
        <f>SUM(b_BB!$R$174:$R$181)</f>
        <v>0</v>
      </c>
      <c r="T123" s="63">
        <f>SUM(b_BB!$S$174:$S$181)</f>
        <v>0</v>
      </c>
      <c r="U123" s="64">
        <f>IF(F123=0,0,I123/F123)</f>
        <v>0</v>
      </c>
      <c r="V123" s="64">
        <f>IF(F123=0,0,(I123+J123+2*K123+3*L123)/F123)</f>
        <v>0</v>
      </c>
      <c r="W123" s="64">
        <f>IF(F123+N123+O123+S123=0,0,(I123+N123+O123)/(F123+O123+N123+S123))</f>
        <v>0</v>
      </c>
      <c r="X123" s="64">
        <f>V123+W123</f>
        <v>0</v>
      </c>
      <c r="Y123" s="63">
        <f>daten!$K$21</f>
        <v>0</v>
      </c>
    </row>
    <row r="124" spans="1:25" x14ac:dyDescent="0.2">
      <c r="A124" s="61">
        <f>SUBTOTAL(3,$U$2:U124)</f>
        <v>123</v>
      </c>
      <c r="B124" s="62" t="str">
        <f>b_BB!$A$182</f>
        <v>Spieler 3-21</v>
      </c>
      <c r="C124" s="62" t="str">
        <f>b_BB!$A$1</f>
        <v>Kiel Seahawks/ Berlin Ravens</v>
      </c>
      <c r="D124" s="63">
        <f>SUM(b_BB!$C$183:$C$190)</f>
        <v>0</v>
      </c>
      <c r="E124" s="63">
        <f>SUM(b_BB!$D$183:$D$190)</f>
        <v>0</v>
      </c>
      <c r="F124" s="63">
        <f>SUM(b_BB!$E$183:$E$190)</f>
        <v>0</v>
      </c>
      <c r="G124" s="63">
        <f>SUM(b_BB!$F$183:$F$190)</f>
        <v>0</v>
      </c>
      <c r="H124" s="63">
        <f>SUM(b_BB!$G$183:$G$190)</f>
        <v>0</v>
      </c>
      <c r="I124" s="63">
        <f>SUM(b_BB!$H$183:$H$190)</f>
        <v>0</v>
      </c>
      <c r="J124" s="63">
        <f>SUM(b_BB!$I$183:$I$190)</f>
        <v>0</v>
      </c>
      <c r="K124" s="63">
        <f>SUM(b_BB!$J$183:$J$190)</f>
        <v>0</v>
      </c>
      <c r="L124" s="63">
        <f>SUM(b_BB!$K$183:$K$190)</f>
        <v>0</v>
      </c>
      <c r="M124" s="63">
        <f>SUM(b_BB!$L$183:$L$190)</f>
        <v>0</v>
      </c>
      <c r="N124" s="63">
        <f>SUM(b_BB!$M$183:$M$190)</f>
        <v>0</v>
      </c>
      <c r="O124" s="63">
        <f>SUM(b_BB!$N$183:$N$190)</f>
        <v>0</v>
      </c>
      <c r="P124" s="63">
        <f>SUM(b_BB!$O$183:$O$190)</f>
        <v>0</v>
      </c>
      <c r="Q124" s="63">
        <f>SUM(b_BB!$P$183:$P$190)</f>
        <v>0</v>
      </c>
      <c r="R124" s="63">
        <f>SUM(b_BB!$Q$183:$Q$190)</f>
        <v>0</v>
      </c>
      <c r="S124" s="63">
        <f>SUM(b_BB!$R$183:$R$190)</f>
        <v>0</v>
      </c>
      <c r="T124" s="63">
        <f>SUM(b_BB!$S$183:$S$190)</f>
        <v>0</v>
      </c>
      <c r="U124" s="64">
        <f>IF(F124=0,0,I124/F124)</f>
        <v>0</v>
      </c>
      <c r="V124" s="64">
        <f>IF(F124=0,0,(I124+J124+2*K124+3*L124)/F124)</f>
        <v>0</v>
      </c>
      <c r="W124" s="64">
        <f>IF(F124+N124+O124+S124=0,0,(I124+N124+O124)/(F124+O124+N124+S124))</f>
        <v>0</v>
      </c>
      <c r="X124" s="64">
        <f>V124+W124</f>
        <v>0</v>
      </c>
      <c r="Y124" s="63">
        <f>daten!$K$22</f>
        <v>0</v>
      </c>
    </row>
    <row r="125" spans="1:25" x14ac:dyDescent="0.2">
      <c r="A125" s="61">
        <f>SUBTOTAL(3,$U$2:U125)</f>
        <v>124</v>
      </c>
      <c r="B125" s="62" t="str">
        <f>b_BB!$A$191</f>
        <v>Spieler 3-22</v>
      </c>
      <c r="C125" s="62" t="str">
        <f>b_BB!$A$1</f>
        <v>Kiel Seahawks/ Berlin Ravens</v>
      </c>
      <c r="D125" s="63">
        <f>SUM(b_BB!$C$192:$C$199)</f>
        <v>0</v>
      </c>
      <c r="E125" s="63">
        <f>SUM(b_BB!$D$192:$D$199)</f>
        <v>0</v>
      </c>
      <c r="F125" s="63">
        <f>SUM(b_BB!$E$192:$E$199)</f>
        <v>0</v>
      </c>
      <c r="G125" s="63">
        <f>SUM(b_BB!$F$192:$F$199)</f>
        <v>0</v>
      </c>
      <c r="H125" s="63">
        <f>SUM(b_BB!$G$192:$G$199)</f>
        <v>0</v>
      </c>
      <c r="I125" s="63">
        <f>SUM(b_BB!$H$192:$H$199)</f>
        <v>0</v>
      </c>
      <c r="J125" s="63">
        <f>SUM(b_BB!$I$192:$I$199)</f>
        <v>0</v>
      </c>
      <c r="K125" s="63">
        <f>SUM(b_BB!$J$192:$J$199)</f>
        <v>0</v>
      </c>
      <c r="L125" s="63">
        <f>SUM(b_BB!$K$192:$K$199)</f>
        <v>0</v>
      </c>
      <c r="M125" s="63">
        <f>SUM(b_BB!$L$192:$L$199)</f>
        <v>0</v>
      </c>
      <c r="N125" s="63">
        <f>SUM(b_BB!$M$192:$M$199)</f>
        <v>0</v>
      </c>
      <c r="O125" s="63">
        <f>SUM(b_BB!$N$192:$N$199)</f>
        <v>0</v>
      </c>
      <c r="P125" s="63">
        <f>SUM(b_BB!$O$192:$O$199)</f>
        <v>0</v>
      </c>
      <c r="Q125" s="63">
        <f>SUM(b_BB!$P$192:$P$199)</f>
        <v>0</v>
      </c>
      <c r="R125" s="63">
        <f>SUM(b_BB!$Q$192:$Q$199)</f>
        <v>0</v>
      </c>
      <c r="S125" s="63">
        <f>SUM(b_BB!$R$192:$R$199)</f>
        <v>0</v>
      </c>
      <c r="T125" s="63">
        <f>SUM(b_BB!$S$192:$S$199)</f>
        <v>0</v>
      </c>
      <c r="U125" s="64">
        <f>IF(F125=0,0,I125/F125)</f>
        <v>0</v>
      </c>
      <c r="V125" s="64">
        <f>IF(F125=0,0,(I125+J125+2*K125+3*L125)/F125)</f>
        <v>0</v>
      </c>
      <c r="W125" s="64">
        <f>IF(F125+N125+O125+S125=0,0,(I125+N125+O125)/(F125+O125+N125+S125))</f>
        <v>0</v>
      </c>
      <c r="X125" s="64">
        <f>V125+W125</f>
        <v>0</v>
      </c>
      <c r="Y125" s="63">
        <f>daten!$K$23</f>
        <v>0</v>
      </c>
    </row>
    <row r="126" spans="1:25" x14ac:dyDescent="0.2">
      <c r="A126" s="61">
        <f>SUBTOTAL(3,$U$2:U126)</f>
        <v>125</v>
      </c>
      <c r="B126" s="62" t="str">
        <f>b_BB!$A$200</f>
        <v>Spieler 3-23</v>
      </c>
      <c r="C126" s="62" t="str">
        <f>b_BB!$A$1</f>
        <v>Kiel Seahawks/ Berlin Ravens</v>
      </c>
      <c r="D126" s="63">
        <f>SUM(b_BB!$C$201:$C$208)</f>
        <v>0</v>
      </c>
      <c r="E126" s="63">
        <f>SUM(b_BB!$D$201:$D$208)</f>
        <v>0</v>
      </c>
      <c r="F126" s="63">
        <f>SUM(b_BB!$E$201:$E$208)</f>
        <v>0</v>
      </c>
      <c r="G126" s="63">
        <f>SUM(b_BB!$F$201:$F$208)</f>
        <v>0</v>
      </c>
      <c r="H126" s="63">
        <f>SUM(b_BB!$G$201:$G$208)</f>
        <v>0</v>
      </c>
      <c r="I126" s="63">
        <f>SUM(b_BB!$H$201:$H$208)</f>
        <v>0</v>
      </c>
      <c r="J126" s="63">
        <f>SUM(b_BB!$I$201:$I$208)</f>
        <v>0</v>
      </c>
      <c r="K126" s="63">
        <f>SUM(b_BB!$J$201:$J$208)</f>
        <v>0</v>
      </c>
      <c r="L126" s="63">
        <f>SUM(b_BB!$K$201:$K$208)</f>
        <v>0</v>
      </c>
      <c r="M126" s="63">
        <f>SUM(b_BB!$L$201:$L$208)</f>
        <v>0</v>
      </c>
      <c r="N126" s="63">
        <f>SUM(b_BB!$M$201:$M$208)</f>
        <v>0</v>
      </c>
      <c r="O126" s="63">
        <f>SUM(b_BB!$N$201:$N$208)</f>
        <v>0</v>
      </c>
      <c r="P126" s="63">
        <f>SUM(b_BB!$O$201:$O$208)</f>
        <v>0</v>
      </c>
      <c r="Q126" s="63">
        <f>SUM(b_BB!$P$201:$P$208)</f>
        <v>0</v>
      </c>
      <c r="R126" s="63">
        <f>SUM(b_BB!$Q$201:$Q$208)</f>
        <v>0</v>
      </c>
      <c r="S126" s="63">
        <f>SUM(b_BB!$R$201:$R$208)</f>
        <v>0</v>
      </c>
      <c r="T126" s="63">
        <f>SUM(b_BB!$S$201:$S$208)</f>
        <v>0</v>
      </c>
      <c r="U126" s="64">
        <f>IF(F126=0,0,I126/F126)</f>
        <v>0</v>
      </c>
      <c r="V126" s="64">
        <f>IF(F126=0,0,(I126+J126+2*K126+3*L126)/F126)</f>
        <v>0</v>
      </c>
      <c r="W126" s="64">
        <f>IF(F126+N126+O126+S126=0,0,(I126+N126+O126)/(F126+O126+N126+S126))</f>
        <v>0</v>
      </c>
      <c r="X126" s="64">
        <f>V126+W126</f>
        <v>0</v>
      </c>
      <c r="Y126" s="63">
        <f>daten!$K$24</f>
        <v>0</v>
      </c>
    </row>
    <row r="127" spans="1:25" x14ac:dyDescent="0.2">
      <c r="A127" s="61">
        <f>SUBTOTAL(3,$U$2:U127)</f>
        <v>126</v>
      </c>
      <c r="B127" s="62" t="str">
        <f>b_BB!$A$209</f>
        <v>Spieler 3-24</v>
      </c>
      <c r="C127" s="62" t="str">
        <f>b_BB!$A$1</f>
        <v>Kiel Seahawks/ Berlin Ravens</v>
      </c>
      <c r="D127" s="63">
        <f>SUM(b_BB!$C$210:$C$217)</f>
        <v>0</v>
      </c>
      <c r="E127" s="63">
        <f>SUM(b_BB!$D$210:$D$217)</f>
        <v>0</v>
      </c>
      <c r="F127" s="63">
        <f>SUM(b_BB!$E$210:$E$217)</f>
        <v>0</v>
      </c>
      <c r="G127" s="63">
        <f>SUM(b_BB!$F$210:$F$217)</f>
        <v>0</v>
      </c>
      <c r="H127" s="63">
        <f>SUM(b_BB!$G$210:$G$217)</f>
        <v>0</v>
      </c>
      <c r="I127" s="63">
        <f>SUM(b_BB!$H$210:$H$217)</f>
        <v>0</v>
      </c>
      <c r="J127" s="63">
        <f>SUM(b_BB!$I$210:$I$217)</f>
        <v>0</v>
      </c>
      <c r="K127" s="63">
        <f>SUM(b_BB!$J$210:$J$217)</f>
        <v>0</v>
      </c>
      <c r="L127" s="63">
        <f>SUM(b_BB!$K$210:$K$217)</f>
        <v>0</v>
      </c>
      <c r="M127" s="63">
        <f>SUM(b_BB!$L$210:$L$217)</f>
        <v>0</v>
      </c>
      <c r="N127" s="63">
        <f>SUM(b_BB!$M$210:$M$217)</f>
        <v>0</v>
      </c>
      <c r="O127" s="63">
        <f>SUM(b_BB!$N$210:$N$217)</f>
        <v>0</v>
      </c>
      <c r="P127" s="63">
        <f>SUM(b_BB!$O$210:$O$217)</f>
        <v>0</v>
      </c>
      <c r="Q127" s="63">
        <f>SUM(b_BB!$P$210:$P$217)</f>
        <v>0</v>
      </c>
      <c r="R127" s="63">
        <f>SUM(b_BB!$Q$210:$Q$217)</f>
        <v>0</v>
      </c>
      <c r="S127" s="63">
        <f>SUM(b_BB!$R$210:$R$217)</f>
        <v>0</v>
      </c>
      <c r="T127" s="63">
        <f>SUM(b_BB!$S$210:$S$217)</f>
        <v>0</v>
      </c>
      <c r="U127" s="64">
        <f>IF(F127=0,0,I127/F127)</f>
        <v>0</v>
      </c>
      <c r="V127" s="64">
        <f>IF(F127=0,0,(I127+J127+2*K127+3*L127)/F127)</f>
        <v>0</v>
      </c>
      <c r="W127" s="64">
        <f>IF(F127+N127+O127+S127=0,0,(I127+N127+O127)/(F127+O127+N127+S127))</f>
        <v>0</v>
      </c>
      <c r="X127" s="64">
        <f>V127+W127</f>
        <v>0</v>
      </c>
      <c r="Y127" s="63">
        <f>daten!$K$25</f>
        <v>0</v>
      </c>
    </row>
    <row r="128" spans="1:25" x14ac:dyDescent="0.2">
      <c r="A128" s="61">
        <f>SUBTOTAL(3,$U$2:U128)</f>
        <v>127</v>
      </c>
      <c r="B128" s="62" t="str">
        <f>b_BB!$A$218</f>
        <v>Spieler 3-25</v>
      </c>
      <c r="C128" s="62" t="str">
        <f>b_BB!$A$1</f>
        <v>Kiel Seahawks/ Berlin Ravens</v>
      </c>
      <c r="D128" s="63">
        <f>SUM(b_BB!$C$219:$C$226)</f>
        <v>0</v>
      </c>
      <c r="E128" s="63">
        <f>SUM(b_BB!$D$219:$D$226)</f>
        <v>0</v>
      </c>
      <c r="F128" s="63">
        <f>SUM(b_BB!$E$219:$E$226)</f>
        <v>0</v>
      </c>
      <c r="G128" s="63">
        <f>SUM(b_BB!$F$219:$F$226)</f>
        <v>0</v>
      </c>
      <c r="H128" s="63">
        <f>SUM(b_BB!$G$219:$G$226)</f>
        <v>0</v>
      </c>
      <c r="I128" s="63">
        <f>SUM(b_BB!$H$219:$H$226)</f>
        <v>0</v>
      </c>
      <c r="J128" s="63">
        <f>SUM(b_BB!$I$219:$I$226)</f>
        <v>0</v>
      </c>
      <c r="K128" s="63">
        <f>SUM(b_BB!$J$219:$J$226)</f>
        <v>0</v>
      </c>
      <c r="L128" s="63">
        <f>SUM(b_BB!$K$219:$K$226)</f>
        <v>0</v>
      </c>
      <c r="M128" s="63">
        <f>SUM(b_BB!$L$219:$L$226)</f>
        <v>0</v>
      </c>
      <c r="N128" s="63">
        <f>SUM(b_BB!$M$219:$M$226)</f>
        <v>0</v>
      </c>
      <c r="O128" s="63">
        <f>SUM(b_BB!$N$219:$N$226)</f>
        <v>0</v>
      </c>
      <c r="P128" s="63">
        <f>SUM(b_BB!$O$219:$O$226)</f>
        <v>0</v>
      </c>
      <c r="Q128" s="63">
        <f>SUM(b_BB!$P$219:$P$226)</f>
        <v>0</v>
      </c>
      <c r="R128" s="63">
        <f>SUM(b_BB!$Q$219:$Q$226)</f>
        <v>0</v>
      </c>
      <c r="S128" s="63">
        <f>SUM(b_BB!$R$219:$R$226)</f>
        <v>0</v>
      </c>
      <c r="T128" s="63">
        <f>SUM(b_BB!$S$219:$S$226)</f>
        <v>0</v>
      </c>
      <c r="U128" s="64">
        <f>IF(F128=0,0,I128/F128)</f>
        <v>0</v>
      </c>
      <c r="V128" s="64">
        <f>IF(F128=0,0,(I128+J128+2*K128+3*L128)/F128)</f>
        <v>0</v>
      </c>
      <c r="W128" s="64">
        <f>IF(F128+N128+O128+S128=0,0,(I128+N128+O128)/(F128+O128+N128+S128))</f>
        <v>0</v>
      </c>
      <c r="X128" s="64">
        <f>V128+W128</f>
        <v>0</v>
      </c>
      <c r="Y128" s="63">
        <f>daten!$K$26</f>
        <v>0</v>
      </c>
    </row>
    <row r="129" spans="1:25" x14ac:dyDescent="0.2">
      <c r="A129" s="61">
        <f>SUBTOTAL(3,$U$2:U129)</f>
        <v>128</v>
      </c>
      <c r="B129" s="62" t="str">
        <f>b_BB!$A$227</f>
        <v>Spieler 3-26</v>
      </c>
      <c r="C129" s="62" t="str">
        <f>b_BB!$A$1</f>
        <v>Kiel Seahawks/ Berlin Ravens</v>
      </c>
      <c r="D129" s="63">
        <f>SUM(b_BB!$C$228:$C$235)</f>
        <v>0</v>
      </c>
      <c r="E129" s="63">
        <f>SUM(b_BB!$D$228:$D$235)</f>
        <v>0</v>
      </c>
      <c r="F129" s="63">
        <f>SUM(b_BB!$E$228:$E$235)</f>
        <v>0</v>
      </c>
      <c r="G129" s="63">
        <f>SUM(b_BB!$F$228:$F$235)</f>
        <v>0</v>
      </c>
      <c r="H129" s="63">
        <f>SUM(b_BB!$G$228:$G$235)</f>
        <v>0</v>
      </c>
      <c r="I129" s="63">
        <f>SUM(b_BB!$H$228:$H$235)</f>
        <v>0</v>
      </c>
      <c r="J129" s="63">
        <f>SUM(b_BB!$I$228:$I$235)</f>
        <v>0</v>
      </c>
      <c r="K129" s="63">
        <f>SUM(b_BB!$J$228:$J$235)</f>
        <v>0</v>
      </c>
      <c r="L129" s="63">
        <f>SUM(b_BB!$K$228:$K$235)</f>
        <v>0</v>
      </c>
      <c r="M129" s="63">
        <f>SUM(b_BB!$L$228:$L$235)</f>
        <v>0</v>
      </c>
      <c r="N129" s="63">
        <f>SUM(b_BB!$M$228:$M$235)</f>
        <v>0</v>
      </c>
      <c r="O129" s="63">
        <f>SUM(b_BB!$N$228:$N$235)</f>
        <v>0</v>
      </c>
      <c r="P129" s="63">
        <f>SUM(b_BB!$O$228:$O$235)</f>
        <v>0</v>
      </c>
      <c r="Q129" s="63">
        <f>SUM(b_BB!$P$228:$P$235)</f>
        <v>0</v>
      </c>
      <c r="R129" s="63">
        <f>SUM(b_BB!$Q$228:$Q$235)</f>
        <v>0</v>
      </c>
      <c r="S129" s="63">
        <f>SUM(b_BB!$R$228:$R$235)</f>
        <v>0</v>
      </c>
      <c r="T129" s="63">
        <f>SUM(b_BB!$S$228:$S$235)</f>
        <v>0</v>
      </c>
      <c r="U129" s="64">
        <f>IF(F129=0,0,I129/F129)</f>
        <v>0</v>
      </c>
      <c r="V129" s="64">
        <f>IF(F129=0,0,(I129+J129+2*K129+3*L129)/F129)</f>
        <v>0</v>
      </c>
      <c r="W129" s="64">
        <f>IF(F129+N129+O129+S129=0,0,(I129+N129+O129)/(F129+O129+N129+S129))</f>
        <v>0</v>
      </c>
      <c r="X129" s="64">
        <f>V129+W129</f>
        <v>0</v>
      </c>
      <c r="Y129" s="63">
        <f>daten!$K$27</f>
        <v>0</v>
      </c>
    </row>
    <row r="130" spans="1:25" x14ac:dyDescent="0.2">
      <c r="A130" s="61">
        <f>SUBTOTAL(3,$U$2:U130)</f>
        <v>129</v>
      </c>
      <c r="B130" s="62" t="str">
        <f>b_BB!$A$236</f>
        <v>Spieler 3-27</v>
      </c>
      <c r="C130" s="62" t="str">
        <f>b_BB!$A$1</f>
        <v>Kiel Seahawks/ Berlin Ravens</v>
      </c>
      <c r="D130" s="63">
        <f>SUM(b_BB!$C$237:$C$244)</f>
        <v>0</v>
      </c>
      <c r="E130" s="63">
        <f>SUM(b_BB!$D$237:$D$244)</f>
        <v>0</v>
      </c>
      <c r="F130" s="63">
        <f>SUM(b_BB!$E$237:$E$244)</f>
        <v>0</v>
      </c>
      <c r="G130" s="63">
        <f>SUM(b_BB!$F$237:$F$244)</f>
        <v>0</v>
      </c>
      <c r="H130" s="63">
        <f>SUM(b_BB!$G$237:$G$244)</f>
        <v>0</v>
      </c>
      <c r="I130" s="63">
        <f>SUM(b_BB!$H$237:$H$244)</f>
        <v>0</v>
      </c>
      <c r="J130" s="63">
        <f>SUM(b_BB!$I$237:$I$244)</f>
        <v>0</v>
      </c>
      <c r="K130" s="63">
        <f>SUM(b_BB!$J$237:$J$244)</f>
        <v>0</v>
      </c>
      <c r="L130" s="63">
        <f>SUM(b_BB!$K$237:$K$244)</f>
        <v>0</v>
      </c>
      <c r="M130" s="63">
        <f>SUM(b_BB!$L$237:$L$244)</f>
        <v>0</v>
      </c>
      <c r="N130" s="63">
        <f>SUM(b_BB!$M$237:$M$244)</f>
        <v>0</v>
      </c>
      <c r="O130" s="63">
        <f>SUM(b_BB!$N$237:$N$244)</f>
        <v>0</v>
      </c>
      <c r="P130" s="63">
        <f>SUM(b_BB!$O$237:$O$244)</f>
        <v>0</v>
      </c>
      <c r="Q130" s="63">
        <f>SUM(b_BB!$P$237:$P$244)</f>
        <v>0</v>
      </c>
      <c r="R130" s="63">
        <f>SUM(b_BB!$Q$237:$Q$244)</f>
        <v>0</v>
      </c>
      <c r="S130" s="63">
        <f>SUM(b_BB!$R$237:$R$244)</f>
        <v>0</v>
      </c>
      <c r="T130" s="63">
        <f>SUM(b_BB!$S$237:$S$244)</f>
        <v>0</v>
      </c>
      <c r="U130" s="64">
        <f>IF(F130=0,0,I130/F130)</f>
        <v>0</v>
      </c>
      <c r="V130" s="64">
        <f>IF(F130=0,0,(I130+J130+2*K130+3*L130)/F130)</f>
        <v>0</v>
      </c>
      <c r="W130" s="64">
        <f>IF(F130+N130+O130+S130=0,0,(I130+N130+O130)/(F130+O130+N130+S130))</f>
        <v>0</v>
      </c>
      <c r="X130" s="64">
        <f>V130+W130</f>
        <v>0</v>
      </c>
      <c r="Y130" s="63">
        <f>daten!$K$28</f>
        <v>0</v>
      </c>
    </row>
    <row r="131" spans="1:25" x14ac:dyDescent="0.2">
      <c r="A131" s="61">
        <f>SUBTOTAL(3,$U$2:U131)</f>
        <v>130</v>
      </c>
      <c r="B131" s="62" t="str">
        <f>b_BB!$A$245</f>
        <v>Spieler 3-28</v>
      </c>
      <c r="C131" s="62" t="str">
        <f>b_BB!$A$1</f>
        <v>Kiel Seahawks/ Berlin Ravens</v>
      </c>
      <c r="D131" s="63">
        <f>SUM(b_BB!$C$246:$C$253)</f>
        <v>0</v>
      </c>
      <c r="E131" s="63">
        <f>SUM(b_BB!$D$246:$D$253)</f>
        <v>0</v>
      </c>
      <c r="F131" s="63">
        <f>SUM(b_BB!$E$246:$E$253)</f>
        <v>0</v>
      </c>
      <c r="G131" s="63">
        <f>SUM(b_BB!$F$246:$F$253)</f>
        <v>0</v>
      </c>
      <c r="H131" s="63">
        <f>SUM(b_BB!$G$246:$G$253)</f>
        <v>0</v>
      </c>
      <c r="I131" s="63">
        <f>SUM(b_BB!$H$246:$H$253)</f>
        <v>0</v>
      </c>
      <c r="J131" s="63">
        <f>SUM(b_BB!$I$246:$I$253)</f>
        <v>0</v>
      </c>
      <c r="K131" s="63">
        <f>SUM(b_BB!$J$246:$J$253)</f>
        <v>0</v>
      </c>
      <c r="L131" s="63">
        <f>SUM(b_BB!$K$246:$K$253)</f>
        <v>0</v>
      </c>
      <c r="M131" s="63">
        <f>SUM(b_BB!$L$246:$L$253)</f>
        <v>0</v>
      </c>
      <c r="N131" s="63">
        <f>SUM(b_BB!$M$246:$M$253)</f>
        <v>0</v>
      </c>
      <c r="O131" s="63">
        <f>SUM(b_BB!$N$246:$N$253)</f>
        <v>0</v>
      </c>
      <c r="P131" s="63">
        <f>SUM(b_BB!$O$246:$O$253)</f>
        <v>0</v>
      </c>
      <c r="Q131" s="63">
        <f>SUM(b_BB!$P$246:$P$253)</f>
        <v>0</v>
      </c>
      <c r="R131" s="63">
        <f>SUM(b_BB!$Q$246:$Q$253)</f>
        <v>0</v>
      </c>
      <c r="S131" s="63">
        <f>SUM(b_BB!$R$246:$R$253)</f>
        <v>0</v>
      </c>
      <c r="T131" s="63">
        <f>SUM(b_BB!$S$246:$S$253)</f>
        <v>0</v>
      </c>
      <c r="U131" s="64">
        <f>IF(F131=0,0,I131/F131)</f>
        <v>0</v>
      </c>
      <c r="V131" s="64">
        <f>IF(F131=0,0,(I131+J131+2*K131+3*L131)/F131)</f>
        <v>0</v>
      </c>
      <c r="W131" s="64">
        <f>IF(F131+N131+O131+S131=0,0,(I131+N131+O131)/(F131+O131+N131+S131))</f>
        <v>0</v>
      </c>
      <c r="X131" s="64">
        <f>V131+W131</f>
        <v>0</v>
      </c>
      <c r="Y131" s="63">
        <f>daten!$K$29</f>
        <v>0</v>
      </c>
    </row>
    <row r="132" spans="1:25" x14ac:dyDescent="0.2">
      <c r="A132" s="61">
        <f>SUBTOTAL(3,$U$2:U132)</f>
        <v>131</v>
      </c>
      <c r="B132" s="62" t="str">
        <f>b_BB!$A$254</f>
        <v>Spieler 3-29</v>
      </c>
      <c r="C132" s="62" t="str">
        <f>b_BB!$A$1</f>
        <v>Kiel Seahawks/ Berlin Ravens</v>
      </c>
      <c r="D132" s="63">
        <f>SUM(b_BB!$C$255:$C$262)</f>
        <v>0</v>
      </c>
      <c r="E132" s="63">
        <f>SUM(b_BB!$D$255:$D$262)</f>
        <v>0</v>
      </c>
      <c r="F132" s="63">
        <f>SUM(b_BB!$E$255:$E$262)</f>
        <v>0</v>
      </c>
      <c r="G132" s="63">
        <f>SUM(b_BB!$F$255:$F$262)</f>
        <v>0</v>
      </c>
      <c r="H132" s="63">
        <f>SUM(b_BB!$G$255:$G$262)</f>
        <v>0</v>
      </c>
      <c r="I132" s="63">
        <f>SUM(b_BB!$H$255:$H$262)</f>
        <v>0</v>
      </c>
      <c r="J132" s="63">
        <f>SUM(b_BB!$I$255:$I$262)</f>
        <v>0</v>
      </c>
      <c r="K132" s="63">
        <f>SUM(b_BB!$J$255:$J$262)</f>
        <v>0</v>
      </c>
      <c r="L132" s="63">
        <f>SUM(b_BB!$K$255:$K$262)</f>
        <v>0</v>
      </c>
      <c r="M132" s="63">
        <f>SUM(b_BB!$L$255:$L$262)</f>
        <v>0</v>
      </c>
      <c r="N132" s="63">
        <f>SUM(b_BB!$M$255:$M$262)</f>
        <v>0</v>
      </c>
      <c r="O132" s="63">
        <f>SUM(b_BB!$N$255:$N$262)</f>
        <v>0</v>
      </c>
      <c r="P132" s="63">
        <f>SUM(b_BB!$O$255:$O$262)</f>
        <v>0</v>
      </c>
      <c r="Q132" s="63">
        <f>SUM(b_BB!$P$255:$P$262)</f>
        <v>0</v>
      </c>
      <c r="R132" s="63">
        <f>SUM(b_BB!$Q$255:$Q$262)</f>
        <v>0</v>
      </c>
      <c r="S132" s="63">
        <f>SUM(b_BB!$R$255:$R$262)</f>
        <v>0</v>
      </c>
      <c r="T132" s="63">
        <f>SUM(b_BB!$S$255:$S$262)</f>
        <v>0</v>
      </c>
      <c r="U132" s="64">
        <f>IF(F132=0,0,I132/F132)</f>
        <v>0</v>
      </c>
      <c r="V132" s="64">
        <f>IF(F132=0,0,(I132+J132+2*K132+3*L132)/F132)</f>
        <v>0</v>
      </c>
      <c r="W132" s="64">
        <f>IF(F132+N132+O132+S132=0,0,(I132+N132+O132)/(F132+O132+N132+S132))</f>
        <v>0</v>
      </c>
      <c r="X132" s="64">
        <f>V132+W132</f>
        <v>0</v>
      </c>
      <c r="Y132" s="63">
        <f>daten!$K$30</f>
        <v>0</v>
      </c>
    </row>
    <row r="133" spans="1:25" x14ac:dyDescent="0.2">
      <c r="A133" s="61">
        <f>SUBTOTAL(3,$U$2:U133)</f>
        <v>132</v>
      </c>
      <c r="B133" s="62" t="str">
        <f>b_BB!$A$263</f>
        <v>Spieler 3-30</v>
      </c>
      <c r="C133" s="62" t="str">
        <f>b_BB!$A$1</f>
        <v>Kiel Seahawks/ Berlin Ravens</v>
      </c>
      <c r="D133" s="63">
        <f>SUM(b_BB!$C$264:$C$271)</f>
        <v>0</v>
      </c>
      <c r="E133" s="63">
        <f>SUM(b_BB!$D$264:$D$271)</f>
        <v>0</v>
      </c>
      <c r="F133" s="63">
        <f>SUM(b_BB!$E$264:$E$271)</f>
        <v>0</v>
      </c>
      <c r="G133" s="63">
        <f>SUM(b_BB!$F$264:$F$271)</f>
        <v>0</v>
      </c>
      <c r="H133" s="63">
        <f>SUM(b_BB!$G$264:$G$271)</f>
        <v>0</v>
      </c>
      <c r="I133" s="63">
        <f>SUM(b_BB!$H$264:$H$271)</f>
        <v>0</v>
      </c>
      <c r="J133" s="63">
        <f>SUM(b_BB!$I$264:$I$271)</f>
        <v>0</v>
      </c>
      <c r="K133" s="63">
        <f>SUM(b_BB!$J$264:$J$271)</f>
        <v>0</v>
      </c>
      <c r="L133" s="63">
        <f>SUM(b_BB!$K$264:$K$271)</f>
        <v>0</v>
      </c>
      <c r="M133" s="63">
        <f>SUM(b_BB!$L$264:$L$271)</f>
        <v>0</v>
      </c>
      <c r="N133" s="63">
        <f>SUM(b_BB!$M$264:$M$271)</f>
        <v>0</v>
      </c>
      <c r="O133" s="63">
        <f>SUM(b_BB!$N$264:$N$271)</f>
        <v>0</v>
      </c>
      <c r="P133" s="63">
        <f>SUM(b_BB!$O$264:$O$271)</f>
        <v>0</v>
      </c>
      <c r="Q133" s="63">
        <f>SUM(b_BB!$P$264:$P$271)</f>
        <v>0</v>
      </c>
      <c r="R133" s="63">
        <f>SUM(b_BB!$Q$264:$Q$271)</f>
        <v>0</v>
      </c>
      <c r="S133" s="63">
        <f>SUM(b_BB!$R$264:$R$271)</f>
        <v>0</v>
      </c>
      <c r="T133" s="63">
        <f>SUM(b_BB!$S$264:$S$271)</f>
        <v>0</v>
      </c>
      <c r="U133" s="64">
        <f>IF(F133=0,0,I133/F133)</f>
        <v>0</v>
      </c>
      <c r="V133" s="64">
        <f>IF(F133=0,0,(I133+J133+2*K133+3*L133)/F133)</f>
        <v>0</v>
      </c>
      <c r="W133" s="64">
        <f>IF(F133+N133+O133+S133=0,0,(I133+N133+O133)/(F133+O133+N133+S133))</f>
        <v>0</v>
      </c>
      <c r="X133" s="64">
        <f>V133+W133</f>
        <v>0</v>
      </c>
      <c r="Y133" s="63">
        <f>daten!$K$31</f>
        <v>0</v>
      </c>
    </row>
    <row r="134" spans="1:25" x14ac:dyDescent="0.2">
      <c r="A134" s="61">
        <f>SUBTOTAL(3,$U$2:U134)</f>
        <v>133</v>
      </c>
      <c r="B134" s="62" t="str">
        <f>b_STU!$A$29</f>
        <v>Schüle, Emma</v>
      </c>
      <c r="C134" s="62" t="str">
        <f>b_STU!$A$1</f>
        <v>Stuttgart Reds</v>
      </c>
      <c r="D134" s="63">
        <f>SUM(b_STU!$C$30:$C$37)</f>
        <v>0</v>
      </c>
      <c r="E134" s="63">
        <f>SUM(b_STU!$D$30:$D$37)</f>
        <v>0</v>
      </c>
      <c r="F134" s="63">
        <f>SUM(b_STU!$E$30:$E$37)</f>
        <v>0</v>
      </c>
      <c r="G134" s="63">
        <f>SUM(b_STU!$F$30:$F$37)</f>
        <v>0</v>
      </c>
      <c r="H134" s="63">
        <f>SUM(b_STU!$G$30:$G$37)</f>
        <v>0</v>
      </c>
      <c r="I134" s="63">
        <f>SUM(b_STU!$H$30:$H$37)</f>
        <v>0</v>
      </c>
      <c r="J134" s="63">
        <f>SUM(b_STU!$I$30:$I$37)</f>
        <v>0</v>
      </c>
      <c r="K134" s="63">
        <f>SUM(b_STU!$J$30:$J$37)</f>
        <v>0</v>
      </c>
      <c r="L134" s="63">
        <f>SUM(b_STU!$K$30:$K$37)</f>
        <v>0</v>
      </c>
      <c r="M134" s="63">
        <f>SUM(b_STU!$L$30:$L$37)</f>
        <v>0</v>
      </c>
      <c r="N134" s="63">
        <f>SUM(b_STU!$M$30:$M$37)</f>
        <v>0</v>
      </c>
      <c r="O134" s="63">
        <f>SUM(b_STU!$N$30:$N$37)</f>
        <v>0</v>
      </c>
      <c r="P134" s="63">
        <f>SUM(b_STU!$O$30:$O$37)</f>
        <v>0</v>
      </c>
      <c r="Q134" s="63">
        <f>SUM(b_STU!$P$30:$P$37)</f>
        <v>0</v>
      </c>
      <c r="R134" s="63">
        <f>SUM(b_STU!$Q$30:$Q$37)</f>
        <v>0</v>
      </c>
      <c r="S134" s="63">
        <f>SUM(b_STU!$R$30:$R$37)</f>
        <v>0</v>
      </c>
      <c r="T134" s="63">
        <f>SUM(b_STU!$S$30:$S$37)</f>
        <v>0</v>
      </c>
      <c r="U134" s="64">
        <f>IF(F134=0,0,I134/F134)</f>
        <v>0</v>
      </c>
      <c r="V134" s="64">
        <f>IF(F134=0,0,(I134+J134+2*K134+3*L134)/F134)</f>
        <v>0</v>
      </c>
      <c r="W134" s="64">
        <f>IF(F134+N134+O134+S134=0,0,(I134+N134+O134)/(F134+O134+N134+S134))</f>
        <v>0</v>
      </c>
      <c r="X134" s="64">
        <f>V134+W134</f>
        <v>0</v>
      </c>
      <c r="Y134" s="63">
        <f>daten!$O$5</f>
        <v>0</v>
      </c>
    </row>
    <row r="135" spans="1:25" x14ac:dyDescent="0.2">
      <c r="A135" s="61">
        <f>SUBTOTAL(3,$U$2:U135)</f>
        <v>134</v>
      </c>
      <c r="B135" s="62" t="str">
        <f>b_STU!$A$110</f>
        <v>Marquez Castillo, Carieen</v>
      </c>
      <c r="C135" s="62" t="str">
        <f>b_STU!$A$1</f>
        <v>Stuttgart Reds</v>
      </c>
      <c r="D135" s="63">
        <f>SUM(b_STU!$C$111:$C$118)</f>
        <v>0</v>
      </c>
      <c r="E135" s="63">
        <f>SUM(b_STU!$D$111:$D$118)</f>
        <v>0</v>
      </c>
      <c r="F135" s="63">
        <f>SUM(b_STU!$E$111:$E$118)</f>
        <v>0</v>
      </c>
      <c r="G135" s="63">
        <f>SUM(b_STU!$F$111:$F$118)</f>
        <v>0</v>
      </c>
      <c r="H135" s="63">
        <f>SUM(b_STU!$G$111:$G$118)</f>
        <v>0</v>
      </c>
      <c r="I135" s="63">
        <f>SUM(b_STU!$H$111:$H$118)</f>
        <v>0</v>
      </c>
      <c r="J135" s="63">
        <f>SUM(b_STU!$I$111:$I$118)</f>
        <v>0</v>
      </c>
      <c r="K135" s="63">
        <f>SUM(b_STU!$J$111:$J$118)</f>
        <v>0</v>
      </c>
      <c r="L135" s="63">
        <f>SUM(b_STU!$K$111:$K$118)</f>
        <v>0</v>
      </c>
      <c r="M135" s="63">
        <f>SUM(b_STU!$L$111:$L$118)</f>
        <v>0</v>
      </c>
      <c r="N135" s="63">
        <f>SUM(b_STU!$M$111:$M$118)</f>
        <v>0</v>
      </c>
      <c r="O135" s="63">
        <f>SUM(b_STU!$N$111:$N$118)</f>
        <v>0</v>
      </c>
      <c r="P135" s="63">
        <f>SUM(b_STU!$O$111:$O$118)</f>
        <v>0</v>
      </c>
      <c r="Q135" s="63">
        <f>SUM(b_STU!$P$111:$P$118)</f>
        <v>0</v>
      </c>
      <c r="R135" s="63">
        <f>SUM(b_STU!$Q$111:$Q$118)</f>
        <v>0</v>
      </c>
      <c r="S135" s="63">
        <f>SUM(b_STU!$R$111:$R$118)</f>
        <v>0</v>
      </c>
      <c r="T135" s="63">
        <f>SUM(b_STU!$S$111:$S$118)</f>
        <v>0</v>
      </c>
      <c r="U135" s="64">
        <f>IF(F135=0,0,I135/F135)</f>
        <v>0</v>
      </c>
      <c r="V135" s="64">
        <f>IF(F135=0,0,(I135+J135+2*K135+3*L135)/F135)</f>
        <v>0</v>
      </c>
      <c r="W135" s="64">
        <f>IF(F135+N135+O135+S135=0,0,(I135+N135+O135)/(F135+O135+N135+S135))</f>
        <v>0</v>
      </c>
      <c r="X135" s="64">
        <f>V135+W135</f>
        <v>0</v>
      </c>
      <c r="Y135" s="63">
        <f>daten!$O$14</f>
        <v>0</v>
      </c>
    </row>
    <row r="136" spans="1:25" x14ac:dyDescent="0.2">
      <c r="A136" s="61">
        <f>SUBTOTAL(3,$U$2:U136)</f>
        <v>135</v>
      </c>
      <c r="B136" s="62" t="str">
        <f>b_STU!$A$119</f>
        <v>Haux, Lilly</v>
      </c>
      <c r="C136" s="62" t="str">
        <f>b_STU!$A$1</f>
        <v>Stuttgart Reds</v>
      </c>
      <c r="D136" s="63">
        <f>SUM(b_STU!$C$120:$C$127)</f>
        <v>0</v>
      </c>
      <c r="E136" s="63">
        <f>SUM(b_STU!$D$120:$D$127)</f>
        <v>0</v>
      </c>
      <c r="F136" s="63">
        <f>SUM(b_STU!$E$120:$E$127)</f>
        <v>0</v>
      </c>
      <c r="G136" s="63">
        <f>SUM(b_STU!$F$120:$F$127)</f>
        <v>0</v>
      </c>
      <c r="H136" s="63">
        <f>SUM(b_STU!$G$120:$G$127)</f>
        <v>0</v>
      </c>
      <c r="I136" s="63">
        <f>SUM(b_STU!$H$120:$H$127)</f>
        <v>0</v>
      </c>
      <c r="J136" s="63">
        <f>SUM(b_STU!$I$120:$I$127)</f>
        <v>0</v>
      </c>
      <c r="K136" s="63">
        <f>SUM(b_STU!$J$120:$J$127)</f>
        <v>0</v>
      </c>
      <c r="L136" s="63">
        <f>SUM(b_STU!$K$120:$K$127)</f>
        <v>0</v>
      </c>
      <c r="M136" s="63">
        <f>SUM(b_STU!$L$120:$L$127)</f>
        <v>0</v>
      </c>
      <c r="N136" s="63">
        <f>SUM(b_STU!$M$120:$M$127)</f>
        <v>0</v>
      </c>
      <c r="O136" s="63">
        <f>SUM(b_STU!$N$120:$N$127)</f>
        <v>0</v>
      </c>
      <c r="P136" s="63">
        <f>SUM(b_STU!$O$120:$O$127)</f>
        <v>0</v>
      </c>
      <c r="Q136" s="63">
        <f>SUM(b_STU!$P$120:$P$127)</f>
        <v>0</v>
      </c>
      <c r="R136" s="63">
        <f>SUM(b_STU!$Q$120:$Q$127)</f>
        <v>0</v>
      </c>
      <c r="S136" s="63">
        <f>SUM(b_STU!$R$120:$R$127)</f>
        <v>0</v>
      </c>
      <c r="T136" s="63">
        <f>SUM(b_STU!$S$120:$S$127)</f>
        <v>0</v>
      </c>
      <c r="U136" s="64">
        <f>IF(F136=0,0,I136/F136)</f>
        <v>0</v>
      </c>
      <c r="V136" s="64">
        <f>IF(F136=0,0,(I136+J136+2*K136+3*L136)/F136)</f>
        <v>0</v>
      </c>
      <c r="W136" s="64">
        <f>IF(F136+N136+O136+S136=0,0,(I136+N136+O136)/(F136+O136+N136+S136))</f>
        <v>0</v>
      </c>
      <c r="X136" s="64">
        <f>V136+W136</f>
        <v>0</v>
      </c>
      <c r="Y136" s="63">
        <f>daten!$O$15</f>
        <v>0</v>
      </c>
    </row>
    <row r="137" spans="1:25" x14ac:dyDescent="0.2">
      <c r="A137" s="61">
        <f>SUBTOTAL(3,$U$2:U137)</f>
        <v>136</v>
      </c>
      <c r="B137" s="62" t="str">
        <f>b_STU!$A$128</f>
        <v>Edle von der Planitz, Sara</v>
      </c>
      <c r="C137" s="62" t="str">
        <f>b_STU!$A$1</f>
        <v>Stuttgart Reds</v>
      </c>
      <c r="D137" s="63">
        <f>SUM(b_STU!$C$129:$C$136)</f>
        <v>0</v>
      </c>
      <c r="E137" s="63">
        <f>SUM(b_STU!$D$129:$D$136)</f>
        <v>0</v>
      </c>
      <c r="F137" s="63">
        <f>SUM(b_STU!$E$129:$E$136)</f>
        <v>0</v>
      </c>
      <c r="G137" s="63">
        <f>SUM(b_STU!$F$129:$F$136)</f>
        <v>0</v>
      </c>
      <c r="H137" s="63">
        <f>SUM(b_STU!$G$129:$G$136)</f>
        <v>0</v>
      </c>
      <c r="I137" s="63">
        <f>SUM(b_STU!$H$129:$H$136)</f>
        <v>0</v>
      </c>
      <c r="J137" s="63">
        <f>SUM(b_STU!$I$129:$I$136)</f>
        <v>0</v>
      </c>
      <c r="K137" s="63">
        <f>SUM(b_STU!$J$129:$J$136)</f>
        <v>0</v>
      </c>
      <c r="L137" s="63">
        <f>SUM(b_STU!$K$129:$K$136)</f>
        <v>0</v>
      </c>
      <c r="M137" s="63">
        <f>SUM(b_STU!$L$129:$L$136)</f>
        <v>0</v>
      </c>
      <c r="N137" s="63">
        <f>SUM(b_STU!$M$129:$M$136)</f>
        <v>0</v>
      </c>
      <c r="O137" s="63">
        <f>SUM(b_STU!$N$129:$N$136)</f>
        <v>0</v>
      </c>
      <c r="P137" s="63">
        <f>SUM(b_STU!$O$129:$O$136)</f>
        <v>0</v>
      </c>
      <c r="Q137" s="63">
        <f>SUM(b_STU!$P$129:$P$136)</f>
        <v>0</v>
      </c>
      <c r="R137" s="63">
        <f>SUM(b_STU!$Q$129:$Q$136)</f>
        <v>0</v>
      </c>
      <c r="S137" s="63">
        <f>SUM(b_STU!$R$129:$R$136)</f>
        <v>0</v>
      </c>
      <c r="T137" s="63">
        <f>SUM(b_STU!$S$129:$S$136)</f>
        <v>0</v>
      </c>
      <c r="U137" s="64">
        <f>IF(F137=0,0,I137/F137)</f>
        <v>0</v>
      </c>
      <c r="V137" s="64">
        <f>IF(F137=0,0,(I137+J137+2*K137+3*L137)/F137)</f>
        <v>0</v>
      </c>
      <c r="W137" s="64">
        <f>IF(F137+N137+O137+S137=0,0,(I137+N137+O137)/(F137+O137+N137+S137))</f>
        <v>0</v>
      </c>
      <c r="X137" s="64">
        <f>V137+W137</f>
        <v>0</v>
      </c>
      <c r="Y137" s="63">
        <f>daten!$O$16</f>
        <v>0</v>
      </c>
    </row>
    <row r="138" spans="1:25" x14ac:dyDescent="0.2">
      <c r="A138" s="61">
        <f>SUBTOTAL(3,$U$2:U138)</f>
        <v>137</v>
      </c>
      <c r="B138" s="62" t="str">
        <f>b_STU!$A$137</f>
        <v>Spieler 4-16</v>
      </c>
      <c r="C138" s="62" t="str">
        <f>b_STU!$A$1</f>
        <v>Stuttgart Reds</v>
      </c>
      <c r="D138" s="63">
        <f>SUM(b_STU!$C$138:$C$145)</f>
        <v>0</v>
      </c>
      <c r="E138" s="63">
        <f>SUM(b_STU!$D$138:$D$145)</f>
        <v>0</v>
      </c>
      <c r="F138" s="63">
        <f>SUM(b_STU!$E$138:$E$145)</f>
        <v>0</v>
      </c>
      <c r="G138" s="63">
        <f>SUM(b_STU!$F$138:$F$145)</f>
        <v>0</v>
      </c>
      <c r="H138" s="63">
        <f>SUM(b_STU!$G$138:$G$145)</f>
        <v>0</v>
      </c>
      <c r="I138" s="63">
        <f>SUM(b_STU!$H$138:$H$145)</f>
        <v>0</v>
      </c>
      <c r="J138" s="63">
        <f>SUM(b_STU!$I$138:$I$145)</f>
        <v>0</v>
      </c>
      <c r="K138" s="63">
        <f>SUM(b_STU!$J$138:$J$145)</f>
        <v>0</v>
      </c>
      <c r="L138" s="63">
        <f>SUM(b_STU!$K$138:$K$145)</f>
        <v>0</v>
      </c>
      <c r="M138" s="63">
        <f>SUM(b_STU!$L$138:$L$145)</f>
        <v>0</v>
      </c>
      <c r="N138" s="63">
        <f>SUM(b_STU!$M$138:$M$145)</f>
        <v>0</v>
      </c>
      <c r="O138" s="63">
        <f>SUM(b_STU!$N$138:$N$145)</f>
        <v>0</v>
      </c>
      <c r="P138" s="63">
        <f>SUM(b_STU!$O$138:$O$145)</f>
        <v>0</v>
      </c>
      <c r="Q138" s="63">
        <f>SUM(b_STU!$P$138:$P$145)</f>
        <v>0</v>
      </c>
      <c r="R138" s="63">
        <f>SUM(b_STU!$Q$138:$Q$145)</f>
        <v>0</v>
      </c>
      <c r="S138" s="63">
        <f>SUM(b_STU!$R$138:$R$145)</f>
        <v>0</v>
      </c>
      <c r="T138" s="63">
        <f>SUM(b_STU!$S$138:$S$145)</f>
        <v>0</v>
      </c>
      <c r="U138" s="64">
        <f>IF(F138=0,0,I138/F138)</f>
        <v>0</v>
      </c>
      <c r="V138" s="64">
        <f>IF(F138=0,0,(I138+J138+2*K138+3*L138)/F138)</f>
        <v>0</v>
      </c>
      <c r="W138" s="64">
        <f>IF(F138+N138+O138+S138=0,0,(I138+N138+O138)/(F138+O138+N138+S138))</f>
        <v>0</v>
      </c>
      <c r="X138" s="64">
        <f>V138+W138</f>
        <v>0</v>
      </c>
      <c r="Y138" s="63">
        <f>daten!$O$17</f>
        <v>0</v>
      </c>
    </row>
    <row r="139" spans="1:25" x14ac:dyDescent="0.2">
      <c r="A139" s="61">
        <f>SUBTOTAL(3,$U$2:U139)</f>
        <v>138</v>
      </c>
      <c r="B139" s="62" t="str">
        <f>b_STU!$A$146</f>
        <v>Spieler 4-17</v>
      </c>
      <c r="C139" s="62" t="str">
        <f>b_STU!$A$1</f>
        <v>Stuttgart Reds</v>
      </c>
      <c r="D139" s="63">
        <f>SUM(b_STU!$C$147:$C$154)</f>
        <v>0</v>
      </c>
      <c r="E139" s="63">
        <f>SUM(b_STU!$D$147:$D$154)</f>
        <v>0</v>
      </c>
      <c r="F139" s="63">
        <f>SUM(b_STU!$E$147:$E$154)</f>
        <v>0</v>
      </c>
      <c r="G139" s="63">
        <f>SUM(b_STU!$F$147:$F$154)</f>
        <v>0</v>
      </c>
      <c r="H139" s="63">
        <f>SUM(b_STU!$G$147:$G$154)</f>
        <v>0</v>
      </c>
      <c r="I139" s="63">
        <f>SUM(b_STU!$H$147:$H$154)</f>
        <v>0</v>
      </c>
      <c r="J139" s="63">
        <f>SUM(b_STU!$I$147:$I$154)</f>
        <v>0</v>
      </c>
      <c r="K139" s="63">
        <f>SUM(b_STU!$J$147:$J$154)</f>
        <v>0</v>
      </c>
      <c r="L139" s="63">
        <f>SUM(b_STU!$K$147:$K$154)</f>
        <v>0</v>
      </c>
      <c r="M139" s="63">
        <f>SUM(b_STU!$L$147:$L$154)</f>
        <v>0</v>
      </c>
      <c r="N139" s="63">
        <f>SUM(b_STU!$M$147:$M$154)</f>
        <v>0</v>
      </c>
      <c r="O139" s="63">
        <f>SUM(b_STU!$N$147:$N$154)</f>
        <v>0</v>
      </c>
      <c r="P139" s="63">
        <f>SUM(b_STU!$O$147:$O$154)</f>
        <v>0</v>
      </c>
      <c r="Q139" s="63">
        <f>SUM(b_STU!$P$147:$P$154)</f>
        <v>0</v>
      </c>
      <c r="R139" s="63">
        <f>SUM(b_STU!$Q$147:$Q$154)</f>
        <v>0</v>
      </c>
      <c r="S139" s="63">
        <f>SUM(b_STU!$R$147:$R$154)</f>
        <v>0</v>
      </c>
      <c r="T139" s="63">
        <f>SUM(b_STU!$S$147:$S$154)</f>
        <v>0</v>
      </c>
      <c r="U139" s="64">
        <f>IF(F139=0,0,I139/F139)</f>
        <v>0</v>
      </c>
      <c r="V139" s="64">
        <f>IF(F139=0,0,(I139+J139+2*K139+3*L139)/F139)</f>
        <v>0</v>
      </c>
      <c r="W139" s="64">
        <f>IF(F139+N139+O139+S139=0,0,(I139+N139+O139)/(F139+O139+N139+S139))</f>
        <v>0</v>
      </c>
      <c r="X139" s="64">
        <f>V139+W139</f>
        <v>0</v>
      </c>
      <c r="Y139" s="63">
        <f>daten!$O$18</f>
        <v>0</v>
      </c>
    </row>
    <row r="140" spans="1:25" x14ac:dyDescent="0.2">
      <c r="A140" s="61">
        <f>SUBTOTAL(3,$U$2:U140)</f>
        <v>139</v>
      </c>
      <c r="B140" s="62" t="str">
        <f>b_STU!$A$155</f>
        <v>Spieler 4-18</v>
      </c>
      <c r="C140" s="62" t="str">
        <f>b_STU!$A$1</f>
        <v>Stuttgart Reds</v>
      </c>
      <c r="D140" s="63">
        <f>SUM(b_STU!$C$156:$C$163)</f>
        <v>0</v>
      </c>
      <c r="E140" s="63">
        <f>SUM(b_STU!$D$156:$D$163)</f>
        <v>0</v>
      </c>
      <c r="F140" s="63">
        <f>SUM(b_STU!$E$156:$E$163)</f>
        <v>0</v>
      </c>
      <c r="G140" s="63">
        <f>SUM(b_STU!$F$156:$F$163)</f>
        <v>0</v>
      </c>
      <c r="H140" s="63">
        <f>SUM(b_STU!$G$156:$G$163)</f>
        <v>0</v>
      </c>
      <c r="I140" s="63">
        <f>SUM(b_STU!$H$156:$H$163)</f>
        <v>0</v>
      </c>
      <c r="J140" s="63">
        <f>SUM(b_STU!$I$156:$I$163)</f>
        <v>0</v>
      </c>
      <c r="K140" s="63">
        <f>SUM(b_STU!$J$156:$J$163)</f>
        <v>0</v>
      </c>
      <c r="L140" s="63">
        <f>SUM(b_STU!$K$156:$K$163)</f>
        <v>0</v>
      </c>
      <c r="M140" s="63">
        <f>SUM(b_STU!$L$156:$L$163)</f>
        <v>0</v>
      </c>
      <c r="N140" s="63">
        <f>SUM(b_STU!$M$156:$M$163)</f>
        <v>0</v>
      </c>
      <c r="O140" s="63">
        <f>SUM(b_STU!$N$156:$N$163)</f>
        <v>0</v>
      </c>
      <c r="P140" s="63">
        <f>SUM(b_STU!$O$156:$O$163)</f>
        <v>0</v>
      </c>
      <c r="Q140" s="63">
        <f>SUM(b_STU!$P$156:$P$163)</f>
        <v>0</v>
      </c>
      <c r="R140" s="63">
        <f>SUM(b_STU!$Q$156:$Q$163)</f>
        <v>0</v>
      </c>
      <c r="S140" s="63">
        <f>SUM(b_STU!$R$156:$R$163)</f>
        <v>0</v>
      </c>
      <c r="T140" s="63">
        <f>SUM(b_STU!$S$156:$S$163)</f>
        <v>0</v>
      </c>
      <c r="U140" s="64">
        <f>IF(F140=0,0,I140/F140)</f>
        <v>0</v>
      </c>
      <c r="V140" s="64">
        <f>IF(F140=0,0,(I140+J140+2*K140+3*L140)/F140)</f>
        <v>0</v>
      </c>
      <c r="W140" s="64">
        <f>IF(F140+N140+O140+S140=0,0,(I140+N140+O140)/(F140+O140+N140+S140))</f>
        <v>0</v>
      </c>
      <c r="X140" s="64">
        <f>V140+W140</f>
        <v>0</v>
      </c>
      <c r="Y140" s="63">
        <f>daten!$O$19</f>
        <v>0</v>
      </c>
    </row>
    <row r="141" spans="1:25" x14ac:dyDescent="0.2">
      <c r="A141" s="61">
        <f>SUBTOTAL(3,$U$2:U141)</f>
        <v>140</v>
      </c>
      <c r="B141" s="62" t="str">
        <f>b_STU!$A$164</f>
        <v>Spieler 4-19</v>
      </c>
      <c r="C141" s="62" t="str">
        <f>b_STU!$A$1</f>
        <v>Stuttgart Reds</v>
      </c>
      <c r="D141" s="63">
        <f>SUM(b_STU!$C$165:$C$172)</f>
        <v>0</v>
      </c>
      <c r="E141" s="63">
        <f>SUM(b_STU!$D$165:$D$172)</f>
        <v>0</v>
      </c>
      <c r="F141" s="63">
        <f>SUM(b_STU!$E$165:$E$172)</f>
        <v>0</v>
      </c>
      <c r="G141" s="63">
        <f>SUM(b_STU!$F$165:$F$172)</f>
        <v>0</v>
      </c>
      <c r="H141" s="63">
        <f>SUM(b_STU!$G$165:$G$172)</f>
        <v>0</v>
      </c>
      <c r="I141" s="63">
        <f>SUM(b_STU!$H$165:$H$172)</f>
        <v>0</v>
      </c>
      <c r="J141" s="63">
        <f>SUM(b_STU!$I$165:$I$172)</f>
        <v>0</v>
      </c>
      <c r="K141" s="63">
        <f>SUM(b_STU!$J$165:$J$172)</f>
        <v>0</v>
      </c>
      <c r="L141" s="63">
        <f>SUM(b_STU!$K$165:$K$172)</f>
        <v>0</v>
      </c>
      <c r="M141" s="63">
        <f>SUM(b_STU!$L$165:$L$172)</f>
        <v>0</v>
      </c>
      <c r="N141" s="63">
        <f>SUM(b_STU!$M$165:$M$172)</f>
        <v>0</v>
      </c>
      <c r="O141" s="63">
        <f>SUM(b_STU!$N$165:$N$172)</f>
        <v>0</v>
      </c>
      <c r="P141" s="63">
        <f>SUM(b_STU!$O$165:$O$172)</f>
        <v>0</v>
      </c>
      <c r="Q141" s="63">
        <f>SUM(b_STU!$P$165:$P$172)</f>
        <v>0</v>
      </c>
      <c r="R141" s="63">
        <f>SUM(b_STU!$Q$165:$Q$172)</f>
        <v>0</v>
      </c>
      <c r="S141" s="63">
        <f>SUM(b_STU!$R$165:$R$172)</f>
        <v>0</v>
      </c>
      <c r="T141" s="63">
        <f>SUM(b_STU!$S$165:$S$172)</f>
        <v>0</v>
      </c>
      <c r="U141" s="64">
        <f>IF(F141=0,0,I141/F141)</f>
        <v>0</v>
      </c>
      <c r="V141" s="64">
        <f>IF(F141=0,0,(I141+J141+2*K141+3*L141)/F141)</f>
        <v>0</v>
      </c>
      <c r="W141" s="64">
        <f>IF(F141+N141+O141+S141=0,0,(I141+N141+O141)/(F141+O141+N141+S141))</f>
        <v>0</v>
      </c>
      <c r="X141" s="64">
        <f>V141+W141</f>
        <v>0</v>
      </c>
      <c r="Y141" s="63">
        <f>daten!$O$20</f>
        <v>0</v>
      </c>
    </row>
    <row r="142" spans="1:25" x14ac:dyDescent="0.2">
      <c r="A142" s="61">
        <f>SUBTOTAL(3,$U$2:U142)</f>
        <v>141</v>
      </c>
      <c r="B142" s="62" t="str">
        <f>b_STU!$A$173</f>
        <v>Spieler 4-20</v>
      </c>
      <c r="C142" s="62" t="str">
        <f>b_STU!$A$1</f>
        <v>Stuttgart Reds</v>
      </c>
      <c r="D142" s="63">
        <f>SUM(b_STU!$C$174:$C$181)</f>
        <v>0</v>
      </c>
      <c r="E142" s="63">
        <f>SUM(b_STU!$D$174:$D$181)</f>
        <v>0</v>
      </c>
      <c r="F142" s="63">
        <f>SUM(b_STU!$E$174:$E$181)</f>
        <v>0</v>
      </c>
      <c r="G142" s="63">
        <f>SUM(b_STU!$F$174:$F$181)</f>
        <v>0</v>
      </c>
      <c r="H142" s="63">
        <f>SUM(b_STU!$G$174:$G$181)</f>
        <v>0</v>
      </c>
      <c r="I142" s="63">
        <f>SUM(b_STU!$H$174:$H$181)</f>
        <v>0</v>
      </c>
      <c r="J142" s="63">
        <f>SUM(b_STU!$I$174:$I$181)</f>
        <v>0</v>
      </c>
      <c r="K142" s="63">
        <f>SUM(b_STU!$J$174:$J$181)</f>
        <v>0</v>
      </c>
      <c r="L142" s="63">
        <f>SUM(b_STU!$K$174:$K$181)</f>
        <v>0</v>
      </c>
      <c r="M142" s="63">
        <f>SUM(b_STU!$L$174:$L$181)</f>
        <v>0</v>
      </c>
      <c r="N142" s="63">
        <f>SUM(b_STU!$M$174:$M$181)</f>
        <v>0</v>
      </c>
      <c r="O142" s="63">
        <f>SUM(b_STU!$N$174:$N$181)</f>
        <v>0</v>
      </c>
      <c r="P142" s="63">
        <f>SUM(b_STU!$O$174:$O$181)</f>
        <v>0</v>
      </c>
      <c r="Q142" s="63">
        <f>SUM(b_STU!$P$174:$P$181)</f>
        <v>0</v>
      </c>
      <c r="R142" s="63">
        <f>SUM(b_STU!$Q$174:$Q$181)</f>
        <v>0</v>
      </c>
      <c r="S142" s="63">
        <f>SUM(b_STU!$R$174:$R$181)</f>
        <v>0</v>
      </c>
      <c r="T142" s="63">
        <f>SUM(b_STU!$S$174:$S$181)</f>
        <v>0</v>
      </c>
      <c r="U142" s="64">
        <f>IF(F142=0,0,I142/F142)</f>
        <v>0</v>
      </c>
      <c r="V142" s="64">
        <f>IF(F142=0,0,(I142+J142+2*K142+3*L142)/F142)</f>
        <v>0</v>
      </c>
      <c r="W142" s="64">
        <f>IF(F142+N142+O142+S142=0,0,(I142+N142+O142)/(F142+O142+N142+S142))</f>
        <v>0</v>
      </c>
      <c r="X142" s="64">
        <f>V142+W142</f>
        <v>0</v>
      </c>
      <c r="Y142" s="63">
        <f>daten!$O$21</f>
        <v>0</v>
      </c>
    </row>
    <row r="143" spans="1:25" x14ac:dyDescent="0.2">
      <c r="A143" s="61">
        <f>SUBTOTAL(3,$U$2:U143)</f>
        <v>142</v>
      </c>
      <c r="B143" s="62" t="str">
        <f>b_STU!$A$182</f>
        <v>Spieler 4-21</v>
      </c>
      <c r="C143" s="62" t="str">
        <f>b_STU!$A$1</f>
        <v>Stuttgart Reds</v>
      </c>
      <c r="D143" s="63">
        <f>SUM(b_STU!$C$183:$C$190)</f>
        <v>0</v>
      </c>
      <c r="E143" s="63">
        <f>SUM(b_STU!$D$183:$D$190)</f>
        <v>0</v>
      </c>
      <c r="F143" s="63">
        <f>SUM(b_STU!$E$183:$E$190)</f>
        <v>0</v>
      </c>
      <c r="G143" s="63">
        <f>SUM(b_STU!$F$183:$F$190)</f>
        <v>0</v>
      </c>
      <c r="H143" s="63">
        <f>SUM(b_STU!$G$183:$G$190)</f>
        <v>0</v>
      </c>
      <c r="I143" s="63">
        <f>SUM(b_STU!$H$183:$H$190)</f>
        <v>0</v>
      </c>
      <c r="J143" s="63">
        <f>SUM(b_STU!$I$183:$I$190)</f>
        <v>0</v>
      </c>
      <c r="K143" s="63">
        <f>SUM(b_STU!$J$183:$J$190)</f>
        <v>0</v>
      </c>
      <c r="L143" s="63">
        <f>SUM(b_STU!$K$183:$K$190)</f>
        <v>0</v>
      </c>
      <c r="M143" s="63">
        <f>SUM(b_STU!$L$183:$L$190)</f>
        <v>0</v>
      </c>
      <c r="N143" s="63">
        <f>SUM(b_STU!$M$183:$M$190)</f>
        <v>0</v>
      </c>
      <c r="O143" s="63">
        <f>SUM(b_STU!$N$183:$N$190)</f>
        <v>0</v>
      </c>
      <c r="P143" s="63">
        <f>SUM(b_STU!$O$183:$O$190)</f>
        <v>0</v>
      </c>
      <c r="Q143" s="63">
        <f>SUM(b_STU!$P$183:$P$190)</f>
        <v>0</v>
      </c>
      <c r="R143" s="63">
        <f>SUM(b_STU!$Q$183:$Q$190)</f>
        <v>0</v>
      </c>
      <c r="S143" s="63">
        <f>SUM(b_STU!$R$183:$R$190)</f>
        <v>0</v>
      </c>
      <c r="T143" s="63">
        <f>SUM(b_STU!$S$183:$S$190)</f>
        <v>0</v>
      </c>
      <c r="U143" s="64">
        <f>IF(F143=0,0,I143/F143)</f>
        <v>0</v>
      </c>
      <c r="V143" s="64">
        <f>IF(F143=0,0,(I143+J143+2*K143+3*L143)/F143)</f>
        <v>0</v>
      </c>
      <c r="W143" s="64">
        <f>IF(F143+N143+O143+S143=0,0,(I143+N143+O143)/(F143+O143+N143+S143))</f>
        <v>0</v>
      </c>
      <c r="X143" s="64">
        <f>V143+W143</f>
        <v>0</v>
      </c>
      <c r="Y143" s="63">
        <f>daten!$O$22</f>
        <v>0</v>
      </c>
    </row>
    <row r="144" spans="1:25" x14ac:dyDescent="0.2">
      <c r="A144" s="61">
        <f>SUBTOTAL(3,$U$2:U144)</f>
        <v>143</v>
      </c>
      <c r="B144" s="62" t="str">
        <f>b_STU!$A$191</f>
        <v>Spieler 4-22</v>
      </c>
      <c r="C144" s="62" t="str">
        <f>b_STU!$A$1</f>
        <v>Stuttgart Reds</v>
      </c>
      <c r="D144" s="63">
        <f>SUM(b_STU!$C$192:$C$199)</f>
        <v>0</v>
      </c>
      <c r="E144" s="63">
        <f>SUM(b_STU!$D$192:$D$199)</f>
        <v>0</v>
      </c>
      <c r="F144" s="63">
        <f>SUM(b_STU!$E$192:$E$199)</f>
        <v>0</v>
      </c>
      <c r="G144" s="63">
        <f>SUM(b_STU!$F$192:$F$199)</f>
        <v>0</v>
      </c>
      <c r="H144" s="63">
        <f>SUM(b_STU!$G$192:$G$199)</f>
        <v>0</v>
      </c>
      <c r="I144" s="63">
        <f>SUM(b_STU!$H$192:$H$199)</f>
        <v>0</v>
      </c>
      <c r="J144" s="63">
        <f>SUM(b_STU!$I$192:$I$199)</f>
        <v>0</v>
      </c>
      <c r="K144" s="63">
        <f>SUM(b_STU!$J$192:$J$199)</f>
        <v>0</v>
      </c>
      <c r="L144" s="63">
        <f>SUM(b_STU!$K$192:$K$199)</f>
        <v>0</v>
      </c>
      <c r="M144" s="63">
        <f>SUM(b_STU!$L$192:$L$199)</f>
        <v>0</v>
      </c>
      <c r="N144" s="63">
        <f>SUM(b_STU!$M$192:$M$199)</f>
        <v>0</v>
      </c>
      <c r="O144" s="63">
        <f>SUM(b_STU!$N$192:$N$199)</f>
        <v>0</v>
      </c>
      <c r="P144" s="63">
        <f>SUM(b_STU!$O$192:$O$199)</f>
        <v>0</v>
      </c>
      <c r="Q144" s="63">
        <f>SUM(b_STU!$P$192:$P$199)</f>
        <v>0</v>
      </c>
      <c r="R144" s="63">
        <f>SUM(b_STU!$Q$192:$Q$199)</f>
        <v>0</v>
      </c>
      <c r="S144" s="63">
        <f>SUM(b_STU!$R$192:$R$199)</f>
        <v>0</v>
      </c>
      <c r="T144" s="63">
        <f>SUM(b_STU!$S$192:$S$199)</f>
        <v>0</v>
      </c>
      <c r="U144" s="64">
        <f>IF(F144=0,0,I144/F144)</f>
        <v>0</v>
      </c>
      <c r="V144" s="64">
        <f>IF(F144=0,0,(I144+J144+2*K144+3*L144)/F144)</f>
        <v>0</v>
      </c>
      <c r="W144" s="64">
        <f>IF(F144+N144+O144+S144=0,0,(I144+N144+O144)/(F144+O144+N144+S144))</f>
        <v>0</v>
      </c>
      <c r="X144" s="64">
        <f>V144+W144</f>
        <v>0</v>
      </c>
      <c r="Y144" s="63">
        <f>daten!$O$23</f>
        <v>0</v>
      </c>
    </row>
    <row r="145" spans="1:25" x14ac:dyDescent="0.2">
      <c r="A145" s="61">
        <f>SUBTOTAL(3,$U$2:U145)</f>
        <v>144</v>
      </c>
      <c r="B145" s="62" t="str">
        <f>b_STU!$A$200</f>
        <v>Spieler 4-23</v>
      </c>
      <c r="C145" s="62" t="str">
        <f>b_STU!$A$1</f>
        <v>Stuttgart Reds</v>
      </c>
      <c r="D145" s="63">
        <f>SUM(b_STU!$C$201:$C$208)</f>
        <v>0</v>
      </c>
      <c r="E145" s="63">
        <f>SUM(b_STU!$D$201:$D$208)</f>
        <v>0</v>
      </c>
      <c r="F145" s="63">
        <f>SUM(b_STU!$E$201:$E$208)</f>
        <v>0</v>
      </c>
      <c r="G145" s="63">
        <f>SUM(b_STU!$F$201:$F$208)</f>
        <v>0</v>
      </c>
      <c r="H145" s="63">
        <f>SUM(b_STU!$G$201:$G$208)</f>
        <v>0</v>
      </c>
      <c r="I145" s="63">
        <f>SUM(b_STU!$H$201:$H$208)</f>
        <v>0</v>
      </c>
      <c r="J145" s="63">
        <f>SUM(b_STU!$I$201:$I$208)</f>
        <v>0</v>
      </c>
      <c r="K145" s="63">
        <f>SUM(b_STU!$J$201:$J$208)</f>
        <v>0</v>
      </c>
      <c r="L145" s="63">
        <f>SUM(b_STU!$K$201:$K$208)</f>
        <v>0</v>
      </c>
      <c r="M145" s="63">
        <f>SUM(b_STU!$L$201:$L$208)</f>
        <v>0</v>
      </c>
      <c r="N145" s="63">
        <f>SUM(b_STU!$M$201:$M$208)</f>
        <v>0</v>
      </c>
      <c r="O145" s="63">
        <f>SUM(b_STU!$N$201:$N$208)</f>
        <v>0</v>
      </c>
      <c r="P145" s="63">
        <f>SUM(b_STU!$O$201:$O$208)</f>
        <v>0</v>
      </c>
      <c r="Q145" s="63">
        <f>SUM(b_STU!$P$201:$P$208)</f>
        <v>0</v>
      </c>
      <c r="R145" s="63">
        <f>SUM(b_STU!$Q$201:$Q$208)</f>
        <v>0</v>
      </c>
      <c r="S145" s="63">
        <f>SUM(b_STU!$R$201:$R$208)</f>
        <v>0</v>
      </c>
      <c r="T145" s="63">
        <f>SUM(b_STU!$S$201:$S$208)</f>
        <v>0</v>
      </c>
      <c r="U145" s="64">
        <f>IF(F145=0,0,I145/F145)</f>
        <v>0</v>
      </c>
      <c r="V145" s="64">
        <f>IF(F145=0,0,(I145+J145+2*K145+3*L145)/F145)</f>
        <v>0</v>
      </c>
      <c r="W145" s="64">
        <f>IF(F145+N145+O145+S145=0,0,(I145+N145+O145)/(F145+O145+N145+S145))</f>
        <v>0</v>
      </c>
      <c r="X145" s="64">
        <f>V145+W145</f>
        <v>0</v>
      </c>
      <c r="Y145" s="63">
        <f>daten!$O$24</f>
        <v>0</v>
      </c>
    </row>
    <row r="146" spans="1:25" x14ac:dyDescent="0.2">
      <c r="A146" s="61">
        <f>SUBTOTAL(3,$U$2:U146)</f>
        <v>145</v>
      </c>
      <c r="B146" s="62" t="str">
        <f>b_STU!$A$209</f>
        <v>Spieler 4-24</v>
      </c>
      <c r="C146" s="62" t="str">
        <f>b_STU!$A$1</f>
        <v>Stuttgart Reds</v>
      </c>
      <c r="D146" s="63">
        <f>SUM(b_STU!$C$210:$C$217)</f>
        <v>0</v>
      </c>
      <c r="E146" s="63">
        <f>SUM(b_STU!$D$210:$D$217)</f>
        <v>0</v>
      </c>
      <c r="F146" s="63">
        <f>SUM(b_STU!$E$210:$E$217)</f>
        <v>0</v>
      </c>
      <c r="G146" s="63">
        <f>SUM(b_STU!$F$210:$F$217)</f>
        <v>0</v>
      </c>
      <c r="H146" s="63">
        <f>SUM(b_STU!$G$210:$G$217)</f>
        <v>0</v>
      </c>
      <c r="I146" s="63">
        <f>SUM(b_STU!$H$210:$H$217)</f>
        <v>0</v>
      </c>
      <c r="J146" s="63">
        <f>SUM(b_STU!$I$210:$I$217)</f>
        <v>0</v>
      </c>
      <c r="K146" s="63">
        <f>SUM(b_STU!$J$210:$J$217)</f>
        <v>0</v>
      </c>
      <c r="L146" s="63">
        <f>SUM(b_STU!$K$210:$K$217)</f>
        <v>0</v>
      </c>
      <c r="M146" s="63">
        <f>SUM(b_STU!$L$210:$L$217)</f>
        <v>0</v>
      </c>
      <c r="N146" s="63">
        <f>SUM(b_STU!$M$210:$M$217)</f>
        <v>0</v>
      </c>
      <c r="O146" s="63">
        <f>SUM(b_STU!$N$210:$N$217)</f>
        <v>0</v>
      </c>
      <c r="P146" s="63">
        <f>SUM(b_STU!$O$210:$O$217)</f>
        <v>0</v>
      </c>
      <c r="Q146" s="63">
        <f>SUM(b_STU!$P$210:$P$217)</f>
        <v>0</v>
      </c>
      <c r="R146" s="63">
        <f>SUM(b_STU!$Q$210:$Q$217)</f>
        <v>0</v>
      </c>
      <c r="S146" s="63">
        <f>SUM(b_STU!$R$210:$R$217)</f>
        <v>0</v>
      </c>
      <c r="T146" s="63">
        <f>SUM(b_STU!$S$210:$S$217)</f>
        <v>0</v>
      </c>
      <c r="U146" s="64">
        <f>IF(F146=0,0,I146/F146)</f>
        <v>0</v>
      </c>
      <c r="V146" s="64">
        <f>IF(F146=0,0,(I146+J146+2*K146+3*L146)/F146)</f>
        <v>0</v>
      </c>
      <c r="W146" s="64">
        <f>IF(F146+N146+O146+S146=0,0,(I146+N146+O146)/(F146+O146+N146+S146))</f>
        <v>0</v>
      </c>
      <c r="X146" s="64">
        <f>V146+W146</f>
        <v>0</v>
      </c>
      <c r="Y146" s="63">
        <f>daten!$O$25</f>
        <v>0</v>
      </c>
    </row>
    <row r="147" spans="1:25" x14ac:dyDescent="0.2">
      <c r="A147" s="61">
        <f>SUBTOTAL(3,$U$2:U147)</f>
        <v>146</v>
      </c>
      <c r="B147" s="62" t="str">
        <f>b_STU!$A$218</f>
        <v>Spieler 4-25</v>
      </c>
      <c r="C147" s="62" t="str">
        <f>b_STU!$A$1</f>
        <v>Stuttgart Reds</v>
      </c>
      <c r="D147" s="63">
        <f>SUM(b_STU!$C$219:$C$226)</f>
        <v>0</v>
      </c>
      <c r="E147" s="63">
        <f>SUM(b_STU!$D$219:$D$226)</f>
        <v>0</v>
      </c>
      <c r="F147" s="63">
        <f>SUM(b_STU!$E$219:$E$226)</f>
        <v>0</v>
      </c>
      <c r="G147" s="63">
        <f>SUM(b_STU!$F$219:$F$226)</f>
        <v>0</v>
      </c>
      <c r="H147" s="63">
        <f>SUM(b_STU!$G$219:$G$226)</f>
        <v>0</v>
      </c>
      <c r="I147" s="63">
        <f>SUM(b_STU!$H$219:$H$226)</f>
        <v>0</v>
      </c>
      <c r="J147" s="63">
        <f>SUM(b_STU!$I$219:$I$226)</f>
        <v>0</v>
      </c>
      <c r="K147" s="63">
        <f>SUM(b_STU!$J$219:$J$226)</f>
        <v>0</v>
      </c>
      <c r="L147" s="63">
        <f>SUM(b_STU!$K$219:$K$226)</f>
        <v>0</v>
      </c>
      <c r="M147" s="63">
        <f>SUM(b_STU!$L$219:$L$226)</f>
        <v>0</v>
      </c>
      <c r="N147" s="63">
        <f>SUM(b_STU!$M$219:$M$226)</f>
        <v>0</v>
      </c>
      <c r="O147" s="63">
        <f>SUM(b_STU!$N$219:$N$226)</f>
        <v>0</v>
      </c>
      <c r="P147" s="63">
        <f>SUM(b_STU!$O$219:$O$226)</f>
        <v>0</v>
      </c>
      <c r="Q147" s="63">
        <f>SUM(b_STU!$P$219:$P$226)</f>
        <v>0</v>
      </c>
      <c r="R147" s="63">
        <f>SUM(b_STU!$Q$219:$Q$226)</f>
        <v>0</v>
      </c>
      <c r="S147" s="63">
        <f>SUM(b_STU!$R$219:$R$226)</f>
        <v>0</v>
      </c>
      <c r="T147" s="63">
        <f>SUM(b_STU!$S$219:$S$226)</f>
        <v>0</v>
      </c>
      <c r="U147" s="64">
        <f>IF(F147=0,0,I147/F147)</f>
        <v>0</v>
      </c>
      <c r="V147" s="64">
        <f>IF(F147=0,0,(I147+J147+2*K147+3*L147)/F147)</f>
        <v>0</v>
      </c>
      <c r="W147" s="64">
        <f>IF(F147+N147+O147+S147=0,0,(I147+N147+O147)/(F147+O147+N147+S147))</f>
        <v>0</v>
      </c>
      <c r="X147" s="64">
        <f>V147+W147</f>
        <v>0</v>
      </c>
      <c r="Y147" s="63">
        <f>daten!$O$26</f>
        <v>0</v>
      </c>
    </row>
    <row r="148" spans="1:25" x14ac:dyDescent="0.2">
      <c r="A148" s="61">
        <f>SUBTOTAL(3,$U$2:U148)</f>
        <v>147</v>
      </c>
      <c r="B148" s="62" t="str">
        <f>b_STU!$A$227</f>
        <v>Spieler 4-26</v>
      </c>
      <c r="C148" s="62" t="str">
        <f>b_STU!$A$1</f>
        <v>Stuttgart Reds</v>
      </c>
      <c r="D148" s="63">
        <f>SUM(b_STU!$C$228:$C$235)</f>
        <v>0</v>
      </c>
      <c r="E148" s="63">
        <f>SUM(b_STU!$D$228:$D$235)</f>
        <v>0</v>
      </c>
      <c r="F148" s="63">
        <f>SUM(b_STU!$E$228:$E$235)</f>
        <v>0</v>
      </c>
      <c r="G148" s="63">
        <f>SUM(b_STU!$F$228:$F$235)</f>
        <v>0</v>
      </c>
      <c r="H148" s="63">
        <f>SUM(b_STU!$G$228:$G$235)</f>
        <v>0</v>
      </c>
      <c r="I148" s="63">
        <f>SUM(b_STU!$H$228:$H$235)</f>
        <v>0</v>
      </c>
      <c r="J148" s="63">
        <f>SUM(b_STU!$I$228:$I$235)</f>
        <v>0</v>
      </c>
      <c r="K148" s="63">
        <f>SUM(b_STU!$J$228:$J$235)</f>
        <v>0</v>
      </c>
      <c r="L148" s="63">
        <f>SUM(b_STU!$K$228:$K$235)</f>
        <v>0</v>
      </c>
      <c r="M148" s="63">
        <f>SUM(b_STU!$L$228:$L$235)</f>
        <v>0</v>
      </c>
      <c r="N148" s="63">
        <f>SUM(b_STU!$M$228:$M$235)</f>
        <v>0</v>
      </c>
      <c r="O148" s="63">
        <f>SUM(b_STU!$N$228:$N$235)</f>
        <v>0</v>
      </c>
      <c r="P148" s="63">
        <f>SUM(b_STU!$O$228:$O$235)</f>
        <v>0</v>
      </c>
      <c r="Q148" s="63">
        <f>SUM(b_STU!$P$228:$P$235)</f>
        <v>0</v>
      </c>
      <c r="R148" s="63">
        <f>SUM(b_STU!$Q$228:$Q$235)</f>
        <v>0</v>
      </c>
      <c r="S148" s="63">
        <f>SUM(b_STU!$R$228:$R$235)</f>
        <v>0</v>
      </c>
      <c r="T148" s="63">
        <f>SUM(b_STU!$S$228:$S$235)</f>
        <v>0</v>
      </c>
      <c r="U148" s="64">
        <f>IF(F148=0,0,I148/F148)</f>
        <v>0</v>
      </c>
      <c r="V148" s="64">
        <f>IF(F148=0,0,(I148+J148+2*K148+3*L148)/F148)</f>
        <v>0</v>
      </c>
      <c r="W148" s="64">
        <f>IF(F148+N148+O148+S148=0,0,(I148+N148+O148)/(F148+O148+N148+S148))</f>
        <v>0</v>
      </c>
      <c r="X148" s="64">
        <f>V148+W148</f>
        <v>0</v>
      </c>
      <c r="Y148" s="63">
        <f>daten!$O$27</f>
        <v>0</v>
      </c>
    </row>
    <row r="149" spans="1:25" x14ac:dyDescent="0.2">
      <c r="A149" s="61">
        <f>SUBTOTAL(3,$U$2:U149)</f>
        <v>148</v>
      </c>
      <c r="B149" s="62" t="str">
        <f>b_STU!$A$236</f>
        <v>Spieler 4-27</v>
      </c>
      <c r="C149" s="62" t="str">
        <f>b_STU!$A$1</f>
        <v>Stuttgart Reds</v>
      </c>
      <c r="D149" s="63">
        <f>SUM(b_STU!$C$237:$C$244)</f>
        <v>0</v>
      </c>
      <c r="E149" s="63">
        <f>SUM(b_STU!$D$237:$D$244)</f>
        <v>0</v>
      </c>
      <c r="F149" s="63">
        <f>SUM(b_STU!$E$237:$E$244)</f>
        <v>0</v>
      </c>
      <c r="G149" s="63">
        <f>SUM(b_STU!$F$237:$F$244)</f>
        <v>0</v>
      </c>
      <c r="H149" s="63">
        <f>SUM(b_STU!$G$237:$G$244)</f>
        <v>0</v>
      </c>
      <c r="I149" s="63">
        <f>SUM(b_STU!$H$237:$H$244)</f>
        <v>0</v>
      </c>
      <c r="J149" s="63">
        <f>SUM(b_STU!$I$237:$I$244)</f>
        <v>0</v>
      </c>
      <c r="K149" s="63">
        <f>SUM(b_STU!$J$237:$J$244)</f>
        <v>0</v>
      </c>
      <c r="L149" s="63">
        <f>SUM(b_STU!$K$237:$K$244)</f>
        <v>0</v>
      </c>
      <c r="M149" s="63">
        <f>SUM(b_STU!$L$237:$L$244)</f>
        <v>0</v>
      </c>
      <c r="N149" s="63">
        <f>SUM(b_STU!$M$237:$M$244)</f>
        <v>0</v>
      </c>
      <c r="O149" s="63">
        <f>SUM(b_STU!$N$237:$N$244)</f>
        <v>0</v>
      </c>
      <c r="P149" s="63">
        <f>SUM(b_STU!$O$237:$O$244)</f>
        <v>0</v>
      </c>
      <c r="Q149" s="63">
        <f>SUM(b_STU!$P$237:$P$244)</f>
        <v>0</v>
      </c>
      <c r="R149" s="63">
        <f>SUM(b_STU!$Q$237:$Q$244)</f>
        <v>0</v>
      </c>
      <c r="S149" s="63">
        <f>SUM(b_STU!$R$237:$R$244)</f>
        <v>0</v>
      </c>
      <c r="T149" s="63">
        <f>SUM(b_STU!$S$237:$S$244)</f>
        <v>0</v>
      </c>
      <c r="U149" s="64">
        <f>IF(F149=0,0,I149/F149)</f>
        <v>0</v>
      </c>
      <c r="V149" s="64">
        <f>IF(F149=0,0,(I149+J149+2*K149+3*L149)/F149)</f>
        <v>0</v>
      </c>
      <c r="W149" s="64">
        <f>IF(F149+N149+O149+S149=0,0,(I149+N149+O149)/(F149+O149+N149+S149))</f>
        <v>0</v>
      </c>
      <c r="X149" s="64">
        <f>V149+W149</f>
        <v>0</v>
      </c>
      <c r="Y149" s="63">
        <f>daten!$O$28</f>
        <v>0</v>
      </c>
    </row>
    <row r="150" spans="1:25" x14ac:dyDescent="0.2">
      <c r="A150" s="61">
        <f>SUBTOTAL(3,$U$2:U150)</f>
        <v>149</v>
      </c>
      <c r="B150" s="62" t="str">
        <f>b_STU!$A$245</f>
        <v>Spieler 4-28</v>
      </c>
      <c r="C150" s="62" t="str">
        <f>b_STU!$A$1</f>
        <v>Stuttgart Reds</v>
      </c>
      <c r="D150" s="63">
        <f>SUM(b_STU!$C$246:$C$253)</f>
        <v>0</v>
      </c>
      <c r="E150" s="63">
        <f>SUM(b_STU!$D$246:$D$253)</f>
        <v>0</v>
      </c>
      <c r="F150" s="63">
        <f>SUM(b_STU!$E$246:$E$253)</f>
        <v>0</v>
      </c>
      <c r="G150" s="63">
        <f>SUM(b_STU!$F$246:$F$253)</f>
        <v>0</v>
      </c>
      <c r="H150" s="63">
        <f>SUM(b_STU!$G$246:$G$253)</f>
        <v>0</v>
      </c>
      <c r="I150" s="63">
        <f>SUM(b_STU!$H$246:$H$253)</f>
        <v>0</v>
      </c>
      <c r="J150" s="63">
        <f>SUM(b_STU!$I$246:$I$253)</f>
        <v>0</v>
      </c>
      <c r="K150" s="63">
        <f>SUM(b_STU!$J$246:$J$253)</f>
        <v>0</v>
      </c>
      <c r="L150" s="63">
        <f>SUM(b_STU!$K$246:$K$253)</f>
        <v>0</v>
      </c>
      <c r="M150" s="63">
        <f>SUM(b_STU!$L$246:$L$253)</f>
        <v>0</v>
      </c>
      <c r="N150" s="63">
        <f>SUM(b_STU!$M$246:$M$253)</f>
        <v>0</v>
      </c>
      <c r="O150" s="63">
        <f>SUM(b_STU!$N$246:$N$253)</f>
        <v>0</v>
      </c>
      <c r="P150" s="63">
        <f>SUM(b_STU!$O$246:$O$253)</f>
        <v>0</v>
      </c>
      <c r="Q150" s="63">
        <f>SUM(b_STU!$P$246:$P$253)</f>
        <v>0</v>
      </c>
      <c r="R150" s="63">
        <f>SUM(b_STU!$Q$246:$Q$253)</f>
        <v>0</v>
      </c>
      <c r="S150" s="63">
        <f>SUM(b_STU!$R$246:$R$253)</f>
        <v>0</v>
      </c>
      <c r="T150" s="63">
        <f>SUM(b_STU!$S$246:$S$253)</f>
        <v>0</v>
      </c>
      <c r="U150" s="64">
        <f>IF(F150=0,0,I150/F150)</f>
        <v>0</v>
      </c>
      <c r="V150" s="64">
        <f>IF(F150=0,0,(I150+J150+2*K150+3*L150)/F150)</f>
        <v>0</v>
      </c>
      <c r="W150" s="64">
        <f>IF(F150+N150+O150+S150=0,0,(I150+N150+O150)/(F150+O150+N150+S150))</f>
        <v>0</v>
      </c>
      <c r="X150" s="64">
        <f>V150+W150</f>
        <v>0</v>
      </c>
      <c r="Y150" s="63">
        <f>daten!$O$29</f>
        <v>0</v>
      </c>
    </row>
    <row r="151" spans="1:25" x14ac:dyDescent="0.2">
      <c r="A151" s="61">
        <f>SUBTOTAL(3,$U$2:U151)</f>
        <v>150</v>
      </c>
      <c r="B151" s="62" t="str">
        <f>b_STU!$A$254</f>
        <v>Spieler 4-29</v>
      </c>
      <c r="C151" s="62" t="str">
        <f>b_STU!$A$1</f>
        <v>Stuttgart Reds</v>
      </c>
      <c r="D151" s="63">
        <f>SUM(b_STU!$C$255:$C$262)</f>
        <v>0</v>
      </c>
      <c r="E151" s="63">
        <f>SUM(b_STU!$D$255:$D$262)</f>
        <v>0</v>
      </c>
      <c r="F151" s="63">
        <f>SUM(b_STU!$E$255:$E$262)</f>
        <v>0</v>
      </c>
      <c r="G151" s="63">
        <f>SUM(b_STU!$F$255:$F$262)</f>
        <v>0</v>
      </c>
      <c r="H151" s="63">
        <f>SUM(b_STU!$G$255:$G$262)</f>
        <v>0</v>
      </c>
      <c r="I151" s="63">
        <f>SUM(b_STU!$H$255:$H$262)</f>
        <v>0</v>
      </c>
      <c r="J151" s="63">
        <f>SUM(b_STU!$I$255:$I$262)</f>
        <v>0</v>
      </c>
      <c r="K151" s="63">
        <f>SUM(b_STU!$J$255:$J$262)</f>
        <v>0</v>
      </c>
      <c r="L151" s="63">
        <f>SUM(b_STU!$K$255:$K$262)</f>
        <v>0</v>
      </c>
      <c r="M151" s="63">
        <f>SUM(b_STU!$L$255:$L$262)</f>
        <v>0</v>
      </c>
      <c r="N151" s="63">
        <f>SUM(b_STU!$M$255:$M$262)</f>
        <v>0</v>
      </c>
      <c r="O151" s="63">
        <f>SUM(b_STU!$N$255:$N$262)</f>
        <v>0</v>
      </c>
      <c r="P151" s="63">
        <f>SUM(b_STU!$O$255:$O$262)</f>
        <v>0</v>
      </c>
      <c r="Q151" s="63">
        <f>SUM(b_STU!$P$255:$P$262)</f>
        <v>0</v>
      </c>
      <c r="R151" s="63">
        <f>SUM(b_STU!$Q$255:$Q$262)</f>
        <v>0</v>
      </c>
      <c r="S151" s="63">
        <f>SUM(b_STU!$R$255:$R$262)</f>
        <v>0</v>
      </c>
      <c r="T151" s="63">
        <f>SUM(b_STU!$S$255:$S$262)</f>
        <v>0</v>
      </c>
      <c r="U151" s="64">
        <f>IF(F151=0,0,I151/F151)</f>
        <v>0</v>
      </c>
      <c r="V151" s="64">
        <f>IF(F151=0,0,(I151+J151+2*K151+3*L151)/F151)</f>
        <v>0</v>
      </c>
      <c r="W151" s="64">
        <f>IF(F151+N151+O151+S151=0,0,(I151+N151+O151)/(F151+O151+N151+S151))</f>
        <v>0</v>
      </c>
      <c r="X151" s="64">
        <f>V151+W151</f>
        <v>0</v>
      </c>
      <c r="Y151" s="63">
        <f>daten!$O$30</f>
        <v>0</v>
      </c>
    </row>
    <row r="152" spans="1:25" x14ac:dyDescent="0.2">
      <c r="A152" s="61">
        <f>SUBTOTAL(3,$U$2:U152)</f>
        <v>151</v>
      </c>
      <c r="B152" s="62" t="str">
        <f>b_STU!$A$263</f>
        <v>Spieler 4-30</v>
      </c>
      <c r="C152" s="62" t="str">
        <f>b_STU!$A$1</f>
        <v>Stuttgart Reds</v>
      </c>
      <c r="D152" s="63">
        <f>SUM(b_STU!$C$264:$C$271)</f>
        <v>0</v>
      </c>
      <c r="E152" s="63">
        <f>SUM(b_STU!$D$264:$D$271)</f>
        <v>0</v>
      </c>
      <c r="F152" s="63">
        <f>SUM(b_STU!$E$264:$E$271)</f>
        <v>0</v>
      </c>
      <c r="G152" s="63">
        <f>SUM(b_STU!$F$264:$F$271)</f>
        <v>0</v>
      </c>
      <c r="H152" s="63">
        <f>SUM(b_STU!$G$264:$G$271)</f>
        <v>0</v>
      </c>
      <c r="I152" s="63">
        <f>SUM(b_STU!$H$264:$H$271)</f>
        <v>0</v>
      </c>
      <c r="J152" s="63">
        <f>SUM(b_STU!$I$264:$I$271)</f>
        <v>0</v>
      </c>
      <c r="K152" s="63">
        <f>SUM(b_STU!$J$264:$J$271)</f>
        <v>0</v>
      </c>
      <c r="L152" s="63">
        <f>SUM(b_STU!$K$264:$K$271)</f>
        <v>0</v>
      </c>
      <c r="M152" s="63">
        <f>SUM(b_STU!$L$264:$L$271)</f>
        <v>0</v>
      </c>
      <c r="N152" s="63">
        <f>SUM(b_STU!$M$264:$M$271)</f>
        <v>0</v>
      </c>
      <c r="O152" s="63">
        <f>SUM(b_STU!$N$264:$N$271)</f>
        <v>0</v>
      </c>
      <c r="P152" s="63">
        <f>SUM(b_STU!$O$264:$O$271)</f>
        <v>0</v>
      </c>
      <c r="Q152" s="63">
        <f>SUM(b_STU!$P$264:$P$271)</f>
        <v>0</v>
      </c>
      <c r="R152" s="63">
        <f>SUM(b_STU!$Q$264:$Q$271)</f>
        <v>0</v>
      </c>
      <c r="S152" s="63">
        <f>SUM(b_STU!$R$264:$R$271)</f>
        <v>0</v>
      </c>
      <c r="T152" s="63">
        <f>SUM(b_STU!$S$264:$S$271)</f>
        <v>0</v>
      </c>
      <c r="U152" s="64">
        <f>IF(F152=0,0,I152/F152)</f>
        <v>0</v>
      </c>
      <c r="V152" s="64">
        <f>IF(F152=0,0,(I152+J152+2*K152+3*L152)/F152)</f>
        <v>0</v>
      </c>
      <c r="W152" s="64">
        <f>IF(F152+N152+O152+S152=0,0,(I152+N152+O152)/(F152+O152+N152+S152))</f>
        <v>0</v>
      </c>
      <c r="X152" s="64">
        <f>V152+W152</f>
        <v>0</v>
      </c>
      <c r="Y152" s="63">
        <f>daten!$O$31</f>
        <v>0</v>
      </c>
    </row>
    <row r="153" spans="1:25" x14ac:dyDescent="0.2">
      <c r="A153" s="61">
        <f>SUBTOTAL(3,$U$2:U153)</f>
        <v>152</v>
      </c>
      <c r="B153" s="62" t="str">
        <f>b_NRW!$A$128</f>
        <v>Spieler 5-15</v>
      </c>
      <c r="C153" s="62" t="str">
        <f>b_NRW!$A$1</f>
        <v>BSVNRW</v>
      </c>
      <c r="D153" s="63">
        <f>SUM(b_NRW!$C$129:$C$136)</f>
        <v>0</v>
      </c>
      <c r="E153" s="63">
        <f>SUM(b_NRW!$D$129:$D$136)</f>
        <v>0</v>
      </c>
      <c r="F153" s="63">
        <f>SUM(b_NRW!$E$129:$E$136)</f>
        <v>0</v>
      </c>
      <c r="G153" s="63">
        <f>SUM(b_NRW!$F$129:$F$136)</f>
        <v>0</v>
      </c>
      <c r="H153" s="63">
        <f>SUM(b_NRW!$G$129:$G$136)</f>
        <v>0</v>
      </c>
      <c r="I153" s="63">
        <f>SUM(b_NRW!$H$129:$H$136)</f>
        <v>0</v>
      </c>
      <c r="J153" s="63">
        <f>SUM(b_NRW!$I$129:$I$136)</f>
        <v>0</v>
      </c>
      <c r="K153" s="63">
        <f>SUM(b_NRW!$J$129:$J$136)</f>
        <v>0</v>
      </c>
      <c r="L153" s="63">
        <f>SUM(b_NRW!$K$129:$K$136)</f>
        <v>0</v>
      </c>
      <c r="M153" s="63">
        <f>SUM(b_NRW!$L$129:$L$136)</f>
        <v>0</v>
      </c>
      <c r="N153" s="63">
        <f>SUM(b_NRW!$M$129:$M$136)</f>
        <v>0</v>
      </c>
      <c r="O153" s="63">
        <f>SUM(b_NRW!$N$129:$N$136)</f>
        <v>0</v>
      </c>
      <c r="P153" s="63">
        <f>SUM(b_NRW!$O$129:$O$136)</f>
        <v>0</v>
      </c>
      <c r="Q153" s="63">
        <f>SUM(b_NRW!$P$129:$P$136)</f>
        <v>0</v>
      </c>
      <c r="R153" s="63">
        <f>SUM(b_NRW!$Q$129:$Q$136)</f>
        <v>0</v>
      </c>
      <c r="S153" s="63">
        <f>SUM(b_NRW!$R$129:$R$136)</f>
        <v>0</v>
      </c>
      <c r="T153" s="63">
        <f>SUM(b_NRW!$S$129:$S$136)</f>
        <v>0</v>
      </c>
      <c r="U153" s="64">
        <f>IF(F153=0,0,I153/F153)</f>
        <v>0</v>
      </c>
      <c r="V153" s="64">
        <f>IF(F153=0,0,(I153+J153+2*K153+3*L153)/F153)</f>
        <v>0</v>
      </c>
      <c r="W153" s="64">
        <f>IF(F153+N153+O153+S153=0,0,(I153+N153+O153)/(F153+O153+N153+S153))</f>
        <v>0</v>
      </c>
      <c r="X153" s="64">
        <f>V153+W153</f>
        <v>0</v>
      </c>
      <c r="Y153" s="63">
        <f>daten!$S$16</f>
        <v>0</v>
      </c>
    </row>
    <row r="154" spans="1:25" x14ac:dyDescent="0.2">
      <c r="A154" s="61">
        <f>SUBTOTAL(3,$U$2:U154)</f>
        <v>153</v>
      </c>
      <c r="B154" s="62" t="str">
        <f>b_NRW!$A$137</f>
        <v>Spieler 5-16</v>
      </c>
      <c r="C154" s="62" t="str">
        <f>b_NRW!$A$1</f>
        <v>BSVNRW</v>
      </c>
      <c r="D154" s="63">
        <f>SUM(b_NRW!$C$138:$C$145)</f>
        <v>0</v>
      </c>
      <c r="E154" s="63">
        <f>SUM(b_NRW!$D$138:$D$145)</f>
        <v>0</v>
      </c>
      <c r="F154" s="63">
        <f>SUM(b_NRW!$E$138:$E$145)</f>
        <v>0</v>
      </c>
      <c r="G154" s="63">
        <f>SUM(b_NRW!$F$138:$F$145)</f>
        <v>0</v>
      </c>
      <c r="H154" s="63">
        <f>SUM(b_NRW!$G$138:$G$145)</f>
        <v>0</v>
      </c>
      <c r="I154" s="63">
        <f>SUM(b_NRW!$H$138:$H$145)</f>
        <v>0</v>
      </c>
      <c r="J154" s="63">
        <f>SUM(b_NRW!$I$138:$I$145)</f>
        <v>0</v>
      </c>
      <c r="K154" s="63">
        <f>SUM(b_NRW!$J$138:$J$145)</f>
        <v>0</v>
      </c>
      <c r="L154" s="63">
        <f>SUM(b_NRW!$K$138:$K$145)</f>
        <v>0</v>
      </c>
      <c r="M154" s="63">
        <f>SUM(b_NRW!$L$138:$L$145)</f>
        <v>0</v>
      </c>
      <c r="N154" s="63">
        <f>SUM(b_NRW!$M$138:$M$145)</f>
        <v>0</v>
      </c>
      <c r="O154" s="63">
        <f>SUM(b_NRW!$N$138:$N$145)</f>
        <v>0</v>
      </c>
      <c r="P154" s="63">
        <f>SUM(b_NRW!$O$138:$O$145)</f>
        <v>0</v>
      </c>
      <c r="Q154" s="63">
        <f>SUM(b_NRW!$P$138:$P$145)</f>
        <v>0</v>
      </c>
      <c r="R154" s="63">
        <f>SUM(b_NRW!$Q$138:$Q$145)</f>
        <v>0</v>
      </c>
      <c r="S154" s="63">
        <f>SUM(b_NRW!$R$138:$R$145)</f>
        <v>0</v>
      </c>
      <c r="T154" s="63">
        <f>SUM(b_NRW!$S$138:$S$145)</f>
        <v>0</v>
      </c>
      <c r="U154" s="64">
        <f>IF(F154=0,0,I154/F154)</f>
        <v>0</v>
      </c>
      <c r="V154" s="64">
        <f>IF(F154=0,0,(I154+J154+2*K154+3*L154)/F154)</f>
        <v>0</v>
      </c>
      <c r="W154" s="64">
        <f>IF(F154+N154+O154+S154=0,0,(I154+N154+O154)/(F154+O154+N154+S154))</f>
        <v>0</v>
      </c>
      <c r="X154" s="64">
        <f>V154+W154</f>
        <v>0</v>
      </c>
      <c r="Y154" s="63">
        <f>daten!$S$17</f>
        <v>0</v>
      </c>
    </row>
    <row r="155" spans="1:25" x14ac:dyDescent="0.2">
      <c r="A155" s="61">
        <f>SUBTOTAL(3,$U$2:U155)</f>
        <v>154</v>
      </c>
      <c r="B155" s="62" t="str">
        <f>b_NRW!$A$146</f>
        <v>Spieler 5-17</v>
      </c>
      <c r="C155" s="62" t="str">
        <f>b_NRW!$A$1</f>
        <v>BSVNRW</v>
      </c>
      <c r="D155" s="63">
        <f>SUM(b_NRW!$C$147:$C$154)</f>
        <v>0</v>
      </c>
      <c r="E155" s="63">
        <f>SUM(b_NRW!$D$147:$D$154)</f>
        <v>0</v>
      </c>
      <c r="F155" s="63">
        <f>SUM(b_NRW!$E$147:$E$154)</f>
        <v>0</v>
      </c>
      <c r="G155" s="63">
        <f>SUM(b_NRW!$F$147:$F$154)</f>
        <v>0</v>
      </c>
      <c r="H155" s="63">
        <f>SUM(b_NRW!$G$147:$G$154)</f>
        <v>0</v>
      </c>
      <c r="I155" s="63">
        <f>SUM(b_NRW!$H$147:$H$154)</f>
        <v>0</v>
      </c>
      <c r="J155" s="63">
        <f>SUM(b_NRW!$I$147:$I$154)</f>
        <v>0</v>
      </c>
      <c r="K155" s="63">
        <f>SUM(b_NRW!$J$147:$J$154)</f>
        <v>0</v>
      </c>
      <c r="L155" s="63">
        <f>SUM(b_NRW!$K$147:$K$154)</f>
        <v>0</v>
      </c>
      <c r="M155" s="63">
        <f>SUM(b_NRW!$L$147:$L$154)</f>
        <v>0</v>
      </c>
      <c r="N155" s="63">
        <f>SUM(b_NRW!$M$147:$M$154)</f>
        <v>0</v>
      </c>
      <c r="O155" s="63">
        <f>SUM(b_NRW!$N$147:$N$154)</f>
        <v>0</v>
      </c>
      <c r="P155" s="63">
        <f>SUM(b_NRW!$O$147:$O$154)</f>
        <v>0</v>
      </c>
      <c r="Q155" s="63">
        <f>SUM(b_NRW!$P$147:$P$154)</f>
        <v>0</v>
      </c>
      <c r="R155" s="63">
        <f>SUM(b_NRW!$Q$147:$Q$154)</f>
        <v>0</v>
      </c>
      <c r="S155" s="63">
        <f>SUM(b_NRW!$R$147:$R$154)</f>
        <v>0</v>
      </c>
      <c r="T155" s="63">
        <f>SUM(b_NRW!$S$147:$S$154)</f>
        <v>0</v>
      </c>
      <c r="U155" s="64">
        <f>IF(F155=0,0,I155/F155)</f>
        <v>0</v>
      </c>
      <c r="V155" s="64">
        <f>IF(F155=0,0,(I155+J155+2*K155+3*L155)/F155)</f>
        <v>0</v>
      </c>
      <c r="W155" s="64">
        <f>IF(F155+N155+O155+S155=0,0,(I155+N155+O155)/(F155+O155+N155+S155))</f>
        <v>0</v>
      </c>
      <c r="X155" s="64">
        <f>V155+W155</f>
        <v>0</v>
      </c>
      <c r="Y155" s="63">
        <f>daten!$S$18</f>
        <v>0</v>
      </c>
    </row>
    <row r="156" spans="1:25" x14ac:dyDescent="0.2">
      <c r="A156" s="61">
        <f>SUBTOTAL(3,$U$2:U156)</f>
        <v>155</v>
      </c>
      <c r="B156" s="62" t="str">
        <f>b_NRW!$A$155</f>
        <v>Spieler 5-18</v>
      </c>
      <c r="C156" s="62" t="str">
        <f>b_NRW!$A$1</f>
        <v>BSVNRW</v>
      </c>
      <c r="D156" s="63">
        <f>SUM(b_NRW!$C$156:$C$163)</f>
        <v>0</v>
      </c>
      <c r="E156" s="63">
        <f>SUM(b_NRW!$D$156:$D$163)</f>
        <v>0</v>
      </c>
      <c r="F156" s="63">
        <f>SUM(b_NRW!$E$156:$E$163)</f>
        <v>0</v>
      </c>
      <c r="G156" s="63">
        <f>SUM(b_NRW!$F$156:$F$163)</f>
        <v>0</v>
      </c>
      <c r="H156" s="63">
        <f>SUM(b_NRW!$G$156:$G$163)</f>
        <v>0</v>
      </c>
      <c r="I156" s="63">
        <f>SUM(b_NRW!$H$156:$H$163)</f>
        <v>0</v>
      </c>
      <c r="J156" s="63">
        <f>SUM(b_NRW!$I$156:$I$163)</f>
        <v>0</v>
      </c>
      <c r="K156" s="63">
        <f>SUM(b_NRW!$J$156:$J$163)</f>
        <v>0</v>
      </c>
      <c r="L156" s="63">
        <f>SUM(b_NRW!$K$156:$K$163)</f>
        <v>0</v>
      </c>
      <c r="M156" s="63">
        <f>SUM(b_NRW!$L$156:$L$163)</f>
        <v>0</v>
      </c>
      <c r="N156" s="63">
        <f>SUM(b_NRW!$M$156:$M$163)</f>
        <v>0</v>
      </c>
      <c r="O156" s="63">
        <f>SUM(b_NRW!$N$156:$N$163)</f>
        <v>0</v>
      </c>
      <c r="P156" s="63">
        <f>SUM(b_NRW!$O$156:$O$163)</f>
        <v>0</v>
      </c>
      <c r="Q156" s="63">
        <f>SUM(b_NRW!$P$156:$P$163)</f>
        <v>0</v>
      </c>
      <c r="R156" s="63">
        <f>SUM(b_NRW!$Q$156:$Q$163)</f>
        <v>0</v>
      </c>
      <c r="S156" s="63">
        <f>SUM(b_NRW!$R$156:$R$163)</f>
        <v>0</v>
      </c>
      <c r="T156" s="63">
        <f>SUM(b_NRW!$S$156:$S$163)</f>
        <v>0</v>
      </c>
      <c r="U156" s="64">
        <f>IF(F156=0,0,I156/F156)</f>
        <v>0</v>
      </c>
      <c r="V156" s="64">
        <f>IF(F156=0,0,(I156+J156+2*K156+3*L156)/F156)</f>
        <v>0</v>
      </c>
      <c r="W156" s="64">
        <f>IF(F156+N156+O156+S156=0,0,(I156+N156+O156)/(F156+O156+N156+S156))</f>
        <v>0</v>
      </c>
      <c r="X156" s="64">
        <f>V156+W156</f>
        <v>0</v>
      </c>
      <c r="Y156" s="63">
        <f>daten!$S$19</f>
        <v>0</v>
      </c>
    </row>
    <row r="157" spans="1:25" x14ac:dyDescent="0.2">
      <c r="A157" s="61">
        <f>SUBTOTAL(3,$U$2:U157)</f>
        <v>156</v>
      </c>
      <c r="B157" s="62" t="str">
        <f>b_NRW!$A$164</f>
        <v>Spieler 5-19</v>
      </c>
      <c r="C157" s="62" t="str">
        <f>b_NRW!$A$1</f>
        <v>BSVNRW</v>
      </c>
      <c r="D157" s="63">
        <f>SUM(b_NRW!$C$165:$C$172)</f>
        <v>0</v>
      </c>
      <c r="E157" s="63">
        <f>SUM(b_NRW!$D$165:$D$172)</f>
        <v>0</v>
      </c>
      <c r="F157" s="63">
        <f>SUM(b_NRW!$E$165:$E$172)</f>
        <v>0</v>
      </c>
      <c r="G157" s="63">
        <f>SUM(b_NRW!$F$165:$F$172)</f>
        <v>0</v>
      </c>
      <c r="H157" s="63">
        <f>SUM(b_NRW!$G$165:$G$172)</f>
        <v>0</v>
      </c>
      <c r="I157" s="63">
        <f>SUM(b_NRW!$H$165:$H$172)</f>
        <v>0</v>
      </c>
      <c r="J157" s="63">
        <f>SUM(b_NRW!$I$165:$I$172)</f>
        <v>0</v>
      </c>
      <c r="K157" s="63">
        <f>SUM(b_NRW!$J$165:$J$172)</f>
        <v>0</v>
      </c>
      <c r="L157" s="63">
        <f>SUM(b_NRW!$K$165:$K$172)</f>
        <v>0</v>
      </c>
      <c r="M157" s="63">
        <f>SUM(b_NRW!$L$165:$L$172)</f>
        <v>0</v>
      </c>
      <c r="N157" s="63">
        <f>SUM(b_NRW!$M$165:$M$172)</f>
        <v>0</v>
      </c>
      <c r="O157" s="63">
        <f>SUM(b_NRW!$N$165:$N$172)</f>
        <v>0</v>
      </c>
      <c r="P157" s="63">
        <f>SUM(b_NRW!$O$165:$O$172)</f>
        <v>0</v>
      </c>
      <c r="Q157" s="63">
        <f>SUM(b_NRW!$P$165:$P$172)</f>
        <v>0</v>
      </c>
      <c r="R157" s="63">
        <f>SUM(b_NRW!$Q$165:$Q$172)</f>
        <v>0</v>
      </c>
      <c r="S157" s="63">
        <f>SUM(b_NRW!$R$165:$R$172)</f>
        <v>0</v>
      </c>
      <c r="T157" s="63">
        <f>SUM(b_NRW!$S$165:$S$172)</f>
        <v>0</v>
      </c>
      <c r="U157" s="64">
        <f>IF(F157=0,0,I157/F157)</f>
        <v>0</v>
      </c>
      <c r="V157" s="64">
        <f>IF(F157=0,0,(I157+J157+2*K157+3*L157)/F157)</f>
        <v>0</v>
      </c>
      <c r="W157" s="64">
        <f>IF(F157+N157+O157+S157=0,0,(I157+N157+O157)/(F157+O157+N157+S157))</f>
        <v>0</v>
      </c>
      <c r="X157" s="64">
        <f>V157+W157</f>
        <v>0</v>
      </c>
      <c r="Y157" s="63">
        <f>daten!$S$20</f>
        <v>0</v>
      </c>
    </row>
    <row r="158" spans="1:25" x14ac:dyDescent="0.2">
      <c r="A158" s="61">
        <f>SUBTOTAL(3,$U$2:U158)</f>
        <v>157</v>
      </c>
      <c r="B158" s="62" t="str">
        <f>b_NRW!$A$173</f>
        <v>Spieler 5-20</v>
      </c>
      <c r="C158" s="62" t="str">
        <f>b_NRW!$A$1</f>
        <v>BSVNRW</v>
      </c>
      <c r="D158" s="63">
        <f>SUM(b_NRW!$C$174:$C$181)</f>
        <v>0</v>
      </c>
      <c r="E158" s="63">
        <f>SUM(b_NRW!$D$174:$D$181)</f>
        <v>0</v>
      </c>
      <c r="F158" s="63">
        <f>SUM(b_NRW!$E$174:$E$181)</f>
        <v>0</v>
      </c>
      <c r="G158" s="63">
        <f>SUM(b_NRW!$F$174:$F$181)</f>
        <v>0</v>
      </c>
      <c r="H158" s="63">
        <f>SUM(b_NRW!$G$174:$G$181)</f>
        <v>0</v>
      </c>
      <c r="I158" s="63">
        <f>SUM(b_NRW!$H$174:$H$181)</f>
        <v>0</v>
      </c>
      <c r="J158" s="63">
        <f>SUM(b_NRW!$I$174:$I$181)</f>
        <v>0</v>
      </c>
      <c r="K158" s="63">
        <f>SUM(b_NRW!$J$174:$J$181)</f>
        <v>0</v>
      </c>
      <c r="L158" s="63">
        <f>SUM(b_NRW!$K$174:$K$181)</f>
        <v>0</v>
      </c>
      <c r="M158" s="63">
        <f>SUM(b_NRW!$L$174:$L$181)</f>
        <v>0</v>
      </c>
      <c r="N158" s="63">
        <f>SUM(b_NRW!$M$174:$M$181)</f>
        <v>0</v>
      </c>
      <c r="O158" s="63">
        <f>SUM(b_NRW!$N$174:$N$181)</f>
        <v>0</v>
      </c>
      <c r="P158" s="63">
        <f>SUM(b_NRW!$O$174:$O$181)</f>
        <v>0</v>
      </c>
      <c r="Q158" s="63">
        <f>SUM(b_NRW!$P$174:$P$181)</f>
        <v>0</v>
      </c>
      <c r="R158" s="63">
        <f>SUM(b_NRW!$Q$174:$Q$181)</f>
        <v>0</v>
      </c>
      <c r="S158" s="63">
        <f>SUM(b_NRW!$R$174:$R$181)</f>
        <v>0</v>
      </c>
      <c r="T158" s="63">
        <f>SUM(b_NRW!$S$174:$S$181)</f>
        <v>0</v>
      </c>
      <c r="U158" s="64">
        <f>IF(F158=0,0,I158/F158)</f>
        <v>0</v>
      </c>
      <c r="V158" s="64">
        <f>IF(F158=0,0,(I158+J158+2*K158+3*L158)/F158)</f>
        <v>0</v>
      </c>
      <c r="W158" s="64">
        <f>IF(F158+N158+O158+S158=0,0,(I158+N158+O158)/(F158+O158+N158+S158))</f>
        <v>0</v>
      </c>
      <c r="X158" s="64">
        <f>V158+W158</f>
        <v>0</v>
      </c>
      <c r="Y158" s="63">
        <f>daten!$S$21</f>
        <v>0</v>
      </c>
    </row>
    <row r="159" spans="1:25" x14ac:dyDescent="0.2">
      <c r="A159" s="61">
        <f>SUBTOTAL(3,$U$2:U159)</f>
        <v>158</v>
      </c>
      <c r="B159" s="62" t="str">
        <f>b_NRW!$A$182</f>
        <v>Spieler 5-21</v>
      </c>
      <c r="C159" s="62" t="str">
        <f>b_NRW!$A$1</f>
        <v>BSVNRW</v>
      </c>
      <c r="D159" s="63">
        <f>SUM(b_NRW!$C$183:$C$190)</f>
        <v>0</v>
      </c>
      <c r="E159" s="63">
        <f>SUM(b_NRW!$D$183:$D$190)</f>
        <v>0</v>
      </c>
      <c r="F159" s="63">
        <f>SUM(b_NRW!$E$183:$E$190)</f>
        <v>0</v>
      </c>
      <c r="G159" s="63">
        <f>SUM(b_NRW!$F$183:$F$190)</f>
        <v>0</v>
      </c>
      <c r="H159" s="63">
        <f>SUM(b_NRW!$G$183:$G$190)</f>
        <v>0</v>
      </c>
      <c r="I159" s="63">
        <f>SUM(b_NRW!$H$183:$H$190)</f>
        <v>0</v>
      </c>
      <c r="J159" s="63">
        <f>SUM(b_NRW!$I$183:$I$190)</f>
        <v>0</v>
      </c>
      <c r="K159" s="63">
        <f>SUM(b_NRW!$J$183:$J$190)</f>
        <v>0</v>
      </c>
      <c r="L159" s="63">
        <f>SUM(b_NRW!$K$183:$K$190)</f>
        <v>0</v>
      </c>
      <c r="M159" s="63">
        <f>SUM(b_NRW!$L$183:$L$190)</f>
        <v>0</v>
      </c>
      <c r="N159" s="63">
        <f>SUM(b_NRW!$M$183:$M$190)</f>
        <v>0</v>
      </c>
      <c r="O159" s="63">
        <f>SUM(b_NRW!$N$183:$N$190)</f>
        <v>0</v>
      </c>
      <c r="P159" s="63">
        <f>SUM(b_NRW!$O$183:$O$190)</f>
        <v>0</v>
      </c>
      <c r="Q159" s="63">
        <f>SUM(b_NRW!$P$183:$P$190)</f>
        <v>0</v>
      </c>
      <c r="R159" s="63">
        <f>SUM(b_NRW!$Q$183:$Q$190)</f>
        <v>0</v>
      </c>
      <c r="S159" s="63">
        <f>SUM(b_NRW!$R$183:$R$190)</f>
        <v>0</v>
      </c>
      <c r="T159" s="63">
        <f>SUM(b_NRW!$S$183:$S$190)</f>
        <v>0</v>
      </c>
      <c r="U159" s="64">
        <f>IF(F159=0,0,I159/F159)</f>
        <v>0</v>
      </c>
      <c r="V159" s="64">
        <f>IF(F159=0,0,(I159+J159+2*K159+3*L159)/F159)</f>
        <v>0</v>
      </c>
      <c r="W159" s="64">
        <f>IF(F159+N159+O159+S159=0,0,(I159+N159+O159)/(F159+O159+N159+S159))</f>
        <v>0</v>
      </c>
      <c r="X159" s="64">
        <f>V159+W159</f>
        <v>0</v>
      </c>
      <c r="Y159" s="63">
        <f>daten!$S$22</f>
        <v>0</v>
      </c>
    </row>
    <row r="160" spans="1:25" x14ac:dyDescent="0.2">
      <c r="A160" s="61">
        <f>SUBTOTAL(3,$U$2:U160)</f>
        <v>159</v>
      </c>
      <c r="B160" s="62" t="str">
        <f>b_NRW!$A$191</f>
        <v>Spieler 5-22</v>
      </c>
      <c r="C160" s="62" t="str">
        <f>b_NRW!$A$1</f>
        <v>BSVNRW</v>
      </c>
      <c r="D160" s="63">
        <f>SUM(b_NRW!$C$192:$C$199)</f>
        <v>0</v>
      </c>
      <c r="E160" s="63">
        <f>SUM(b_NRW!$D$192:$D$199)</f>
        <v>0</v>
      </c>
      <c r="F160" s="63">
        <f>SUM(b_NRW!$E$192:$E$199)</f>
        <v>0</v>
      </c>
      <c r="G160" s="63">
        <f>SUM(b_NRW!$F$192:$F$199)</f>
        <v>0</v>
      </c>
      <c r="H160" s="63">
        <f>SUM(b_NRW!$G$192:$G$199)</f>
        <v>0</v>
      </c>
      <c r="I160" s="63">
        <f>SUM(b_NRW!$H$192:$H$199)</f>
        <v>0</v>
      </c>
      <c r="J160" s="63">
        <f>SUM(b_NRW!$I$192:$I$199)</f>
        <v>0</v>
      </c>
      <c r="K160" s="63">
        <f>SUM(b_NRW!$J$192:$J$199)</f>
        <v>0</v>
      </c>
      <c r="L160" s="63">
        <f>SUM(b_NRW!$K$192:$K$199)</f>
        <v>0</v>
      </c>
      <c r="M160" s="63">
        <f>SUM(b_NRW!$L$192:$L$199)</f>
        <v>0</v>
      </c>
      <c r="N160" s="63">
        <f>SUM(b_NRW!$M$192:$M$199)</f>
        <v>0</v>
      </c>
      <c r="O160" s="63">
        <f>SUM(b_NRW!$N$192:$N$199)</f>
        <v>0</v>
      </c>
      <c r="P160" s="63">
        <f>SUM(b_NRW!$O$192:$O$199)</f>
        <v>0</v>
      </c>
      <c r="Q160" s="63">
        <f>SUM(b_NRW!$P$192:$P$199)</f>
        <v>0</v>
      </c>
      <c r="R160" s="63">
        <f>SUM(b_NRW!$Q$192:$Q$199)</f>
        <v>0</v>
      </c>
      <c r="S160" s="63">
        <f>SUM(b_NRW!$R$192:$R$199)</f>
        <v>0</v>
      </c>
      <c r="T160" s="63">
        <f>SUM(b_NRW!$S$192:$S$199)</f>
        <v>0</v>
      </c>
      <c r="U160" s="64">
        <f>IF(F160=0,0,I160/F160)</f>
        <v>0</v>
      </c>
      <c r="V160" s="64">
        <f>IF(F160=0,0,(I160+J160+2*K160+3*L160)/F160)</f>
        <v>0</v>
      </c>
      <c r="W160" s="64">
        <f>IF(F160+N160+O160+S160=0,0,(I160+N160+O160)/(F160+O160+N160+S160))</f>
        <v>0</v>
      </c>
      <c r="X160" s="64">
        <f>V160+W160</f>
        <v>0</v>
      </c>
      <c r="Y160" s="63">
        <f>daten!$S$23</f>
        <v>0</v>
      </c>
    </row>
    <row r="161" spans="1:25" x14ac:dyDescent="0.2">
      <c r="A161" s="61">
        <f>SUBTOTAL(3,$U$2:U161)</f>
        <v>160</v>
      </c>
      <c r="B161" s="62" t="str">
        <f>b_NRW!$A$200</f>
        <v>Spieler 5-23</v>
      </c>
      <c r="C161" s="62" t="str">
        <f>b_NRW!$A$1</f>
        <v>BSVNRW</v>
      </c>
      <c r="D161" s="63">
        <f>SUM(b_NRW!$C$201:$C$208)</f>
        <v>0</v>
      </c>
      <c r="E161" s="63">
        <f>SUM(b_NRW!$D$201:$D$208)</f>
        <v>0</v>
      </c>
      <c r="F161" s="63">
        <f>SUM(b_NRW!$E$201:$E$208)</f>
        <v>0</v>
      </c>
      <c r="G161" s="63">
        <f>SUM(b_NRW!$F$201:$F$208)</f>
        <v>0</v>
      </c>
      <c r="H161" s="63">
        <f>SUM(b_NRW!$G$201:$G$208)</f>
        <v>0</v>
      </c>
      <c r="I161" s="63">
        <f>SUM(b_NRW!$H$201:$H$208)</f>
        <v>0</v>
      </c>
      <c r="J161" s="63">
        <f>SUM(b_NRW!$I$201:$I$208)</f>
        <v>0</v>
      </c>
      <c r="K161" s="63">
        <f>SUM(b_NRW!$J$201:$J$208)</f>
        <v>0</v>
      </c>
      <c r="L161" s="63">
        <f>SUM(b_NRW!$K$201:$K$208)</f>
        <v>0</v>
      </c>
      <c r="M161" s="63">
        <f>SUM(b_NRW!$L$201:$L$208)</f>
        <v>0</v>
      </c>
      <c r="N161" s="63">
        <f>SUM(b_NRW!$M$201:$M$208)</f>
        <v>0</v>
      </c>
      <c r="O161" s="63">
        <f>SUM(b_NRW!$N$201:$N$208)</f>
        <v>0</v>
      </c>
      <c r="P161" s="63">
        <f>SUM(b_NRW!$O$201:$O$208)</f>
        <v>0</v>
      </c>
      <c r="Q161" s="63">
        <f>SUM(b_NRW!$P$201:$P$208)</f>
        <v>0</v>
      </c>
      <c r="R161" s="63">
        <f>SUM(b_NRW!$Q$201:$Q$208)</f>
        <v>0</v>
      </c>
      <c r="S161" s="63">
        <f>SUM(b_NRW!$R$201:$R$208)</f>
        <v>0</v>
      </c>
      <c r="T161" s="63">
        <f>SUM(b_NRW!$S$201:$S$208)</f>
        <v>0</v>
      </c>
      <c r="U161" s="64">
        <f>IF(F161=0,0,I161/F161)</f>
        <v>0</v>
      </c>
      <c r="V161" s="64">
        <f>IF(F161=0,0,(I161+J161+2*K161+3*L161)/F161)</f>
        <v>0</v>
      </c>
      <c r="W161" s="64">
        <f>IF(F161+N161+O161+S161=0,0,(I161+N161+O161)/(F161+O161+N161+S161))</f>
        <v>0</v>
      </c>
      <c r="X161" s="64">
        <f>V161+W161</f>
        <v>0</v>
      </c>
      <c r="Y161" s="63">
        <f>daten!$S$24</f>
        <v>0</v>
      </c>
    </row>
    <row r="162" spans="1:25" x14ac:dyDescent="0.2">
      <c r="A162" s="61">
        <f>SUBTOTAL(3,$U$2:U162)</f>
        <v>161</v>
      </c>
      <c r="B162" s="62" t="str">
        <f>b_NRW!$A$209</f>
        <v>Spieler 5-24</v>
      </c>
      <c r="C162" s="62" t="str">
        <f>b_NRW!$A$1</f>
        <v>BSVNRW</v>
      </c>
      <c r="D162" s="63">
        <f>SUM(b_NRW!$C$210:$C$217)</f>
        <v>0</v>
      </c>
      <c r="E162" s="63">
        <f>SUM(b_NRW!$D$210:$D$217)</f>
        <v>0</v>
      </c>
      <c r="F162" s="63">
        <f>SUM(b_NRW!$E$210:$E$217)</f>
        <v>0</v>
      </c>
      <c r="G162" s="63">
        <f>SUM(b_NRW!$F$210:$F$217)</f>
        <v>0</v>
      </c>
      <c r="H162" s="63">
        <f>SUM(b_NRW!$G$210:$G$217)</f>
        <v>0</v>
      </c>
      <c r="I162" s="63">
        <f>SUM(b_NRW!$H$210:$H$217)</f>
        <v>0</v>
      </c>
      <c r="J162" s="63">
        <f>SUM(b_NRW!$I$210:$I$217)</f>
        <v>0</v>
      </c>
      <c r="K162" s="63">
        <f>SUM(b_NRW!$J$210:$J$217)</f>
        <v>0</v>
      </c>
      <c r="L162" s="63">
        <f>SUM(b_NRW!$K$210:$K$217)</f>
        <v>0</v>
      </c>
      <c r="M162" s="63">
        <f>SUM(b_NRW!$L$210:$L$217)</f>
        <v>0</v>
      </c>
      <c r="N162" s="63">
        <f>SUM(b_NRW!$M$210:$M$217)</f>
        <v>0</v>
      </c>
      <c r="O162" s="63">
        <f>SUM(b_NRW!$N$210:$N$217)</f>
        <v>0</v>
      </c>
      <c r="P162" s="63">
        <f>SUM(b_NRW!$O$210:$O$217)</f>
        <v>0</v>
      </c>
      <c r="Q162" s="63">
        <f>SUM(b_NRW!$P$210:$P$217)</f>
        <v>0</v>
      </c>
      <c r="R162" s="63">
        <f>SUM(b_NRW!$Q$210:$Q$217)</f>
        <v>0</v>
      </c>
      <c r="S162" s="63">
        <f>SUM(b_NRW!$R$210:$R$217)</f>
        <v>0</v>
      </c>
      <c r="T162" s="63">
        <f>SUM(b_NRW!$S$210:$S$217)</f>
        <v>0</v>
      </c>
      <c r="U162" s="64">
        <f>IF(F162=0,0,I162/F162)</f>
        <v>0</v>
      </c>
      <c r="V162" s="64">
        <f>IF(F162=0,0,(I162+J162+2*K162+3*L162)/F162)</f>
        <v>0</v>
      </c>
      <c r="W162" s="64">
        <f>IF(F162+N162+O162+S162=0,0,(I162+N162+O162)/(F162+O162+N162+S162))</f>
        <v>0</v>
      </c>
      <c r="X162" s="64">
        <f>V162+W162</f>
        <v>0</v>
      </c>
      <c r="Y162" s="63">
        <f>daten!$S$25</f>
        <v>0</v>
      </c>
    </row>
    <row r="163" spans="1:25" x14ac:dyDescent="0.2">
      <c r="A163" s="61">
        <f>SUBTOTAL(3,$U$2:U163)</f>
        <v>162</v>
      </c>
      <c r="B163" s="62" t="str">
        <f>b_NRW!$A$218</f>
        <v>Spieler 5-25</v>
      </c>
      <c r="C163" s="62" t="str">
        <f>b_NRW!$A$1</f>
        <v>BSVNRW</v>
      </c>
      <c r="D163" s="63">
        <f>SUM(b_NRW!$C$219:$C$226)</f>
        <v>0</v>
      </c>
      <c r="E163" s="63">
        <f>SUM(b_NRW!$D$219:$D$226)</f>
        <v>0</v>
      </c>
      <c r="F163" s="63">
        <f>SUM(b_NRW!$E$219:$E$226)</f>
        <v>0</v>
      </c>
      <c r="G163" s="63">
        <f>SUM(b_NRW!$F$219:$F$226)</f>
        <v>0</v>
      </c>
      <c r="H163" s="63">
        <f>SUM(b_NRW!$G$219:$G$226)</f>
        <v>0</v>
      </c>
      <c r="I163" s="63">
        <f>SUM(b_NRW!$H$219:$H$226)</f>
        <v>0</v>
      </c>
      <c r="J163" s="63">
        <f>SUM(b_NRW!$I$219:$I$226)</f>
        <v>0</v>
      </c>
      <c r="K163" s="63">
        <f>SUM(b_NRW!$J$219:$J$226)</f>
        <v>0</v>
      </c>
      <c r="L163" s="63">
        <f>SUM(b_NRW!$K$219:$K$226)</f>
        <v>0</v>
      </c>
      <c r="M163" s="63">
        <f>SUM(b_NRW!$L$219:$L$226)</f>
        <v>0</v>
      </c>
      <c r="N163" s="63">
        <f>SUM(b_NRW!$M$219:$M$226)</f>
        <v>0</v>
      </c>
      <c r="O163" s="63">
        <f>SUM(b_NRW!$N$219:$N$226)</f>
        <v>0</v>
      </c>
      <c r="P163" s="63">
        <f>SUM(b_NRW!$O$219:$O$226)</f>
        <v>0</v>
      </c>
      <c r="Q163" s="63">
        <f>SUM(b_NRW!$P$219:$P$226)</f>
        <v>0</v>
      </c>
      <c r="R163" s="63">
        <f>SUM(b_NRW!$Q$219:$Q$226)</f>
        <v>0</v>
      </c>
      <c r="S163" s="63">
        <f>SUM(b_NRW!$R$219:$R$226)</f>
        <v>0</v>
      </c>
      <c r="T163" s="63">
        <f>SUM(b_NRW!$S$219:$S$226)</f>
        <v>0</v>
      </c>
      <c r="U163" s="64">
        <f>IF(F163=0,0,I163/F163)</f>
        <v>0</v>
      </c>
      <c r="V163" s="64">
        <f>IF(F163=0,0,(I163+J163+2*K163+3*L163)/F163)</f>
        <v>0</v>
      </c>
      <c r="W163" s="64">
        <f>IF(F163+N163+O163+S163=0,0,(I163+N163+O163)/(F163+O163+N163+S163))</f>
        <v>0</v>
      </c>
      <c r="X163" s="64">
        <f>V163+W163</f>
        <v>0</v>
      </c>
      <c r="Y163" s="63">
        <f>daten!$S$26</f>
        <v>0</v>
      </c>
    </row>
    <row r="164" spans="1:25" x14ac:dyDescent="0.2">
      <c r="A164" s="61">
        <f>SUBTOTAL(3,$U$2:U164)</f>
        <v>163</v>
      </c>
      <c r="B164" s="62" t="str">
        <f>b_NRW!$A$227</f>
        <v>Spieler 5-26</v>
      </c>
      <c r="C164" s="62" t="str">
        <f>b_NRW!$A$1</f>
        <v>BSVNRW</v>
      </c>
      <c r="D164" s="63">
        <f>SUM(b_NRW!$C$228:$C$235)</f>
        <v>0</v>
      </c>
      <c r="E164" s="63">
        <f>SUM(b_NRW!$D$228:$D$235)</f>
        <v>0</v>
      </c>
      <c r="F164" s="63">
        <f>SUM(b_NRW!$E$228:$E$235)</f>
        <v>0</v>
      </c>
      <c r="G164" s="63">
        <f>SUM(b_NRW!$F$228:$F$235)</f>
        <v>0</v>
      </c>
      <c r="H164" s="63">
        <f>SUM(b_NRW!$G$228:$G$235)</f>
        <v>0</v>
      </c>
      <c r="I164" s="63">
        <f>SUM(b_NRW!$H$228:$H$235)</f>
        <v>0</v>
      </c>
      <c r="J164" s="63">
        <f>SUM(b_NRW!$I$228:$I$235)</f>
        <v>0</v>
      </c>
      <c r="K164" s="63">
        <f>SUM(b_NRW!$J$228:$J$235)</f>
        <v>0</v>
      </c>
      <c r="L164" s="63">
        <f>SUM(b_NRW!$K$228:$K$235)</f>
        <v>0</v>
      </c>
      <c r="M164" s="63">
        <f>SUM(b_NRW!$L$228:$L$235)</f>
        <v>0</v>
      </c>
      <c r="N164" s="63">
        <f>SUM(b_NRW!$M$228:$M$235)</f>
        <v>0</v>
      </c>
      <c r="O164" s="63">
        <f>SUM(b_NRW!$N$228:$N$235)</f>
        <v>0</v>
      </c>
      <c r="P164" s="63">
        <f>SUM(b_NRW!$O$228:$O$235)</f>
        <v>0</v>
      </c>
      <c r="Q164" s="63">
        <f>SUM(b_NRW!$P$228:$P$235)</f>
        <v>0</v>
      </c>
      <c r="R164" s="63">
        <f>SUM(b_NRW!$Q$228:$Q$235)</f>
        <v>0</v>
      </c>
      <c r="S164" s="63">
        <f>SUM(b_NRW!$R$228:$R$235)</f>
        <v>0</v>
      </c>
      <c r="T164" s="63">
        <f>SUM(b_NRW!$S$228:$S$235)</f>
        <v>0</v>
      </c>
      <c r="U164" s="64">
        <f>IF(F164=0,0,I164/F164)</f>
        <v>0</v>
      </c>
      <c r="V164" s="64">
        <f>IF(F164=0,0,(I164+J164+2*K164+3*L164)/F164)</f>
        <v>0</v>
      </c>
      <c r="W164" s="64">
        <f>IF(F164+N164+O164+S164=0,0,(I164+N164+O164)/(F164+O164+N164+S164))</f>
        <v>0</v>
      </c>
      <c r="X164" s="64">
        <f>V164+W164</f>
        <v>0</v>
      </c>
      <c r="Y164" s="63">
        <f>daten!$S$27</f>
        <v>0</v>
      </c>
    </row>
    <row r="165" spans="1:25" x14ac:dyDescent="0.2">
      <c r="A165" s="61">
        <f>SUBTOTAL(3,$U$2:U165)</f>
        <v>164</v>
      </c>
      <c r="B165" s="62" t="str">
        <f>b_NRW!$A$236</f>
        <v>Spieler 5-27</v>
      </c>
      <c r="C165" s="62" t="str">
        <f>b_NRW!$A$1</f>
        <v>BSVNRW</v>
      </c>
      <c r="D165" s="63">
        <f>SUM(b_NRW!$C$237:$C$244)</f>
        <v>0</v>
      </c>
      <c r="E165" s="63">
        <f>SUM(b_NRW!$D$237:$D$244)</f>
        <v>0</v>
      </c>
      <c r="F165" s="63">
        <f>SUM(b_NRW!$E$237:$E$244)</f>
        <v>0</v>
      </c>
      <c r="G165" s="63">
        <f>SUM(b_NRW!$F$237:$F$244)</f>
        <v>0</v>
      </c>
      <c r="H165" s="63">
        <f>SUM(b_NRW!$G$237:$G$244)</f>
        <v>0</v>
      </c>
      <c r="I165" s="63">
        <f>SUM(b_NRW!$H$237:$H$244)</f>
        <v>0</v>
      </c>
      <c r="J165" s="63">
        <f>SUM(b_NRW!$I$237:$I$244)</f>
        <v>0</v>
      </c>
      <c r="K165" s="63">
        <f>SUM(b_NRW!$J$237:$J$244)</f>
        <v>0</v>
      </c>
      <c r="L165" s="63">
        <f>SUM(b_NRW!$K$237:$K$244)</f>
        <v>0</v>
      </c>
      <c r="M165" s="63">
        <f>SUM(b_NRW!$L$237:$L$244)</f>
        <v>0</v>
      </c>
      <c r="N165" s="63">
        <f>SUM(b_NRW!$M$237:$M$244)</f>
        <v>0</v>
      </c>
      <c r="O165" s="63">
        <f>SUM(b_NRW!$N$237:$N$244)</f>
        <v>0</v>
      </c>
      <c r="P165" s="63">
        <f>SUM(b_NRW!$O$237:$O$244)</f>
        <v>0</v>
      </c>
      <c r="Q165" s="63">
        <f>SUM(b_NRW!$P$237:$P$244)</f>
        <v>0</v>
      </c>
      <c r="R165" s="63">
        <f>SUM(b_NRW!$Q$237:$Q$244)</f>
        <v>0</v>
      </c>
      <c r="S165" s="63">
        <f>SUM(b_NRW!$R$237:$R$244)</f>
        <v>0</v>
      </c>
      <c r="T165" s="63">
        <f>SUM(b_NRW!$S$237:$S$244)</f>
        <v>0</v>
      </c>
      <c r="U165" s="64">
        <f>IF(F165=0,0,I165/F165)</f>
        <v>0</v>
      </c>
      <c r="V165" s="64">
        <f>IF(F165=0,0,(I165+J165+2*K165+3*L165)/F165)</f>
        <v>0</v>
      </c>
      <c r="W165" s="64">
        <f>IF(F165+N165+O165+S165=0,0,(I165+N165+O165)/(F165+O165+N165+S165))</f>
        <v>0</v>
      </c>
      <c r="X165" s="64">
        <f>V165+W165</f>
        <v>0</v>
      </c>
      <c r="Y165" s="63">
        <f>daten!$S$28</f>
        <v>0</v>
      </c>
    </row>
    <row r="166" spans="1:25" x14ac:dyDescent="0.2">
      <c r="A166" s="61">
        <f>SUBTOTAL(3,$U$2:U166)</f>
        <v>165</v>
      </c>
      <c r="B166" s="62" t="str">
        <f>b_NRW!$A$245</f>
        <v>Spieler 5-28</v>
      </c>
      <c r="C166" s="62" t="str">
        <f>b_NRW!$A$1</f>
        <v>BSVNRW</v>
      </c>
      <c r="D166" s="63">
        <f>SUM(b_NRW!$C$246:$C$253)</f>
        <v>0</v>
      </c>
      <c r="E166" s="63">
        <f>SUM(b_NRW!$D$246:$D$253)</f>
        <v>0</v>
      </c>
      <c r="F166" s="63">
        <f>SUM(b_NRW!$E$246:$E$253)</f>
        <v>0</v>
      </c>
      <c r="G166" s="63">
        <f>SUM(b_NRW!$F$246:$F$253)</f>
        <v>0</v>
      </c>
      <c r="H166" s="63">
        <f>SUM(b_NRW!$G$246:$G$253)</f>
        <v>0</v>
      </c>
      <c r="I166" s="63">
        <f>SUM(b_NRW!$H$246:$H$253)</f>
        <v>0</v>
      </c>
      <c r="J166" s="63">
        <f>SUM(b_NRW!$I$246:$I$253)</f>
        <v>0</v>
      </c>
      <c r="K166" s="63">
        <f>SUM(b_NRW!$J$246:$J$253)</f>
        <v>0</v>
      </c>
      <c r="L166" s="63">
        <f>SUM(b_NRW!$K$246:$K$253)</f>
        <v>0</v>
      </c>
      <c r="M166" s="63">
        <f>SUM(b_NRW!$L$246:$L$253)</f>
        <v>0</v>
      </c>
      <c r="N166" s="63">
        <f>SUM(b_NRW!$M$246:$M$253)</f>
        <v>0</v>
      </c>
      <c r="O166" s="63">
        <f>SUM(b_NRW!$N$246:$N$253)</f>
        <v>0</v>
      </c>
      <c r="P166" s="63">
        <f>SUM(b_NRW!$O$246:$O$253)</f>
        <v>0</v>
      </c>
      <c r="Q166" s="63">
        <f>SUM(b_NRW!$P$246:$P$253)</f>
        <v>0</v>
      </c>
      <c r="R166" s="63">
        <f>SUM(b_NRW!$Q$246:$Q$253)</f>
        <v>0</v>
      </c>
      <c r="S166" s="63">
        <f>SUM(b_NRW!$R$246:$R$253)</f>
        <v>0</v>
      </c>
      <c r="T166" s="63">
        <f>SUM(b_NRW!$S$246:$S$253)</f>
        <v>0</v>
      </c>
      <c r="U166" s="64">
        <f>IF(F166=0,0,I166/F166)</f>
        <v>0</v>
      </c>
      <c r="V166" s="64">
        <f>IF(F166=0,0,(I166+J166+2*K166+3*L166)/F166)</f>
        <v>0</v>
      </c>
      <c r="W166" s="64">
        <f>IF(F166+N166+O166+S166=0,0,(I166+N166+O166)/(F166+O166+N166+S166))</f>
        <v>0</v>
      </c>
      <c r="X166" s="64">
        <f>V166+W166</f>
        <v>0</v>
      </c>
      <c r="Y166" s="63">
        <f>daten!$S$29</f>
        <v>0</v>
      </c>
    </row>
    <row r="167" spans="1:25" x14ac:dyDescent="0.2">
      <c r="A167" s="61">
        <f>SUBTOTAL(3,$U$2:U167)</f>
        <v>166</v>
      </c>
      <c r="B167" s="62" t="str">
        <f>b_NRW!$A$254</f>
        <v>Spieler 5-29</v>
      </c>
      <c r="C167" s="62" t="str">
        <f>b_NRW!$A$1</f>
        <v>BSVNRW</v>
      </c>
      <c r="D167" s="63">
        <f>SUM(b_NRW!$C$255:$C$262)</f>
        <v>0</v>
      </c>
      <c r="E167" s="63">
        <f>SUM(b_NRW!$D$255:$D$262)</f>
        <v>0</v>
      </c>
      <c r="F167" s="63">
        <f>SUM(b_NRW!$E$255:$E$262)</f>
        <v>0</v>
      </c>
      <c r="G167" s="63">
        <f>SUM(b_NRW!$F$255:$F$262)</f>
        <v>0</v>
      </c>
      <c r="H167" s="63">
        <f>SUM(b_NRW!$G$255:$G$262)</f>
        <v>0</v>
      </c>
      <c r="I167" s="63">
        <f>SUM(b_NRW!$H$255:$H$262)</f>
        <v>0</v>
      </c>
      <c r="J167" s="63">
        <f>SUM(b_NRW!$I$255:$I$262)</f>
        <v>0</v>
      </c>
      <c r="K167" s="63">
        <f>SUM(b_NRW!$J$255:$J$262)</f>
        <v>0</v>
      </c>
      <c r="L167" s="63">
        <f>SUM(b_NRW!$K$255:$K$262)</f>
        <v>0</v>
      </c>
      <c r="M167" s="63">
        <f>SUM(b_NRW!$L$255:$L$262)</f>
        <v>0</v>
      </c>
      <c r="N167" s="63">
        <f>SUM(b_NRW!$M$255:$M$262)</f>
        <v>0</v>
      </c>
      <c r="O167" s="63">
        <f>SUM(b_NRW!$N$255:$N$262)</f>
        <v>0</v>
      </c>
      <c r="P167" s="63">
        <f>SUM(b_NRW!$O$255:$O$262)</f>
        <v>0</v>
      </c>
      <c r="Q167" s="63">
        <f>SUM(b_NRW!$P$255:$P$262)</f>
        <v>0</v>
      </c>
      <c r="R167" s="63">
        <f>SUM(b_NRW!$Q$255:$Q$262)</f>
        <v>0</v>
      </c>
      <c r="S167" s="63">
        <f>SUM(b_NRW!$R$255:$R$262)</f>
        <v>0</v>
      </c>
      <c r="T167" s="63">
        <f>SUM(b_NRW!$S$255:$S$262)</f>
        <v>0</v>
      </c>
      <c r="U167" s="64">
        <f>IF(F167=0,0,I167/F167)</f>
        <v>0</v>
      </c>
      <c r="V167" s="64">
        <f>IF(F167=0,0,(I167+J167+2*K167+3*L167)/F167)</f>
        <v>0</v>
      </c>
      <c r="W167" s="64">
        <f>IF(F167+N167+O167+S167=0,0,(I167+N167+O167)/(F167+O167+N167+S167))</f>
        <v>0</v>
      </c>
      <c r="X167" s="64">
        <f>V167+W167</f>
        <v>0</v>
      </c>
      <c r="Y167" s="63">
        <f>daten!$S$30</f>
        <v>0</v>
      </c>
    </row>
    <row r="168" spans="1:25" x14ac:dyDescent="0.2">
      <c r="A168" s="61">
        <f>SUBTOTAL(3,$U$2:U168)</f>
        <v>167</v>
      </c>
      <c r="B168" s="62" t="str">
        <f>b_NRW!$A$263</f>
        <v>Spieler 5-30</v>
      </c>
      <c r="C168" s="62" t="str">
        <f>b_NRW!$A$1</f>
        <v>BSVNRW</v>
      </c>
      <c r="D168" s="63">
        <f>SUM(b_NRW!$C$264:$C$271)</f>
        <v>0</v>
      </c>
      <c r="E168" s="63">
        <f>SUM(b_NRW!$D$264:$D$271)</f>
        <v>0</v>
      </c>
      <c r="F168" s="63">
        <f>SUM(b_NRW!$E$264:$E$271)</f>
        <v>0</v>
      </c>
      <c r="G168" s="63">
        <f>SUM(b_NRW!$F$264:$F$271)</f>
        <v>0</v>
      </c>
      <c r="H168" s="63">
        <f>SUM(b_NRW!$G$264:$G$271)</f>
        <v>0</v>
      </c>
      <c r="I168" s="63">
        <f>SUM(b_NRW!$H$264:$H$271)</f>
        <v>0</v>
      </c>
      <c r="J168" s="63">
        <f>SUM(b_NRW!$I$264:$I$271)</f>
        <v>0</v>
      </c>
      <c r="K168" s="63">
        <f>SUM(b_NRW!$J$264:$J$271)</f>
        <v>0</v>
      </c>
      <c r="L168" s="63">
        <f>SUM(b_NRW!$K$264:$K$271)</f>
        <v>0</v>
      </c>
      <c r="M168" s="63">
        <f>SUM(b_NRW!$L$264:$L$271)</f>
        <v>0</v>
      </c>
      <c r="N168" s="63">
        <f>SUM(b_NRW!$M$264:$M$271)</f>
        <v>0</v>
      </c>
      <c r="O168" s="63">
        <f>SUM(b_NRW!$N$264:$N$271)</f>
        <v>0</v>
      </c>
      <c r="P168" s="63">
        <f>SUM(b_NRW!$O$264:$O$271)</f>
        <v>0</v>
      </c>
      <c r="Q168" s="63">
        <f>SUM(b_NRW!$P$264:$P$271)</f>
        <v>0</v>
      </c>
      <c r="R168" s="63">
        <f>SUM(b_NRW!$Q$264:$Q$271)</f>
        <v>0</v>
      </c>
      <c r="S168" s="63">
        <f>SUM(b_NRW!$R$264:$R$271)</f>
        <v>0</v>
      </c>
      <c r="T168" s="63">
        <f>SUM(b_NRW!$S$264:$S$271)</f>
        <v>0</v>
      </c>
      <c r="U168" s="64">
        <f>IF(F168=0,0,I168/F168)</f>
        <v>0</v>
      </c>
      <c r="V168" s="64">
        <f>IF(F168=0,0,(I168+J168+2*K168+3*L168)/F168)</f>
        <v>0</v>
      </c>
      <c r="W168" s="64">
        <f>IF(F168+N168+O168+S168=0,0,(I168+N168+O168)/(F168+O168+N168+S168))</f>
        <v>0</v>
      </c>
      <c r="X168" s="64">
        <f>V168+W168</f>
        <v>0</v>
      </c>
      <c r="Y168" s="63">
        <f>daten!$S$31</f>
        <v>0</v>
      </c>
    </row>
    <row r="169" spans="1:25" x14ac:dyDescent="0.2">
      <c r="A169" s="61">
        <f>SUBTOTAL(3,$U$2:U169)</f>
        <v>168</v>
      </c>
      <c r="B169" s="62" t="str">
        <f>b_KIEL!$A$155</f>
        <v>Spieler 6-18</v>
      </c>
      <c r="C169" s="62" t="str">
        <f>b_KIEL!$A$1</f>
        <v>Kiel Seahawks</v>
      </c>
      <c r="D169" s="63">
        <f>SUM(b_KIEL!$C$156:$C$163)</f>
        <v>0</v>
      </c>
      <c r="E169" s="63">
        <f>SUM(b_KIEL!$D$156:$D$163)</f>
        <v>0</v>
      </c>
      <c r="F169" s="63">
        <f>SUM(b_KIEL!$E$156:$E$163)</f>
        <v>0</v>
      </c>
      <c r="G169" s="63">
        <f>SUM(b_KIEL!$F$156:$F$163)</f>
        <v>0</v>
      </c>
      <c r="H169" s="63">
        <f>SUM(b_KIEL!$G$156:$G$163)</f>
        <v>0</v>
      </c>
      <c r="I169" s="63">
        <f>SUM(b_KIEL!$H$156:$H$163)</f>
        <v>0</v>
      </c>
      <c r="J169" s="63">
        <f>SUM(b_KIEL!$I$156:$I$163)</f>
        <v>0</v>
      </c>
      <c r="K169" s="63">
        <f>SUM(b_KIEL!$J$156:$J$163)</f>
        <v>0</v>
      </c>
      <c r="L169" s="63">
        <f>SUM(b_KIEL!$K$156:$K$163)</f>
        <v>0</v>
      </c>
      <c r="M169" s="63">
        <f>SUM(b_KIEL!$L$156:$L$163)</f>
        <v>0</v>
      </c>
      <c r="N169" s="63">
        <f>SUM(b_KIEL!$M$156:$M$163)</f>
        <v>0</v>
      </c>
      <c r="O169" s="63">
        <f>SUM(b_KIEL!$N$156:$N$163)</f>
        <v>0</v>
      </c>
      <c r="P169" s="63">
        <f>SUM(b_KIEL!$O$156:$O$163)</f>
        <v>0</v>
      </c>
      <c r="Q169" s="63">
        <f>SUM(b_KIEL!$P$156:$P$163)</f>
        <v>0</v>
      </c>
      <c r="R169" s="63">
        <f>SUM(b_KIEL!$Q$156:$Q$163)</f>
        <v>0</v>
      </c>
      <c r="S169" s="63">
        <f>SUM(b_KIEL!$R$156:$R$163)</f>
        <v>0</v>
      </c>
      <c r="T169" s="63">
        <f>SUM(b_KIEL!$S$156:$S$163)</f>
        <v>0</v>
      </c>
      <c r="U169" s="64">
        <f>IF(F169=0,0,I169/F169)</f>
        <v>0</v>
      </c>
      <c r="V169" s="64">
        <f>IF(F169=0,0,(I169+J169+2*K169+3*L169)/F169)</f>
        <v>0</v>
      </c>
      <c r="W169" s="64">
        <f>IF(F169+N169+O169+S169=0,0,(I169+N169+O169)/(F169+O169+N169+S169))</f>
        <v>0</v>
      </c>
      <c r="X169" s="64">
        <f>V169+W169</f>
        <v>0</v>
      </c>
      <c r="Y169" s="63">
        <f>daten!$S$19</f>
        <v>0</v>
      </c>
    </row>
    <row r="170" spans="1:25" x14ac:dyDescent="0.2">
      <c r="A170" s="61">
        <f>SUBTOTAL(3,$U$2:U170)</f>
        <v>169</v>
      </c>
      <c r="B170" s="62" t="str">
        <f>b_KIEL!$A$164</f>
        <v>Spieler 6-19</v>
      </c>
      <c r="C170" s="62" t="str">
        <f>b_KIEL!$A$1</f>
        <v>Kiel Seahawks</v>
      </c>
      <c r="D170" s="63">
        <f>SUM(b_KIEL!$C$165:$C$172)</f>
        <v>0</v>
      </c>
      <c r="E170" s="63">
        <f>SUM(b_KIEL!$D$165:$D$172)</f>
        <v>0</v>
      </c>
      <c r="F170" s="63">
        <f>SUM(b_KIEL!$E$165:$E$172)</f>
        <v>0</v>
      </c>
      <c r="G170" s="63">
        <f>SUM(b_KIEL!$F$165:$F$172)</f>
        <v>0</v>
      </c>
      <c r="H170" s="63">
        <f>SUM(b_KIEL!$G$165:$G$172)</f>
        <v>0</v>
      </c>
      <c r="I170" s="63">
        <f>SUM(b_KIEL!$H$165:$H$172)</f>
        <v>0</v>
      </c>
      <c r="J170" s="63">
        <f>SUM(b_KIEL!$I$165:$I$172)</f>
        <v>0</v>
      </c>
      <c r="K170" s="63">
        <f>SUM(b_KIEL!$J$165:$J$172)</f>
        <v>0</v>
      </c>
      <c r="L170" s="63">
        <f>SUM(b_KIEL!$K$165:$K$172)</f>
        <v>0</v>
      </c>
      <c r="M170" s="63">
        <f>SUM(b_KIEL!$L$165:$L$172)</f>
        <v>0</v>
      </c>
      <c r="N170" s="63">
        <f>SUM(b_KIEL!$M$165:$M$172)</f>
        <v>0</v>
      </c>
      <c r="O170" s="63">
        <f>SUM(b_KIEL!$N$165:$N$172)</f>
        <v>0</v>
      </c>
      <c r="P170" s="63">
        <f>SUM(b_KIEL!$O$165:$O$172)</f>
        <v>0</v>
      </c>
      <c r="Q170" s="63">
        <f>SUM(b_KIEL!$P$165:$P$172)</f>
        <v>0</v>
      </c>
      <c r="R170" s="63">
        <f>SUM(b_KIEL!$Q$165:$Q$172)</f>
        <v>0</v>
      </c>
      <c r="S170" s="63">
        <f>SUM(b_KIEL!$R$165:$R$172)</f>
        <v>0</v>
      </c>
      <c r="T170" s="63">
        <f>SUM(b_KIEL!$S$165:$S$172)</f>
        <v>0</v>
      </c>
      <c r="U170" s="64">
        <f>IF(F170=0,0,I170/F170)</f>
        <v>0</v>
      </c>
      <c r="V170" s="64">
        <f>IF(F170=0,0,(I170+J170+2*K170+3*L170)/F170)</f>
        <v>0</v>
      </c>
      <c r="W170" s="64">
        <f>IF(F170+N170+O170+S170=0,0,(I170+N170+O170)/(F170+O170+N170+S170))</f>
        <v>0</v>
      </c>
      <c r="X170" s="64">
        <f>V170+W170</f>
        <v>0</v>
      </c>
      <c r="Y170" s="63">
        <f>daten!$S$20</f>
        <v>0</v>
      </c>
    </row>
    <row r="171" spans="1:25" x14ac:dyDescent="0.2">
      <c r="A171" s="61">
        <f>SUBTOTAL(3,$U$2:U171)</f>
        <v>170</v>
      </c>
      <c r="B171" s="62" t="str">
        <f>b_KIEL!$A$173</f>
        <v>Spieler 6-20</v>
      </c>
      <c r="C171" s="62" t="str">
        <f>b_KIEL!$A$1</f>
        <v>Kiel Seahawks</v>
      </c>
      <c r="D171" s="163">
        <f>SUM(b_KIEL!$C$174:$C$181)</f>
        <v>0</v>
      </c>
      <c r="E171" s="163">
        <f>SUM(b_KIEL!$D$174:$D$181)</f>
        <v>0</v>
      </c>
      <c r="F171" s="163">
        <f>SUM(b_KIEL!$E$174:$E$181)</f>
        <v>0</v>
      </c>
      <c r="G171" s="163">
        <f>SUM(b_KIEL!$F$174:$F$181)</f>
        <v>0</v>
      </c>
      <c r="H171" s="163">
        <f>SUM(b_KIEL!$G$174:$G$181)</f>
        <v>0</v>
      </c>
      <c r="I171" s="163">
        <f>SUM(b_KIEL!$H$174:$H$181)</f>
        <v>0</v>
      </c>
      <c r="J171" s="163">
        <f>SUM(b_KIEL!$I$174:$I$181)</f>
        <v>0</v>
      </c>
      <c r="K171" s="163">
        <f>SUM(b_KIEL!$J$174:$J$181)</f>
        <v>0</v>
      </c>
      <c r="L171" s="163">
        <f>SUM(b_KIEL!$K$174:$K$181)</f>
        <v>0</v>
      </c>
      <c r="M171" s="163">
        <f>SUM(b_KIEL!$L$174:$L$181)</f>
        <v>0</v>
      </c>
      <c r="N171" s="163">
        <f>SUM(b_KIEL!$M$174:$M$181)</f>
        <v>0</v>
      </c>
      <c r="O171" s="163">
        <f>SUM(b_KIEL!$N$174:$N$181)</f>
        <v>0</v>
      </c>
      <c r="P171" s="163">
        <f>SUM(b_KIEL!$O$174:$O$181)</f>
        <v>0</v>
      </c>
      <c r="Q171" s="163">
        <f>SUM(b_KIEL!$P$174:$P$181)</f>
        <v>0</v>
      </c>
      <c r="R171" s="163">
        <f>SUM(b_KIEL!$Q$174:$Q$181)</f>
        <v>0</v>
      </c>
      <c r="S171" s="163">
        <f>SUM(b_KIEL!$R$174:$R$181)</f>
        <v>0</v>
      </c>
      <c r="T171" s="163">
        <f>SUM(b_KIEL!$S$174:$S$181)</f>
        <v>0</v>
      </c>
      <c r="U171" s="164">
        <f>IF(F171=0,0,I171/F171)</f>
        <v>0</v>
      </c>
      <c r="V171" s="164">
        <f>IF(F171=0,0,(I171+J171+2*K171+3*L171)/F171)</f>
        <v>0</v>
      </c>
      <c r="W171" s="164">
        <f>IF(F171+N171+O171+S171=0,0,(I171+N171+O171)/(F171+O171+N171+S171))</f>
        <v>0</v>
      </c>
      <c r="X171" s="164">
        <f>V171+W171</f>
        <v>0</v>
      </c>
      <c r="Y171" s="163">
        <f>daten!$S$21</f>
        <v>0</v>
      </c>
    </row>
    <row r="172" spans="1:25" x14ac:dyDescent="0.2">
      <c r="A172" s="61">
        <f>SUBTOTAL(3,$U$2:U172)</f>
        <v>171</v>
      </c>
      <c r="B172" s="62" t="str">
        <f>b_KIEL!$A$182</f>
        <v>Spieler 6-21</v>
      </c>
      <c r="C172" s="62" t="str">
        <f>b_KIEL!$A$1</f>
        <v>Kiel Seahawks</v>
      </c>
      <c r="D172" s="63">
        <f>SUM(b_KIEL!$C$183:$C$190)</f>
        <v>0</v>
      </c>
      <c r="E172" s="63">
        <f>SUM(b_KIEL!$D$183:$D$190)</f>
        <v>0</v>
      </c>
      <c r="F172" s="63">
        <f>SUM(b_KIEL!$E$183:$E$190)</f>
        <v>0</v>
      </c>
      <c r="G172" s="63">
        <f>SUM(b_KIEL!$F$183:$F$190)</f>
        <v>0</v>
      </c>
      <c r="H172" s="63">
        <f>SUM(b_KIEL!$G$183:$G$190)</f>
        <v>0</v>
      </c>
      <c r="I172" s="163">
        <f>SUM(b_NRW!$H$183:$H$190)</f>
        <v>0</v>
      </c>
      <c r="J172" s="163">
        <f>SUM(b_NRW!$I$183:$I$190)</f>
        <v>0</v>
      </c>
      <c r="K172" s="163">
        <f>SUM(b_NRW!$J$183:$J$190)</f>
        <v>0</v>
      </c>
      <c r="L172" s="163">
        <f>SUM(b_NRW!$K$183:$K$190)</f>
        <v>0</v>
      </c>
      <c r="M172" s="163">
        <f>SUM(b_NRW!$L$183:$L$190)</f>
        <v>0</v>
      </c>
      <c r="N172" s="163">
        <f>SUM(b_NRW!$M$183:$M$190)</f>
        <v>0</v>
      </c>
      <c r="O172" s="163">
        <f>SUM(b_NRW!$N$183:$N$190)</f>
        <v>0</v>
      </c>
      <c r="P172" s="163">
        <f>SUM(b_NRW!$O$183:$O$190)</f>
        <v>0</v>
      </c>
      <c r="Q172" s="163">
        <f>SUM(b_NRW!$P$183:$P$190)</f>
        <v>0</v>
      </c>
      <c r="R172" s="163">
        <f>SUM(b_NRW!$Q$183:$Q$190)</f>
        <v>0</v>
      </c>
      <c r="S172" s="163">
        <f>SUM(b_NRW!$R$183:$R$190)</f>
        <v>0</v>
      </c>
      <c r="T172" s="163">
        <f>SUM(b_NRW!$S$183:$S$190)</f>
        <v>0</v>
      </c>
      <c r="U172" s="164">
        <f>IF(F172=0,0,I172/F172)</f>
        <v>0</v>
      </c>
      <c r="V172" s="164">
        <f>IF(F172=0,0,(I172+J172+2*K172+3*L172)/F172)</f>
        <v>0</v>
      </c>
      <c r="W172" s="164">
        <f>IF(F172+N172+O172+S172=0,0,(I172+N172+O172)/(F172+O172+N172+S172))</f>
        <v>0</v>
      </c>
      <c r="X172" s="164">
        <f>V172+W172</f>
        <v>0</v>
      </c>
      <c r="Y172" s="163">
        <f>daten!$S$22</f>
        <v>0</v>
      </c>
    </row>
    <row r="173" spans="1:25" x14ac:dyDescent="0.2">
      <c r="A173" s="61">
        <f>SUBTOTAL(3,$U$2:U173)</f>
        <v>172</v>
      </c>
      <c r="B173" s="62" t="str">
        <f>b_KIEL!$A$191</f>
        <v>Spieler 6-22</v>
      </c>
      <c r="C173" s="62" t="str">
        <f>b_KIEL!$A$1</f>
        <v>Kiel Seahawks</v>
      </c>
      <c r="D173" s="63">
        <f>SUM(b_KIEL!$C$192:$C$199)</f>
        <v>0</v>
      </c>
      <c r="E173" s="63">
        <f>SUM(b_KIEL!$D$192:$D$199)</f>
        <v>0</v>
      </c>
      <c r="F173" s="63">
        <f>SUM(b_KIEL!$E$192:$E$199)</f>
        <v>0</v>
      </c>
      <c r="G173" s="63">
        <f>SUM(b_KIEL!$F$192:$F$199)</f>
        <v>0</v>
      </c>
      <c r="H173" s="63">
        <f>SUM(b_KIEL!$G$192:$G$199)</f>
        <v>0</v>
      </c>
      <c r="I173" s="163">
        <f>SUM(b_NRW!$H$192:$H$199)</f>
        <v>0</v>
      </c>
      <c r="J173" s="163">
        <f>SUM(b_NRW!$I$192:$I$199)</f>
        <v>0</v>
      </c>
      <c r="K173" s="163">
        <f>SUM(b_NRW!$J$192:$J$199)</f>
        <v>0</v>
      </c>
      <c r="L173" s="163">
        <f>SUM(b_NRW!$K$192:$K$199)</f>
        <v>0</v>
      </c>
      <c r="M173" s="163">
        <f>SUM(b_NRW!$L$192:$L$199)</f>
        <v>0</v>
      </c>
      <c r="N173" s="163">
        <f>SUM(b_NRW!$M$192:$M$199)</f>
        <v>0</v>
      </c>
      <c r="O173" s="163">
        <f>SUM(b_NRW!$N$192:$N$199)</f>
        <v>0</v>
      </c>
      <c r="P173" s="163">
        <f>SUM(b_NRW!$O$192:$O$199)</f>
        <v>0</v>
      </c>
      <c r="Q173" s="163">
        <f>SUM(b_NRW!$P$192:$P$199)</f>
        <v>0</v>
      </c>
      <c r="R173" s="163">
        <f>SUM(b_NRW!$Q$192:$Q$199)</f>
        <v>0</v>
      </c>
      <c r="S173" s="163">
        <f>SUM(b_NRW!$R$192:$R$199)</f>
        <v>0</v>
      </c>
      <c r="T173" s="163">
        <f>SUM(b_NRW!$S$192:$S$199)</f>
        <v>0</v>
      </c>
      <c r="U173" s="164">
        <f>IF(F173=0,0,I173/F173)</f>
        <v>0</v>
      </c>
      <c r="V173" s="164">
        <f>IF(F173=0,0,(I173+J173+2*K173+3*L173)/F173)</f>
        <v>0</v>
      </c>
      <c r="W173" s="164">
        <f>IF(F173+N173+O173+S173=0,0,(I173+N173+O173)/(F173+O173+N173+S173))</f>
        <v>0</v>
      </c>
      <c r="X173" s="164">
        <f>V173+W173</f>
        <v>0</v>
      </c>
      <c r="Y173" s="163">
        <f>daten!$S$23</f>
        <v>0</v>
      </c>
    </row>
    <row r="174" spans="1:25" x14ac:dyDescent="0.2">
      <c r="A174" s="61">
        <f>SUBTOTAL(3,$U$2:U174)</f>
        <v>173</v>
      </c>
      <c r="B174" s="62" t="str">
        <f>b_KIEL!$A$200</f>
        <v>Spieler 6-23</v>
      </c>
      <c r="C174" s="62" t="str">
        <f>b_KIEL!$A$1</f>
        <v>Kiel Seahawks</v>
      </c>
      <c r="D174" s="63">
        <f>SUM(b_KIEL!$C$201:$C$208)</f>
        <v>0</v>
      </c>
      <c r="E174" s="63">
        <f>SUM(b_KIEL!$D$201:$D$208)</f>
        <v>0</v>
      </c>
      <c r="F174" s="63">
        <f>SUM(b_KIEL!$E$201:$E$208)</f>
        <v>0</v>
      </c>
      <c r="G174" s="63">
        <f>SUM(b_KIEL!$F$201:$F$208)</f>
        <v>0</v>
      </c>
      <c r="H174" s="63">
        <f>SUM(b_KIEL!$G$201:$G$208)</f>
        <v>0</v>
      </c>
      <c r="I174" s="163">
        <f>SUM(b_NRW!$H$201:$H$208)</f>
        <v>0</v>
      </c>
      <c r="J174" s="163">
        <f>SUM(b_NRW!$I$201:$I$208)</f>
        <v>0</v>
      </c>
      <c r="K174" s="163">
        <f>SUM(b_NRW!$J$201:$J$208)</f>
        <v>0</v>
      </c>
      <c r="L174" s="163">
        <f>SUM(b_NRW!$K$201:$K$208)</f>
        <v>0</v>
      </c>
      <c r="M174" s="163">
        <f>SUM(b_NRW!$L$201:$L$208)</f>
        <v>0</v>
      </c>
      <c r="N174" s="163">
        <f>SUM(b_NRW!$M$201:$M$208)</f>
        <v>0</v>
      </c>
      <c r="O174" s="163">
        <f>SUM(b_NRW!$N$201:$N$208)</f>
        <v>0</v>
      </c>
      <c r="P174" s="163">
        <f>SUM(b_NRW!$O$201:$O$208)</f>
        <v>0</v>
      </c>
      <c r="Q174" s="163">
        <f>SUM(b_NRW!$P$201:$P$208)</f>
        <v>0</v>
      </c>
      <c r="R174" s="163">
        <f>SUM(b_NRW!$Q$201:$Q$208)</f>
        <v>0</v>
      </c>
      <c r="S174" s="163">
        <f>SUM(b_NRW!$R$201:$R$208)</f>
        <v>0</v>
      </c>
      <c r="T174" s="163">
        <f>SUM(b_NRW!$S$201:$S$208)</f>
        <v>0</v>
      </c>
      <c r="U174" s="164">
        <f>IF(F174=0,0,I174/F174)</f>
        <v>0</v>
      </c>
      <c r="V174" s="164">
        <f>IF(F174=0,0,(I174+J174+2*K174+3*L174)/F174)</f>
        <v>0</v>
      </c>
      <c r="W174" s="164">
        <f>IF(F174+N174+O174+S174=0,0,(I174+N174+O174)/(F174+O174+N174+S174))</f>
        <v>0</v>
      </c>
      <c r="X174" s="164">
        <f>V174+W174</f>
        <v>0</v>
      </c>
      <c r="Y174" s="163">
        <f>daten!$S$24</f>
        <v>0</v>
      </c>
    </row>
    <row r="175" spans="1:25" x14ac:dyDescent="0.2">
      <c r="A175" s="61">
        <f>SUBTOTAL(3,$U$2:U175)</f>
        <v>174</v>
      </c>
      <c r="B175" s="62" t="str">
        <f>b_KIEL!$A$209</f>
        <v>Spieler 6-24</v>
      </c>
      <c r="C175" s="62" t="str">
        <f>b_KIEL!$A$1</f>
        <v>Kiel Seahawks</v>
      </c>
      <c r="D175" s="63">
        <f>SUM(b_KIEL!$C$210:$C$217)</f>
        <v>0</v>
      </c>
      <c r="E175" s="63">
        <f>SUM(b_KIEL!$D$210:$D$217)</f>
        <v>0</v>
      </c>
      <c r="F175" s="63">
        <f>SUM(b_KIEL!$E$210:$E$217)</f>
        <v>0</v>
      </c>
      <c r="G175" s="63">
        <f>SUM(b_KIEL!$F$210:$F$217)</f>
        <v>0</v>
      </c>
      <c r="H175" s="63">
        <f>SUM(b_KIEL!$G$210:$G$217)</f>
        <v>0</v>
      </c>
      <c r="I175" s="163">
        <f>SUM(b_NRW!$H$210:$H$217)</f>
        <v>0</v>
      </c>
      <c r="J175" s="163">
        <f>SUM(b_NRW!$I$210:$I$217)</f>
        <v>0</v>
      </c>
      <c r="K175" s="163">
        <f>SUM(b_NRW!$J$210:$J$217)</f>
        <v>0</v>
      </c>
      <c r="L175" s="163">
        <f>SUM(b_NRW!$K$210:$K$217)</f>
        <v>0</v>
      </c>
      <c r="M175" s="163">
        <f>SUM(b_NRW!$L$210:$L$217)</f>
        <v>0</v>
      </c>
      <c r="N175" s="163">
        <f>SUM(b_NRW!$M$210:$M$217)</f>
        <v>0</v>
      </c>
      <c r="O175" s="163">
        <f>SUM(b_NRW!$N$210:$N$217)</f>
        <v>0</v>
      </c>
      <c r="P175" s="163">
        <f>SUM(b_NRW!$O$210:$O$217)</f>
        <v>0</v>
      </c>
      <c r="Q175" s="163">
        <f>SUM(b_NRW!$P$210:$P$217)</f>
        <v>0</v>
      </c>
      <c r="R175" s="163">
        <f>SUM(b_NRW!$Q$210:$Q$217)</f>
        <v>0</v>
      </c>
      <c r="S175" s="163">
        <f>SUM(b_NRW!$R$210:$R$217)</f>
        <v>0</v>
      </c>
      <c r="T175" s="163">
        <f>SUM(b_NRW!$S$210:$S$217)</f>
        <v>0</v>
      </c>
      <c r="U175" s="164">
        <f>IF(F175=0,0,I175/F175)</f>
        <v>0</v>
      </c>
      <c r="V175" s="164">
        <f>IF(F175=0,0,(I175+J175+2*K175+3*L175)/F175)</f>
        <v>0</v>
      </c>
      <c r="W175" s="164">
        <f>IF(F175+N175+O175+S175=0,0,(I175+N175+O175)/(F175+O175+N175+S175))</f>
        <v>0</v>
      </c>
      <c r="X175" s="164">
        <f>V175+W175</f>
        <v>0</v>
      </c>
      <c r="Y175" s="163">
        <f>daten!$S$25</f>
        <v>0</v>
      </c>
    </row>
    <row r="176" spans="1:25" x14ac:dyDescent="0.2">
      <c r="A176" s="61">
        <f>SUBTOTAL(3,$U$2:U176)</f>
        <v>175</v>
      </c>
      <c r="B176" s="62" t="str">
        <f>b_KIEL!$A$218</f>
        <v>Spieler 6-25</v>
      </c>
      <c r="C176" s="62" t="str">
        <f>b_KIEL!$A$1</f>
        <v>Kiel Seahawks</v>
      </c>
      <c r="D176" s="63">
        <f>SUM(b_KIEL!$C$219:$C$226)</f>
        <v>0</v>
      </c>
      <c r="E176" s="63">
        <f>SUM(b_KIEL!$D$219:$D$226)</f>
        <v>0</v>
      </c>
      <c r="F176" s="63">
        <f>SUM(b_KIEL!$E$219:$E$226)</f>
        <v>0</v>
      </c>
      <c r="G176" s="63">
        <f>SUM(b_KIEL!$F$219:$F$226)</f>
        <v>0</v>
      </c>
      <c r="H176" s="63">
        <f>SUM(b_KIEL!$G$219:$G$226)</f>
        <v>0</v>
      </c>
      <c r="I176" s="163">
        <f>SUM(b_NRW!$H$219:$H$226)</f>
        <v>0</v>
      </c>
      <c r="J176" s="163">
        <f>SUM(b_NRW!$I$219:$I$226)</f>
        <v>0</v>
      </c>
      <c r="K176" s="163">
        <f>SUM(b_NRW!$J$219:$J$226)</f>
        <v>0</v>
      </c>
      <c r="L176" s="163">
        <f>SUM(b_NRW!$K$219:$K$226)</f>
        <v>0</v>
      </c>
      <c r="M176" s="163">
        <f>SUM(b_NRW!$L$219:$L$226)</f>
        <v>0</v>
      </c>
      <c r="N176" s="163">
        <f>SUM(b_NRW!$M$219:$M$226)</f>
        <v>0</v>
      </c>
      <c r="O176" s="163">
        <f>SUM(b_NRW!$N$219:$N$226)</f>
        <v>0</v>
      </c>
      <c r="P176" s="163">
        <f>SUM(b_NRW!$O$219:$O$226)</f>
        <v>0</v>
      </c>
      <c r="Q176" s="163">
        <f>SUM(b_NRW!$P$219:$P$226)</f>
        <v>0</v>
      </c>
      <c r="R176" s="163">
        <f>SUM(b_NRW!$Q$219:$Q$226)</f>
        <v>0</v>
      </c>
      <c r="S176" s="163">
        <f>SUM(b_NRW!$R$219:$R$226)</f>
        <v>0</v>
      </c>
      <c r="T176" s="163">
        <f>SUM(b_NRW!$S$219:$S$226)</f>
        <v>0</v>
      </c>
      <c r="U176" s="164">
        <f>IF(F176=0,0,I176/F176)</f>
        <v>0</v>
      </c>
      <c r="V176" s="164">
        <f>IF(F176=0,0,(I176+J176+2*K176+3*L176)/F176)</f>
        <v>0</v>
      </c>
      <c r="W176" s="164">
        <f>IF(F176+N176+O176+S176=0,0,(I176+N176+O176)/(F176+O176+N176+S176))</f>
        <v>0</v>
      </c>
      <c r="X176" s="164">
        <f>V176+W176</f>
        <v>0</v>
      </c>
      <c r="Y176" s="163">
        <f>daten!$S$26</f>
        <v>0</v>
      </c>
    </row>
    <row r="177" spans="1:25" x14ac:dyDescent="0.2">
      <c r="A177" s="61">
        <f>SUBTOTAL(3,$U$2:U177)</f>
        <v>176</v>
      </c>
      <c r="B177" s="62" t="str">
        <f>b_KIEL!$A$227</f>
        <v>Spieler 6-26</v>
      </c>
      <c r="C177" s="62" t="str">
        <f>b_KIEL!$A$1</f>
        <v>Kiel Seahawks</v>
      </c>
      <c r="D177" s="63">
        <f>SUM(b_KIEL!$C$228:$C$235)</f>
        <v>0</v>
      </c>
      <c r="E177" s="63">
        <f>SUM(b_KIEL!$D$228:$D$235)</f>
        <v>0</v>
      </c>
      <c r="F177" s="63">
        <f>SUM(b_KIEL!$E$228:$E$235)</f>
        <v>0</v>
      </c>
      <c r="G177" s="63">
        <f>SUM(b_KIEL!$F$228:$F$235)</f>
        <v>0</v>
      </c>
      <c r="H177" s="63">
        <f>SUM(b_KIEL!$G$228:$G$235)</f>
        <v>0</v>
      </c>
      <c r="I177" s="163">
        <f>SUM(b_NRW!$H$228:$H$235)</f>
        <v>0</v>
      </c>
      <c r="J177" s="163">
        <f>SUM(b_NRW!$I$228:$I$235)</f>
        <v>0</v>
      </c>
      <c r="K177" s="163">
        <f>SUM(b_NRW!$J$228:$J$235)</f>
        <v>0</v>
      </c>
      <c r="L177" s="163">
        <f>SUM(b_NRW!$K$228:$K$235)</f>
        <v>0</v>
      </c>
      <c r="M177" s="163">
        <f>SUM(b_NRW!$L$228:$L$235)</f>
        <v>0</v>
      </c>
      <c r="N177" s="163">
        <f>SUM(b_NRW!$M$228:$M$235)</f>
        <v>0</v>
      </c>
      <c r="O177" s="163">
        <f>SUM(b_NRW!$N$228:$N$235)</f>
        <v>0</v>
      </c>
      <c r="P177" s="163">
        <f>SUM(b_NRW!$O$228:$O$235)</f>
        <v>0</v>
      </c>
      <c r="Q177" s="163">
        <f>SUM(b_NRW!$P$228:$P$235)</f>
        <v>0</v>
      </c>
      <c r="R177" s="163">
        <f>SUM(b_NRW!$Q$228:$Q$235)</f>
        <v>0</v>
      </c>
      <c r="S177" s="163">
        <f>SUM(b_NRW!$R$228:$R$235)</f>
        <v>0</v>
      </c>
      <c r="T177" s="163">
        <f>SUM(b_NRW!$S$228:$S$235)</f>
        <v>0</v>
      </c>
      <c r="U177" s="164">
        <f>IF(F177=0,0,I177/F177)</f>
        <v>0</v>
      </c>
      <c r="V177" s="164">
        <f>IF(F177=0,0,(I177+J177+2*K177+3*L177)/F177)</f>
        <v>0</v>
      </c>
      <c r="W177" s="164">
        <f>IF(F177+N177+O177+S177=0,0,(I177+N177+O177)/(F177+O177+N177+S177))</f>
        <v>0</v>
      </c>
      <c r="X177" s="164">
        <f>V177+W177</f>
        <v>0</v>
      </c>
      <c r="Y177" s="163">
        <f>daten!$S$27</f>
        <v>0</v>
      </c>
    </row>
    <row r="178" spans="1:25" x14ac:dyDescent="0.2">
      <c r="A178" s="61">
        <f>SUBTOTAL(3,$U$2:U178)</f>
        <v>177</v>
      </c>
      <c r="B178" s="62" t="str">
        <f>b_KIEL!$A$236</f>
        <v>Spieler 6-27</v>
      </c>
      <c r="C178" s="62" t="str">
        <f>b_KIEL!$A$1</f>
        <v>Kiel Seahawks</v>
      </c>
      <c r="D178" s="63">
        <f>SUM(b_KIEL!$C$237:$C$244)</f>
        <v>0</v>
      </c>
      <c r="E178" s="63">
        <f>SUM(b_KIEL!$D$237:$D$244)</f>
        <v>0</v>
      </c>
      <c r="F178" s="63">
        <f>SUM(b_KIEL!$E$237:$E$244)</f>
        <v>0</v>
      </c>
      <c r="G178" s="63">
        <f>SUM(b_KIEL!$F$237:$F$244)</f>
        <v>0</v>
      </c>
      <c r="H178" s="63">
        <f>SUM(b_KIEL!$G$237:$G$244)</f>
        <v>0</v>
      </c>
      <c r="I178" s="163">
        <f>SUM(b_NRW!$H$237:$H$244)</f>
        <v>0</v>
      </c>
      <c r="J178" s="163">
        <f>SUM(b_NRW!$I$237:$I$244)</f>
        <v>0</v>
      </c>
      <c r="K178" s="163">
        <f>SUM(b_NRW!$J$237:$J$244)</f>
        <v>0</v>
      </c>
      <c r="L178" s="163">
        <f>SUM(b_NRW!$K$237:$K$244)</f>
        <v>0</v>
      </c>
      <c r="M178" s="163">
        <f>SUM(b_NRW!$L$237:$L$244)</f>
        <v>0</v>
      </c>
      <c r="N178" s="163">
        <f>SUM(b_NRW!$M$237:$M$244)</f>
        <v>0</v>
      </c>
      <c r="O178" s="163">
        <f>SUM(b_NRW!$N$237:$N$244)</f>
        <v>0</v>
      </c>
      <c r="P178" s="163">
        <f>SUM(b_NRW!$O$237:$O$244)</f>
        <v>0</v>
      </c>
      <c r="Q178" s="163">
        <f>SUM(b_NRW!$P$237:$P$244)</f>
        <v>0</v>
      </c>
      <c r="R178" s="163">
        <f>SUM(b_NRW!$Q$237:$Q$244)</f>
        <v>0</v>
      </c>
      <c r="S178" s="163">
        <f>SUM(b_NRW!$R$237:$R$244)</f>
        <v>0</v>
      </c>
      <c r="T178" s="163">
        <f>SUM(b_NRW!$S$237:$S$244)</f>
        <v>0</v>
      </c>
      <c r="U178" s="164">
        <f>IF(F178=0,0,I178/F178)</f>
        <v>0</v>
      </c>
      <c r="V178" s="164">
        <f>IF(F178=0,0,(I178+J178+2*K178+3*L178)/F178)</f>
        <v>0</v>
      </c>
      <c r="W178" s="164">
        <f>IF(F178+N178+O178+S178=0,0,(I178+N178+O178)/(F178+O178+N178+S178))</f>
        <v>0</v>
      </c>
      <c r="X178" s="164">
        <f>V178+W178</f>
        <v>0</v>
      </c>
      <c r="Y178" s="163">
        <f>daten!$S$28</f>
        <v>0</v>
      </c>
    </row>
    <row r="179" spans="1:25" x14ac:dyDescent="0.2">
      <c r="A179" s="61">
        <f>SUBTOTAL(3,$U$2:U179)</f>
        <v>178</v>
      </c>
      <c r="B179" s="62" t="str">
        <f>b_KIEL!$A$245</f>
        <v>Spieler 6-28</v>
      </c>
      <c r="C179" s="62" t="str">
        <f>b_KIEL!$A$1</f>
        <v>Kiel Seahawks</v>
      </c>
      <c r="D179" s="63">
        <f>SUM(b_KIEL!$C$246:$C$253)</f>
        <v>0</v>
      </c>
      <c r="E179" s="63">
        <f>SUM(b_KIEL!$D$246:$D$253)</f>
        <v>0</v>
      </c>
      <c r="F179" s="63">
        <f>SUM(b_KIEL!$E$246:$E$253)</f>
        <v>0</v>
      </c>
      <c r="G179" s="63">
        <f>SUM(b_KIEL!$F$246:$F$253)</f>
        <v>0</v>
      </c>
      <c r="H179" s="63">
        <f>SUM(b_KIEL!$G$246:$G$253)</f>
        <v>0</v>
      </c>
      <c r="I179" s="163">
        <f>SUM(b_NRW!$H$246:$H$253)</f>
        <v>0</v>
      </c>
      <c r="J179" s="163">
        <f>SUM(b_NRW!$I$246:$I$253)</f>
        <v>0</v>
      </c>
      <c r="K179" s="163">
        <f>SUM(b_NRW!$J$246:$J$253)</f>
        <v>0</v>
      </c>
      <c r="L179" s="163">
        <f>SUM(b_NRW!$K$246:$K$253)</f>
        <v>0</v>
      </c>
      <c r="M179" s="163">
        <f>SUM(b_NRW!$L$246:$L$253)</f>
        <v>0</v>
      </c>
      <c r="N179" s="163">
        <f>SUM(b_NRW!$M$246:$M$253)</f>
        <v>0</v>
      </c>
      <c r="O179" s="163">
        <f>SUM(b_NRW!$N$246:$N$253)</f>
        <v>0</v>
      </c>
      <c r="P179" s="163">
        <f>SUM(b_NRW!$O$246:$O$253)</f>
        <v>0</v>
      </c>
      <c r="Q179" s="163">
        <f>SUM(b_NRW!$P$246:$P$253)</f>
        <v>0</v>
      </c>
      <c r="R179" s="163">
        <f>SUM(b_NRW!$Q$246:$Q$253)</f>
        <v>0</v>
      </c>
      <c r="S179" s="163">
        <f>SUM(b_NRW!$R$246:$R$253)</f>
        <v>0</v>
      </c>
      <c r="T179" s="163">
        <f>SUM(b_NRW!$S$246:$S$253)</f>
        <v>0</v>
      </c>
      <c r="U179" s="164">
        <f>IF(F179=0,0,I179/F179)</f>
        <v>0</v>
      </c>
      <c r="V179" s="164">
        <f>IF(F179=0,0,(I179+J179+2*K179+3*L179)/F179)</f>
        <v>0</v>
      </c>
      <c r="W179" s="164">
        <f>IF(F179+N179+O179+S179=0,0,(I179+N179+O179)/(F179+O179+N179+S179))</f>
        <v>0</v>
      </c>
      <c r="X179" s="164">
        <f>V179+W179</f>
        <v>0</v>
      </c>
      <c r="Y179" s="163">
        <f>daten!$S$29</f>
        <v>0</v>
      </c>
    </row>
    <row r="180" spans="1:25" x14ac:dyDescent="0.2">
      <c r="A180" s="61">
        <f>SUBTOTAL(3,$U$2:U180)</f>
        <v>179</v>
      </c>
      <c r="B180" s="62" t="str">
        <f>b_KIEL!$A$254</f>
        <v>Spieler 6-29</v>
      </c>
      <c r="C180" s="62" t="str">
        <f>b_KIEL!$A$1</f>
        <v>Kiel Seahawks</v>
      </c>
      <c r="D180" s="63">
        <f>SUM(b_KIEL!$C$255:$C$262)</f>
        <v>0</v>
      </c>
      <c r="E180" s="63">
        <f>SUM(b_KIEL!$D$255:$D$262)</f>
        <v>0</v>
      </c>
      <c r="F180" s="63">
        <f>SUM(b_KIEL!$E$255:$E$262)</f>
        <v>0</v>
      </c>
      <c r="G180" s="63">
        <f>SUM(b_KIEL!$F$255:$F$262)</f>
        <v>0</v>
      </c>
      <c r="H180" s="63">
        <f>SUM(b_KIEL!$G$255:$G$262)</f>
        <v>0</v>
      </c>
      <c r="I180" s="163">
        <f>SUM(b_NRW!$H$255:$H$262)</f>
        <v>0</v>
      </c>
      <c r="J180" s="163">
        <f>SUM(b_NRW!$I$255:$I$262)</f>
        <v>0</v>
      </c>
      <c r="K180" s="163">
        <f>SUM(b_NRW!$J$255:$J$262)</f>
        <v>0</v>
      </c>
      <c r="L180" s="163">
        <f>SUM(b_NRW!$K$255:$K$262)</f>
        <v>0</v>
      </c>
      <c r="M180" s="163">
        <f>SUM(b_NRW!$L$255:$L$262)</f>
        <v>0</v>
      </c>
      <c r="N180" s="163">
        <f>SUM(b_NRW!$M$255:$M$262)</f>
        <v>0</v>
      </c>
      <c r="O180" s="163">
        <f>SUM(b_NRW!$N$255:$N$262)</f>
        <v>0</v>
      </c>
      <c r="P180" s="163">
        <f>SUM(b_NRW!$O$255:$O$262)</f>
        <v>0</v>
      </c>
      <c r="Q180" s="163">
        <f>SUM(b_NRW!$P$255:$P$262)</f>
        <v>0</v>
      </c>
      <c r="R180" s="163">
        <f>SUM(b_NRW!$Q$255:$Q$262)</f>
        <v>0</v>
      </c>
      <c r="S180" s="163">
        <f>SUM(b_NRW!$R$255:$R$262)</f>
        <v>0</v>
      </c>
      <c r="T180" s="163">
        <f>SUM(b_NRW!$S$255:$S$262)</f>
        <v>0</v>
      </c>
      <c r="U180" s="164">
        <f>IF(F180=0,0,I180/F180)</f>
        <v>0</v>
      </c>
      <c r="V180" s="164">
        <f>IF(F180=0,0,(I180+J180+2*K180+3*L180)/F180)</f>
        <v>0</v>
      </c>
      <c r="W180" s="164">
        <f>IF(F180+N180+O180+S180=0,0,(I180+N180+O180)/(F180+O180+N180+S180))</f>
        <v>0</v>
      </c>
      <c r="X180" s="164">
        <f>V180+W180</f>
        <v>0</v>
      </c>
      <c r="Y180" s="163">
        <f>daten!$S$30</f>
        <v>0</v>
      </c>
    </row>
    <row r="181" spans="1:25" x14ac:dyDescent="0.2">
      <c r="A181" s="61">
        <f>SUBTOTAL(3,$U$2:U181)</f>
        <v>180</v>
      </c>
      <c r="B181" s="62" t="str">
        <f>b_KIEL!$A$263</f>
        <v>Spieler 6-30</v>
      </c>
      <c r="C181" s="62" t="str">
        <f>b_KIEL!$A$1</f>
        <v>Kiel Seahawks</v>
      </c>
      <c r="D181" s="63">
        <f>SUM(b_KIEL!$C$264:$C$271)</f>
        <v>0</v>
      </c>
      <c r="E181" s="63">
        <f>SUM(b_KIEL!$D$264:$D$271)</f>
        <v>0</v>
      </c>
      <c r="F181" s="63">
        <f>SUM(b_KIEL!$E$264:$E$271)</f>
        <v>0</v>
      </c>
      <c r="G181" s="63">
        <f>SUM(b_KIEL!$F$264:$F$271)</f>
        <v>0</v>
      </c>
      <c r="H181" s="63">
        <f>SUM(b_KIEL!$G$264:$G$271)</f>
        <v>0</v>
      </c>
      <c r="I181" s="163">
        <f>SUM(b_NRW!$H$264:$H$271)</f>
        <v>0</v>
      </c>
      <c r="J181" s="163">
        <f>SUM(b_NRW!$I$264:$I$271)</f>
        <v>0</v>
      </c>
      <c r="K181" s="163">
        <f>SUM(b_NRW!$J$264:$J$271)</f>
        <v>0</v>
      </c>
      <c r="L181" s="163">
        <f>SUM(b_NRW!$K$264:$K$271)</f>
        <v>0</v>
      </c>
      <c r="M181" s="163">
        <f>SUM(b_NRW!$L$264:$L$271)</f>
        <v>0</v>
      </c>
      <c r="N181" s="163">
        <f>SUM(b_NRW!$M$264:$M$271)</f>
        <v>0</v>
      </c>
      <c r="O181" s="163">
        <f>SUM(b_NRW!$N$264:$N$271)</f>
        <v>0</v>
      </c>
      <c r="P181" s="163">
        <f>SUM(b_NRW!$O$264:$O$271)</f>
        <v>0</v>
      </c>
      <c r="Q181" s="163">
        <f>SUM(b_NRW!$P$264:$P$271)</f>
        <v>0</v>
      </c>
      <c r="R181" s="163">
        <f>SUM(b_NRW!$Q$264:$Q$271)</f>
        <v>0</v>
      </c>
      <c r="S181" s="163">
        <f>SUM(b_NRW!$R$264:$R$271)</f>
        <v>0</v>
      </c>
      <c r="T181" s="163">
        <f>SUM(b_NRW!$S$264:$S$271)</f>
        <v>0</v>
      </c>
      <c r="U181" s="164">
        <f>IF(F181=0,0,I181/F181)</f>
        <v>0</v>
      </c>
      <c r="V181" s="164">
        <f>IF(F181=0,0,(I181+J181+2*K181+3*L181)/F181)</f>
        <v>0</v>
      </c>
      <c r="W181" s="164">
        <f>IF(F181+N181+O181+S181=0,0,(I181+N181+O181)/(F181+O181+N181+S181))</f>
        <v>0</v>
      </c>
      <c r="X181" s="164">
        <f>V181+W181</f>
        <v>0</v>
      </c>
      <c r="Y181" s="163">
        <f>daten!$S$31</f>
        <v>0</v>
      </c>
    </row>
    <row r="182" spans="1:25" ht="12" x14ac:dyDescent="0.2">
      <c r="A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</row>
  </sheetData>
  <autoFilter ref="B1:Y181">
    <sortState ref="B2:Y30">
      <sortCondition descending="1" ref="X1:X181"/>
    </sortState>
  </autoFilter>
  <phoneticPr fontId="0" type="noConversion"/>
  <printOptions horizontalCentered="1"/>
  <pageMargins left="0.59055118110236227" right="0.59055118110236227" top="0.78740157480314965" bottom="0.78740157480314965" header="0.39370078740157483" footer="0.39370078740157483"/>
  <pageSetup paperSize="9" scale="90" orientation="landscape" r:id="rId1"/>
  <headerFooter alignWithMargins="0">
    <oddHeader>&amp;L&amp;"Arial,Fett"Länderpokal SB Jugend 2021&amp;C&amp;"Arial,Fett"Batting-Statistik&amp;"Arial,Standard"
&amp;R&amp;"Arial,Fett"Stand: &amp;D - &amp;T Uhr</oddHeader>
    <oddFooter>&amp;L&amp;G&amp;R&amp;G</oddFooter>
  </headerFooter>
  <legacy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/>
  <dimension ref="A1:AS273"/>
  <sheetViews>
    <sheetView showGridLines="0" zoomScaleNormal="100" workbookViewId="0">
      <pane ySplit="1" topLeftCell="A12" activePane="bottomLeft" state="frozen"/>
      <selection sqref="A1:IV65536"/>
      <selection pane="bottomLeft" activeCell="L34" sqref="L34"/>
    </sheetView>
  </sheetViews>
  <sheetFormatPr baseColWidth="10" defaultRowHeight="12.95" customHeight="1" x14ac:dyDescent="0.2"/>
  <cols>
    <col min="1" max="1" width="35.7109375" style="91" customWidth="1"/>
    <col min="2" max="2" width="25.7109375" style="80" customWidth="1"/>
    <col min="3" max="19" width="3.7109375" style="80" customWidth="1"/>
    <col min="20" max="16384" width="11.42578125" style="80"/>
  </cols>
  <sheetData>
    <row r="1" spans="1:19" s="108" customFormat="1" ht="12.95" customHeight="1" x14ac:dyDescent="0.2">
      <c r="A1" s="107" t="str">
        <f>daten!$A$1</f>
        <v>BWBSV</v>
      </c>
      <c r="B1" s="114" t="s">
        <v>26</v>
      </c>
      <c r="C1" s="109" t="s">
        <v>24</v>
      </c>
      <c r="D1" s="109" t="s">
        <v>1</v>
      </c>
      <c r="E1" s="109" t="s">
        <v>0</v>
      </c>
      <c r="F1" s="109" t="s">
        <v>2</v>
      </c>
      <c r="G1" s="109" t="s">
        <v>3</v>
      </c>
      <c r="H1" s="109" t="s">
        <v>4</v>
      </c>
      <c r="I1" s="109" t="s">
        <v>5</v>
      </c>
      <c r="J1" s="109" t="s">
        <v>6</v>
      </c>
      <c r="K1" s="109" t="s">
        <v>7</v>
      </c>
      <c r="L1" s="109" t="s">
        <v>8</v>
      </c>
      <c r="M1" s="109" t="s">
        <v>9</v>
      </c>
      <c r="N1" s="109" t="s">
        <v>10</v>
      </c>
      <c r="O1" s="109" t="s">
        <v>11</v>
      </c>
      <c r="P1" s="109" t="s">
        <v>12</v>
      </c>
      <c r="Q1" s="109" t="s">
        <v>13</v>
      </c>
      <c r="R1" s="109" t="s">
        <v>14</v>
      </c>
      <c r="S1" s="109" t="s">
        <v>152</v>
      </c>
    </row>
    <row r="2" spans="1:19" ht="12.95" customHeight="1" x14ac:dyDescent="0.2">
      <c r="A2" s="76" t="str">
        <f>daten!$A$2</f>
        <v>Aurand, Marlene</v>
      </c>
      <c r="B2" s="77"/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</row>
    <row r="3" spans="1:19" s="83" customFormat="1" ht="12.95" customHeight="1" x14ac:dyDescent="0.2">
      <c r="A3" s="81" t="str">
        <f t="shared" ref="A3:A10" si="0">$A$2</f>
        <v>Aurand, Marlene</v>
      </c>
      <c r="B3" s="82" t="s">
        <v>9</v>
      </c>
      <c r="C3" s="115">
        <v>1</v>
      </c>
      <c r="D3" s="116">
        <v>3</v>
      </c>
      <c r="E3" s="116">
        <v>3</v>
      </c>
      <c r="F3" s="116">
        <v>1</v>
      </c>
      <c r="G3" s="116">
        <v>1</v>
      </c>
      <c r="H3" s="98">
        <v>1</v>
      </c>
      <c r="I3" s="98"/>
      <c r="J3" s="98"/>
      <c r="K3" s="98"/>
      <c r="L3" s="117">
        <v>1</v>
      </c>
      <c r="M3" s="117"/>
      <c r="N3" s="117"/>
      <c r="O3" s="117"/>
      <c r="P3" s="117"/>
      <c r="Q3" s="117"/>
      <c r="R3" s="117"/>
      <c r="S3" s="117"/>
    </row>
    <row r="4" spans="1:19" s="83" customFormat="1" ht="12.95" customHeight="1" x14ac:dyDescent="0.2">
      <c r="A4" s="81" t="str">
        <f t="shared" si="0"/>
        <v>Aurand, Marlene</v>
      </c>
      <c r="B4" s="82" t="s">
        <v>185</v>
      </c>
      <c r="C4" s="115">
        <v>1</v>
      </c>
      <c r="D4" s="116"/>
      <c r="E4" s="116"/>
      <c r="F4" s="116"/>
      <c r="G4" s="116"/>
      <c r="H4" s="98"/>
      <c r="I4" s="98"/>
      <c r="J4" s="98"/>
      <c r="K4" s="98"/>
      <c r="L4" s="117"/>
      <c r="M4" s="117"/>
      <c r="N4" s="117"/>
      <c r="O4" s="117"/>
      <c r="P4" s="117"/>
      <c r="Q4" s="117"/>
      <c r="R4" s="117"/>
      <c r="S4" s="117"/>
    </row>
    <row r="5" spans="1:19" s="83" customFormat="1" ht="12.95" customHeight="1" x14ac:dyDescent="0.2">
      <c r="A5" s="81" t="str">
        <f t="shared" si="0"/>
        <v>Aurand, Marlene</v>
      </c>
      <c r="B5" s="82" t="s">
        <v>304</v>
      </c>
      <c r="C5" s="115">
        <v>1</v>
      </c>
      <c r="D5" s="116">
        <v>2</v>
      </c>
      <c r="E5" s="116">
        <v>2</v>
      </c>
      <c r="F5" s="116">
        <v>2</v>
      </c>
      <c r="G5" s="116">
        <v>1</v>
      </c>
      <c r="H5" s="98">
        <v>2</v>
      </c>
      <c r="I5" s="98">
        <v>1</v>
      </c>
      <c r="J5" s="98"/>
      <c r="K5" s="98"/>
      <c r="L5" s="117"/>
      <c r="M5" s="117"/>
      <c r="N5" s="117"/>
      <c r="O5" s="117"/>
      <c r="P5" s="117"/>
      <c r="Q5" s="117"/>
      <c r="R5" s="117"/>
      <c r="S5" s="117"/>
    </row>
    <row r="6" spans="1:19" s="83" customFormat="1" ht="12.95" customHeight="1" x14ac:dyDescent="0.2">
      <c r="A6" s="81" t="str">
        <f t="shared" si="0"/>
        <v>Aurand, Marlene</v>
      </c>
      <c r="B6" s="82" t="s">
        <v>184</v>
      </c>
      <c r="C6" s="115">
        <v>1</v>
      </c>
      <c r="D6" s="116">
        <v>2</v>
      </c>
      <c r="E6" s="116">
        <v>2</v>
      </c>
      <c r="F6" s="116">
        <v>1</v>
      </c>
      <c r="G6" s="116"/>
      <c r="H6" s="98">
        <v>1</v>
      </c>
      <c r="I6" s="98"/>
      <c r="J6" s="98"/>
      <c r="K6" s="98"/>
      <c r="L6" s="117"/>
      <c r="M6" s="117"/>
      <c r="N6" s="117"/>
      <c r="O6" s="117"/>
      <c r="P6" s="117"/>
      <c r="Q6" s="117"/>
      <c r="R6" s="117"/>
      <c r="S6" s="117"/>
    </row>
    <row r="7" spans="1:19" s="83" customFormat="1" ht="12.95" customHeight="1" x14ac:dyDescent="0.2">
      <c r="A7" s="81" t="str">
        <f t="shared" si="0"/>
        <v>Aurand, Marlene</v>
      </c>
      <c r="B7" s="82" t="s">
        <v>185</v>
      </c>
      <c r="C7" s="115">
        <v>1</v>
      </c>
      <c r="D7" s="116">
        <v>3</v>
      </c>
      <c r="E7" s="116">
        <v>3</v>
      </c>
      <c r="F7" s="116"/>
      <c r="G7" s="116">
        <v>1</v>
      </c>
      <c r="H7" s="98"/>
      <c r="I7" s="98"/>
      <c r="J7" s="98"/>
      <c r="K7" s="98"/>
      <c r="L7" s="117">
        <v>1</v>
      </c>
      <c r="M7" s="117"/>
      <c r="N7" s="117"/>
      <c r="O7" s="117"/>
      <c r="P7" s="117"/>
      <c r="Q7" s="117"/>
      <c r="R7" s="117"/>
      <c r="S7" s="117"/>
    </row>
    <row r="8" spans="1:19" s="83" customFormat="1" ht="12.95" customHeight="1" x14ac:dyDescent="0.2">
      <c r="A8" s="81" t="str">
        <f t="shared" si="0"/>
        <v>Aurand, Marlene</v>
      </c>
      <c r="B8" s="82" t="s">
        <v>62</v>
      </c>
      <c r="C8" s="115"/>
      <c r="D8" s="116"/>
      <c r="E8" s="116"/>
      <c r="F8" s="116"/>
      <c r="G8" s="116"/>
      <c r="H8" s="98"/>
      <c r="I8" s="98"/>
      <c r="J8" s="98"/>
      <c r="K8" s="98"/>
      <c r="L8" s="117"/>
      <c r="M8" s="117"/>
      <c r="N8" s="117"/>
      <c r="O8" s="117"/>
      <c r="P8" s="117"/>
      <c r="Q8" s="117"/>
      <c r="R8" s="117"/>
      <c r="S8" s="117"/>
    </row>
    <row r="9" spans="1:19" s="83" customFormat="1" ht="12.95" customHeight="1" x14ac:dyDescent="0.2">
      <c r="A9" s="81" t="str">
        <f t="shared" si="0"/>
        <v>Aurand, Marlene</v>
      </c>
      <c r="B9" s="82" t="s">
        <v>55</v>
      </c>
      <c r="C9" s="115"/>
      <c r="D9" s="116"/>
      <c r="E9" s="116"/>
      <c r="F9" s="116"/>
      <c r="G9" s="116"/>
      <c r="H9" s="98"/>
      <c r="I9" s="98"/>
      <c r="J9" s="98"/>
      <c r="K9" s="98"/>
      <c r="L9" s="117"/>
      <c r="M9" s="117"/>
      <c r="N9" s="117"/>
      <c r="O9" s="117"/>
      <c r="P9" s="117"/>
      <c r="Q9" s="117"/>
      <c r="R9" s="117"/>
      <c r="S9" s="117"/>
    </row>
    <row r="10" spans="1:19" s="83" customFormat="1" ht="12.95" customHeight="1" x14ac:dyDescent="0.2">
      <c r="A10" s="81" t="str">
        <f t="shared" si="0"/>
        <v>Aurand, Marlene</v>
      </c>
      <c r="B10" s="82" t="s">
        <v>56</v>
      </c>
      <c r="C10" s="115"/>
      <c r="D10" s="116"/>
      <c r="E10" s="116"/>
      <c r="F10" s="116"/>
      <c r="G10" s="116"/>
      <c r="H10" s="98"/>
      <c r="I10" s="98"/>
      <c r="J10" s="98"/>
      <c r="K10" s="98"/>
      <c r="L10" s="117"/>
      <c r="M10" s="117"/>
      <c r="N10" s="117"/>
      <c r="O10" s="117"/>
      <c r="P10" s="117"/>
      <c r="Q10" s="117"/>
      <c r="R10" s="117"/>
      <c r="S10" s="117"/>
    </row>
    <row r="11" spans="1:19" ht="12.95" customHeight="1" x14ac:dyDescent="0.2">
      <c r="A11" s="76" t="str">
        <f>daten!$A$3</f>
        <v>Brauch, Mona Dunja</v>
      </c>
      <c r="B11" s="77"/>
      <c r="C11" s="84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</row>
    <row r="12" spans="1:19" s="83" customFormat="1" ht="12.95" customHeight="1" x14ac:dyDescent="0.2">
      <c r="A12" s="81" t="str">
        <f t="shared" ref="A12:A19" si="1">$A$11</f>
        <v>Brauch, Mona Dunja</v>
      </c>
      <c r="B12" s="86" t="str">
        <f>$B$3</f>
        <v>BB</v>
      </c>
      <c r="C12" s="115">
        <v>1</v>
      </c>
      <c r="D12" s="116">
        <v>3</v>
      </c>
      <c r="E12" s="116">
        <v>3</v>
      </c>
      <c r="F12" s="116">
        <v>2</v>
      </c>
      <c r="G12" s="116">
        <v>2</v>
      </c>
      <c r="H12" s="98">
        <v>2</v>
      </c>
      <c r="I12" s="98">
        <v>1</v>
      </c>
      <c r="J12" s="98"/>
      <c r="K12" s="98"/>
      <c r="L12" s="117">
        <v>1</v>
      </c>
      <c r="M12" s="117"/>
      <c r="N12" s="117"/>
      <c r="O12" s="117">
        <v>2</v>
      </c>
      <c r="P12" s="117"/>
      <c r="Q12" s="117"/>
      <c r="R12" s="117"/>
      <c r="S12" s="117"/>
    </row>
    <row r="13" spans="1:19" s="83" customFormat="1" ht="12.95" customHeight="1" x14ac:dyDescent="0.2">
      <c r="A13" s="81" t="str">
        <f t="shared" si="1"/>
        <v>Brauch, Mona Dunja</v>
      </c>
      <c r="B13" s="86" t="str">
        <f>$B$4</f>
        <v>BAY</v>
      </c>
      <c r="C13" s="115">
        <v>1</v>
      </c>
      <c r="D13" s="116">
        <v>3</v>
      </c>
      <c r="E13" s="116">
        <v>2</v>
      </c>
      <c r="F13" s="116">
        <v>2</v>
      </c>
      <c r="G13" s="116"/>
      <c r="H13" s="98">
        <v>2</v>
      </c>
      <c r="I13" s="98"/>
      <c r="J13" s="98"/>
      <c r="K13" s="98"/>
      <c r="L13" s="117"/>
      <c r="M13" s="117"/>
      <c r="N13" s="117"/>
      <c r="O13" s="117">
        <v>1</v>
      </c>
      <c r="P13" s="117"/>
      <c r="Q13" s="117"/>
      <c r="R13" s="117"/>
      <c r="S13" s="117"/>
    </row>
    <row r="14" spans="1:19" s="83" customFormat="1" ht="12.95" customHeight="1" x14ac:dyDescent="0.2">
      <c r="A14" s="81" t="str">
        <f t="shared" si="1"/>
        <v>Brauch, Mona Dunja</v>
      </c>
      <c r="B14" s="86" t="str">
        <f>$B$5</f>
        <v>Kiel</v>
      </c>
      <c r="C14" s="115">
        <v>1</v>
      </c>
      <c r="D14" s="116">
        <v>3</v>
      </c>
      <c r="E14" s="116">
        <v>3</v>
      </c>
      <c r="F14" s="116">
        <v>1</v>
      </c>
      <c r="G14" s="116">
        <v>1</v>
      </c>
      <c r="H14" s="98">
        <v>1</v>
      </c>
      <c r="I14" s="98"/>
      <c r="J14" s="98"/>
      <c r="K14" s="98"/>
      <c r="L14" s="117"/>
      <c r="M14" s="117"/>
      <c r="N14" s="117"/>
      <c r="O14" s="117">
        <v>1</v>
      </c>
      <c r="P14" s="117"/>
      <c r="Q14" s="117"/>
      <c r="R14" s="117"/>
      <c r="S14" s="117"/>
    </row>
    <row r="15" spans="1:19" s="83" customFormat="1" ht="12.95" customHeight="1" x14ac:dyDescent="0.2">
      <c r="A15" s="81" t="str">
        <f t="shared" si="1"/>
        <v>Brauch, Mona Dunja</v>
      </c>
      <c r="B15" s="86" t="str">
        <f>$B$6</f>
        <v>NRW</v>
      </c>
      <c r="C15" s="115">
        <v>1</v>
      </c>
      <c r="D15" s="116">
        <v>3</v>
      </c>
      <c r="E15" s="116">
        <v>3</v>
      </c>
      <c r="F15" s="116">
        <v>1</v>
      </c>
      <c r="G15" s="116"/>
      <c r="H15" s="98">
        <v>1</v>
      </c>
      <c r="I15" s="98"/>
      <c r="J15" s="98"/>
      <c r="K15" s="98"/>
      <c r="L15" s="117"/>
      <c r="M15" s="117"/>
      <c r="N15" s="117"/>
      <c r="O15" s="117"/>
      <c r="P15" s="117"/>
      <c r="Q15" s="117"/>
      <c r="R15" s="117"/>
      <c r="S15" s="117"/>
    </row>
    <row r="16" spans="1:19" s="83" customFormat="1" ht="12.95" customHeight="1" x14ac:dyDescent="0.2">
      <c r="A16" s="81" t="str">
        <f t="shared" si="1"/>
        <v>Brauch, Mona Dunja</v>
      </c>
      <c r="B16" s="86" t="str">
        <f>$B$7</f>
        <v>BAY</v>
      </c>
      <c r="C16" s="115">
        <v>1</v>
      </c>
      <c r="D16" s="116">
        <v>3</v>
      </c>
      <c r="E16" s="116">
        <v>3</v>
      </c>
      <c r="F16" s="116">
        <v>1</v>
      </c>
      <c r="G16" s="116"/>
      <c r="H16" s="98">
        <v>2</v>
      </c>
      <c r="I16" s="98"/>
      <c r="J16" s="98">
        <v>1</v>
      </c>
      <c r="K16" s="98"/>
      <c r="L16" s="117"/>
      <c r="M16" s="117"/>
      <c r="N16" s="117"/>
      <c r="O16" s="117">
        <v>2</v>
      </c>
      <c r="P16" s="117"/>
      <c r="Q16" s="117"/>
      <c r="R16" s="117"/>
      <c r="S16" s="117"/>
    </row>
    <row r="17" spans="1:45" s="83" customFormat="1" ht="12.95" customHeight="1" x14ac:dyDescent="0.2">
      <c r="A17" s="81" t="str">
        <f t="shared" si="1"/>
        <v>Brauch, Mona Dunja</v>
      </c>
      <c r="B17" s="86" t="str">
        <f>$B$8</f>
        <v>Gegner 6</v>
      </c>
      <c r="C17" s="115"/>
      <c r="D17" s="116"/>
      <c r="E17" s="116"/>
      <c r="F17" s="116"/>
      <c r="G17" s="116"/>
      <c r="H17" s="98"/>
      <c r="I17" s="98"/>
      <c r="J17" s="98"/>
      <c r="K17" s="98"/>
      <c r="L17" s="117"/>
      <c r="M17" s="117"/>
      <c r="N17" s="117"/>
      <c r="O17" s="117"/>
      <c r="P17" s="117"/>
      <c r="Q17" s="117"/>
      <c r="R17" s="117"/>
      <c r="S17" s="117"/>
    </row>
    <row r="18" spans="1:45" s="83" customFormat="1" ht="12.95" customHeight="1" x14ac:dyDescent="0.2">
      <c r="A18" s="81" t="str">
        <f t="shared" si="1"/>
        <v>Brauch, Mona Dunja</v>
      </c>
      <c r="B18" s="86" t="str">
        <f>$B$9</f>
        <v>Gegner 7</v>
      </c>
      <c r="C18" s="115"/>
      <c r="D18" s="116"/>
      <c r="E18" s="116"/>
      <c r="F18" s="116"/>
      <c r="G18" s="116"/>
      <c r="H18" s="98"/>
      <c r="I18" s="98"/>
      <c r="J18" s="98"/>
      <c r="K18" s="98"/>
      <c r="L18" s="117"/>
      <c r="M18" s="117"/>
      <c r="N18" s="117"/>
      <c r="O18" s="117"/>
      <c r="P18" s="117"/>
      <c r="Q18" s="117"/>
      <c r="R18" s="117"/>
      <c r="S18" s="117"/>
    </row>
    <row r="19" spans="1:45" s="83" customFormat="1" ht="12.95" customHeight="1" x14ac:dyDescent="0.2">
      <c r="A19" s="81" t="str">
        <f t="shared" si="1"/>
        <v>Brauch, Mona Dunja</v>
      </c>
      <c r="B19" s="86" t="str">
        <f>$B$10</f>
        <v>Gegner 8</v>
      </c>
      <c r="C19" s="115"/>
      <c r="D19" s="116"/>
      <c r="E19" s="116"/>
      <c r="F19" s="116"/>
      <c r="G19" s="116"/>
      <c r="H19" s="98"/>
      <c r="I19" s="98"/>
      <c r="J19" s="98"/>
      <c r="K19" s="98"/>
      <c r="L19" s="117"/>
      <c r="M19" s="117"/>
      <c r="N19" s="117"/>
      <c r="O19" s="117"/>
      <c r="P19" s="117"/>
      <c r="Q19" s="117"/>
      <c r="R19" s="117"/>
      <c r="S19" s="117"/>
    </row>
    <row r="20" spans="1:45" ht="12.95" customHeight="1" x14ac:dyDescent="0.2">
      <c r="A20" s="76" t="str">
        <f>daten!$A$4</f>
        <v>Capano, Elena</v>
      </c>
      <c r="B20" s="77"/>
      <c r="C20" s="84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</row>
    <row r="21" spans="1:45" s="83" customFormat="1" ht="12.95" customHeight="1" x14ac:dyDescent="0.2">
      <c r="A21" s="81" t="str">
        <f t="shared" ref="A21:A28" si="2">$A$20</f>
        <v>Capano, Elena</v>
      </c>
      <c r="B21" s="86" t="str">
        <f>$B$3</f>
        <v>BB</v>
      </c>
      <c r="C21" s="115">
        <v>1</v>
      </c>
      <c r="D21" s="116">
        <v>2</v>
      </c>
      <c r="E21" s="116">
        <v>2</v>
      </c>
      <c r="F21" s="116">
        <v>1</v>
      </c>
      <c r="G21" s="116">
        <v>1</v>
      </c>
      <c r="H21" s="98"/>
      <c r="I21" s="98"/>
      <c r="J21" s="98"/>
      <c r="K21" s="98"/>
      <c r="L21" s="117"/>
      <c r="M21" s="117"/>
      <c r="N21" s="117"/>
      <c r="O21" s="117"/>
      <c r="P21" s="117"/>
      <c r="Q21" s="117"/>
      <c r="R21" s="117"/>
      <c r="S21" s="117"/>
    </row>
    <row r="22" spans="1:45" s="83" customFormat="1" ht="12.95" customHeight="1" x14ac:dyDescent="0.2">
      <c r="A22" s="81" t="str">
        <f t="shared" si="2"/>
        <v>Capano, Elena</v>
      </c>
      <c r="B22" s="86" t="str">
        <f>$B$4</f>
        <v>BAY</v>
      </c>
      <c r="C22" s="115"/>
      <c r="D22" s="116"/>
      <c r="E22" s="116"/>
      <c r="F22" s="116"/>
      <c r="G22" s="116"/>
      <c r="H22" s="98"/>
      <c r="I22" s="98"/>
      <c r="J22" s="98"/>
      <c r="K22" s="98"/>
      <c r="L22" s="117"/>
      <c r="M22" s="117"/>
      <c r="N22" s="117"/>
      <c r="O22" s="117"/>
      <c r="P22" s="117"/>
      <c r="Q22" s="117"/>
      <c r="R22" s="117"/>
      <c r="S22" s="117"/>
    </row>
    <row r="23" spans="1:45" s="83" customFormat="1" ht="12.95" customHeight="1" x14ac:dyDescent="0.2">
      <c r="A23" s="81" t="str">
        <f t="shared" si="2"/>
        <v>Capano, Elena</v>
      </c>
      <c r="B23" s="86" t="str">
        <f>$B$5</f>
        <v>Kiel</v>
      </c>
      <c r="C23" s="115">
        <v>1</v>
      </c>
      <c r="D23" s="116">
        <v>1</v>
      </c>
      <c r="E23" s="116">
        <v>1</v>
      </c>
      <c r="F23" s="116">
        <v>1</v>
      </c>
      <c r="G23" s="116">
        <v>1</v>
      </c>
      <c r="H23" s="98">
        <v>1</v>
      </c>
      <c r="I23" s="98"/>
      <c r="J23" s="98"/>
      <c r="K23" s="98"/>
      <c r="L23" s="117"/>
      <c r="M23" s="117"/>
      <c r="N23" s="117"/>
      <c r="O23" s="117">
        <v>1</v>
      </c>
      <c r="P23" s="117"/>
      <c r="Q23" s="117"/>
      <c r="R23" s="117"/>
      <c r="S23" s="117"/>
    </row>
    <row r="24" spans="1:45" s="83" customFormat="1" ht="12.95" customHeight="1" x14ac:dyDescent="0.2">
      <c r="A24" s="81" t="str">
        <f t="shared" si="2"/>
        <v>Capano, Elena</v>
      </c>
      <c r="B24" s="86" t="str">
        <f>$B$6</f>
        <v>NRW</v>
      </c>
      <c r="C24" s="115">
        <v>1</v>
      </c>
      <c r="D24" s="116">
        <v>1</v>
      </c>
      <c r="E24" s="116">
        <v>1</v>
      </c>
      <c r="F24" s="116"/>
      <c r="G24" s="116"/>
      <c r="H24" s="98"/>
      <c r="I24" s="98"/>
      <c r="J24" s="98"/>
      <c r="K24" s="98"/>
      <c r="L24" s="117">
        <v>1</v>
      </c>
      <c r="M24" s="117"/>
      <c r="N24" s="117"/>
      <c r="O24" s="117"/>
      <c r="P24" s="117"/>
      <c r="Q24" s="117"/>
      <c r="R24" s="117"/>
      <c r="S24" s="117"/>
    </row>
    <row r="25" spans="1:45" s="83" customFormat="1" ht="12.95" customHeight="1" x14ac:dyDescent="0.2">
      <c r="A25" s="81" t="str">
        <f t="shared" si="2"/>
        <v>Capano, Elena</v>
      </c>
      <c r="B25" s="86" t="str">
        <f>$B$7</f>
        <v>BAY</v>
      </c>
      <c r="C25" s="115">
        <v>1</v>
      </c>
      <c r="D25" s="116">
        <v>1</v>
      </c>
      <c r="E25" s="116">
        <v>1</v>
      </c>
      <c r="F25" s="116"/>
      <c r="G25" s="116"/>
      <c r="H25" s="98"/>
      <c r="I25" s="98"/>
      <c r="J25" s="98"/>
      <c r="K25" s="98"/>
      <c r="L25" s="117"/>
      <c r="M25" s="117"/>
      <c r="N25" s="117"/>
      <c r="O25" s="117"/>
      <c r="P25" s="117"/>
      <c r="Q25" s="117"/>
      <c r="R25" s="117"/>
      <c r="S25" s="117"/>
    </row>
    <row r="26" spans="1:45" s="83" customFormat="1" ht="12.95" customHeight="1" x14ac:dyDescent="0.2">
      <c r="A26" s="81" t="str">
        <f t="shared" si="2"/>
        <v>Capano, Elena</v>
      </c>
      <c r="B26" s="86" t="str">
        <f>$B$8</f>
        <v>Gegner 6</v>
      </c>
      <c r="C26" s="115"/>
      <c r="D26" s="116"/>
      <c r="E26" s="116"/>
      <c r="F26" s="116"/>
      <c r="G26" s="116"/>
      <c r="H26" s="98"/>
      <c r="I26" s="98"/>
      <c r="J26" s="98"/>
      <c r="K26" s="98"/>
      <c r="L26" s="117"/>
      <c r="M26" s="117"/>
      <c r="N26" s="117"/>
      <c r="O26" s="117"/>
      <c r="P26" s="117"/>
      <c r="Q26" s="117"/>
      <c r="R26" s="117"/>
      <c r="S26" s="117"/>
    </row>
    <row r="27" spans="1:45" s="83" customFormat="1" ht="12.95" customHeight="1" x14ac:dyDescent="0.2">
      <c r="A27" s="81" t="str">
        <f t="shared" si="2"/>
        <v>Capano, Elena</v>
      </c>
      <c r="B27" s="86" t="str">
        <f>$B$9</f>
        <v>Gegner 7</v>
      </c>
      <c r="C27" s="115"/>
      <c r="D27" s="116"/>
      <c r="E27" s="116"/>
      <c r="F27" s="116"/>
      <c r="G27" s="116"/>
      <c r="H27" s="98"/>
      <c r="I27" s="98"/>
      <c r="J27" s="98"/>
      <c r="K27" s="98"/>
      <c r="L27" s="117"/>
      <c r="M27" s="117"/>
      <c r="N27" s="117"/>
      <c r="O27" s="117"/>
      <c r="P27" s="117"/>
      <c r="Q27" s="117"/>
      <c r="R27" s="117"/>
      <c r="S27" s="117"/>
    </row>
    <row r="28" spans="1:45" s="83" customFormat="1" ht="12.95" customHeight="1" x14ac:dyDescent="0.2">
      <c r="A28" s="81" t="str">
        <f t="shared" si="2"/>
        <v>Capano, Elena</v>
      </c>
      <c r="B28" s="86" t="str">
        <f>$B$10</f>
        <v>Gegner 8</v>
      </c>
      <c r="C28" s="115"/>
      <c r="D28" s="116"/>
      <c r="E28" s="116"/>
      <c r="F28" s="116"/>
      <c r="G28" s="116"/>
      <c r="H28" s="98"/>
      <c r="I28" s="98"/>
      <c r="J28" s="98"/>
      <c r="K28" s="98"/>
      <c r="L28" s="117"/>
      <c r="M28" s="117"/>
      <c r="N28" s="117"/>
      <c r="O28" s="117"/>
      <c r="P28" s="117"/>
      <c r="Q28" s="117"/>
      <c r="R28" s="117"/>
      <c r="S28" s="117"/>
    </row>
    <row r="29" spans="1:45" ht="12.95" customHeight="1" x14ac:dyDescent="0.2">
      <c r="A29" s="76" t="str">
        <f>daten!$A$5</f>
        <v>Gaubatz, Lea</v>
      </c>
      <c r="B29" s="77"/>
      <c r="C29" s="84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</row>
    <row r="30" spans="1:45" s="83" customFormat="1" ht="12.95" customHeight="1" x14ac:dyDescent="0.2">
      <c r="A30" s="81" t="str">
        <f t="shared" ref="A30:A37" si="3">$A$29</f>
        <v>Gaubatz, Lea</v>
      </c>
      <c r="B30" s="86" t="str">
        <f>$B$3</f>
        <v>BB</v>
      </c>
      <c r="C30" s="115">
        <v>1</v>
      </c>
      <c r="D30" s="116">
        <v>2</v>
      </c>
      <c r="E30" s="116">
        <v>2</v>
      </c>
      <c r="F30" s="116">
        <v>2</v>
      </c>
      <c r="G30" s="116">
        <v>1</v>
      </c>
      <c r="H30" s="98">
        <v>1</v>
      </c>
      <c r="I30" s="98"/>
      <c r="J30" s="98"/>
      <c r="K30" s="98"/>
      <c r="L30" s="117"/>
      <c r="M30" s="117"/>
      <c r="N30" s="117"/>
      <c r="O30" s="117">
        <v>1</v>
      </c>
      <c r="P30" s="117"/>
      <c r="Q30" s="117"/>
      <c r="R30" s="117"/>
      <c r="S30" s="117"/>
    </row>
    <row r="31" spans="1:45" s="83" customFormat="1" ht="12.95" customHeight="1" x14ac:dyDescent="0.2">
      <c r="A31" s="81" t="str">
        <f t="shared" si="3"/>
        <v>Gaubatz, Lea</v>
      </c>
      <c r="B31" s="86" t="str">
        <f>$B$4</f>
        <v>BAY</v>
      </c>
      <c r="C31" s="115">
        <v>1</v>
      </c>
      <c r="D31" s="116">
        <v>2</v>
      </c>
      <c r="E31" s="116">
        <v>2</v>
      </c>
      <c r="F31" s="116"/>
      <c r="G31" s="116"/>
      <c r="H31" s="98"/>
      <c r="I31" s="98"/>
      <c r="J31" s="98"/>
      <c r="K31" s="98"/>
      <c r="L31" s="117">
        <v>1</v>
      </c>
      <c r="M31" s="117"/>
      <c r="N31" s="117"/>
      <c r="O31" s="117"/>
      <c r="P31" s="117"/>
      <c r="Q31" s="117"/>
      <c r="R31" s="117"/>
      <c r="S31" s="117"/>
    </row>
    <row r="32" spans="1:45" s="83" customFormat="1" ht="12.95" customHeight="1" x14ac:dyDescent="0.2">
      <c r="A32" s="81" t="str">
        <f t="shared" si="3"/>
        <v>Gaubatz, Lea</v>
      </c>
      <c r="B32" s="86" t="str">
        <f>$B$5</f>
        <v>Kiel</v>
      </c>
      <c r="C32" s="115"/>
      <c r="D32" s="116"/>
      <c r="E32" s="116"/>
      <c r="F32" s="116"/>
      <c r="G32" s="116"/>
      <c r="H32" s="98"/>
      <c r="I32" s="98"/>
      <c r="J32" s="98"/>
      <c r="K32" s="98"/>
      <c r="L32" s="117"/>
      <c r="M32" s="117"/>
      <c r="N32" s="117"/>
      <c r="O32" s="117"/>
      <c r="P32" s="117"/>
      <c r="Q32" s="117"/>
      <c r="R32" s="117"/>
      <c r="S32" s="117"/>
    </row>
    <row r="33" spans="1:19" s="83" customFormat="1" ht="12.95" customHeight="1" x14ac:dyDescent="0.2">
      <c r="A33" s="81" t="str">
        <f t="shared" si="3"/>
        <v>Gaubatz, Lea</v>
      </c>
      <c r="B33" s="86" t="str">
        <f>$B$6</f>
        <v>NRW</v>
      </c>
      <c r="C33" s="115">
        <v>1</v>
      </c>
      <c r="D33" s="116">
        <v>1</v>
      </c>
      <c r="E33" s="116">
        <v>1</v>
      </c>
      <c r="F33" s="116"/>
      <c r="G33" s="116"/>
      <c r="H33" s="98">
        <v>1</v>
      </c>
      <c r="I33" s="98"/>
      <c r="J33" s="98"/>
      <c r="K33" s="98"/>
      <c r="L33" s="117"/>
      <c r="M33" s="117"/>
      <c r="N33" s="117"/>
      <c r="O33" s="117">
        <v>1</v>
      </c>
      <c r="P33" s="117"/>
      <c r="Q33" s="117"/>
      <c r="R33" s="117"/>
      <c r="S33" s="117"/>
    </row>
    <row r="34" spans="1:19" s="83" customFormat="1" ht="12.95" customHeight="1" x14ac:dyDescent="0.2">
      <c r="A34" s="81" t="str">
        <f t="shared" si="3"/>
        <v>Gaubatz, Lea</v>
      </c>
      <c r="B34" s="86" t="str">
        <f>$B$7</f>
        <v>BAY</v>
      </c>
      <c r="C34" s="115">
        <v>1</v>
      </c>
      <c r="D34" s="116">
        <v>2</v>
      </c>
      <c r="E34" s="116">
        <v>2</v>
      </c>
      <c r="F34" s="116"/>
      <c r="G34" s="116"/>
      <c r="H34" s="98"/>
      <c r="I34" s="98"/>
      <c r="J34" s="98"/>
      <c r="K34" s="98"/>
      <c r="L34" s="117">
        <v>1</v>
      </c>
      <c r="M34" s="117"/>
      <c r="N34" s="117"/>
      <c r="O34" s="117"/>
      <c r="P34" s="117"/>
      <c r="Q34" s="117"/>
      <c r="R34" s="117"/>
      <c r="S34" s="117"/>
    </row>
    <row r="35" spans="1:19" s="83" customFormat="1" ht="12.95" customHeight="1" x14ac:dyDescent="0.2">
      <c r="A35" s="81" t="str">
        <f t="shared" si="3"/>
        <v>Gaubatz, Lea</v>
      </c>
      <c r="B35" s="86" t="str">
        <f>$B$8</f>
        <v>Gegner 6</v>
      </c>
      <c r="C35" s="115"/>
      <c r="D35" s="116"/>
      <c r="E35" s="116"/>
      <c r="F35" s="116"/>
      <c r="G35" s="116"/>
      <c r="H35" s="98"/>
      <c r="I35" s="98"/>
      <c r="J35" s="98"/>
      <c r="K35" s="98"/>
      <c r="L35" s="117"/>
      <c r="M35" s="117"/>
      <c r="N35" s="117"/>
      <c r="O35" s="117"/>
      <c r="P35" s="117"/>
      <c r="Q35" s="117"/>
      <c r="R35" s="117"/>
      <c r="S35" s="117"/>
    </row>
    <row r="36" spans="1:19" s="83" customFormat="1" ht="12.95" customHeight="1" x14ac:dyDescent="0.2">
      <c r="A36" s="81" t="str">
        <f t="shared" si="3"/>
        <v>Gaubatz, Lea</v>
      </c>
      <c r="B36" s="86" t="str">
        <f>$B$9</f>
        <v>Gegner 7</v>
      </c>
      <c r="C36" s="115"/>
      <c r="D36" s="116"/>
      <c r="E36" s="116"/>
      <c r="F36" s="116"/>
      <c r="G36" s="116"/>
      <c r="H36" s="98"/>
      <c r="I36" s="98"/>
      <c r="J36" s="98"/>
      <c r="K36" s="98"/>
      <c r="L36" s="117"/>
      <c r="M36" s="117"/>
      <c r="N36" s="117"/>
      <c r="O36" s="117"/>
      <c r="P36" s="117"/>
      <c r="Q36" s="117"/>
      <c r="R36" s="117"/>
      <c r="S36" s="117"/>
    </row>
    <row r="37" spans="1:19" s="83" customFormat="1" ht="12.95" customHeight="1" x14ac:dyDescent="0.2">
      <c r="A37" s="81" t="str">
        <f t="shared" si="3"/>
        <v>Gaubatz, Lea</v>
      </c>
      <c r="B37" s="86" t="str">
        <f>$B$10</f>
        <v>Gegner 8</v>
      </c>
      <c r="C37" s="115"/>
      <c r="D37" s="116"/>
      <c r="E37" s="116"/>
      <c r="F37" s="116"/>
      <c r="G37" s="116"/>
      <c r="H37" s="98"/>
      <c r="I37" s="98"/>
      <c r="J37" s="98"/>
      <c r="K37" s="98"/>
      <c r="L37" s="117"/>
      <c r="M37" s="117"/>
      <c r="N37" s="117"/>
      <c r="O37" s="117"/>
      <c r="P37" s="117"/>
      <c r="Q37" s="117"/>
      <c r="R37" s="117"/>
      <c r="S37" s="117"/>
    </row>
    <row r="38" spans="1:19" ht="12.95" customHeight="1" x14ac:dyDescent="0.2">
      <c r="A38" s="76" t="str">
        <f>daten!$A$6</f>
        <v>Hiller, Julia      geb. 2010</v>
      </c>
      <c r="B38" s="77"/>
      <c r="C38" s="84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</row>
    <row r="39" spans="1:19" s="83" customFormat="1" ht="12.95" customHeight="1" x14ac:dyDescent="0.2">
      <c r="A39" s="81" t="str">
        <f t="shared" ref="A39:A46" si="4">$A$38</f>
        <v>Hiller, Julia      geb. 2010</v>
      </c>
      <c r="B39" s="86" t="str">
        <f>$B$3</f>
        <v>BB</v>
      </c>
      <c r="C39" s="115">
        <v>1</v>
      </c>
      <c r="D39" s="116">
        <v>3</v>
      </c>
      <c r="E39" s="116">
        <v>1</v>
      </c>
      <c r="F39" s="116">
        <v>3</v>
      </c>
      <c r="G39" s="116"/>
      <c r="H39" s="98">
        <v>1</v>
      </c>
      <c r="I39" s="98"/>
      <c r="J39" s="98"/>
      <c r="K39" s="98"/>
      <c r="L39" s="117"/>
      <c r="M39" s="117"/>
      <c r="N39" s="117">
        <v>2</v>
      </c>
      <c r="O39" s="117">
        <v>1</v>
      </c>
      <c r="P39" s="117"/>
      <c r="Q39" s="118"/>
      <c r="R39" s="117"/>
      <c r="S39" s="117"/>
    </row>
    <row r="40" spans="1:19" s="83" customFormat="1" ht="12.95" customHeight="1" x14ac:dyDescent="0.2">
      <c r="A40" s="81" t="str">
        <f t="shared" si="4"/>
        <v>Hiller, Julia      geb. 2010</v>
      </c>
      <c r="B40" s="86" t="str">
        <f>$B$4</f>
        <v>BAY</v>
      </c>
      <c r="C40" s="115">
        <v>1</v>
      </c>
      <c r="D40" s="116">
        <v>2</v>
      </c>
      <c r="E40" s="116">
        <v>2</v>
      </c>
      <c r="F40" s="116">
        <v>1</v>
      </c>
      <c r="G40" s="116">
        <v>1</v>
      </c>
      <c r="H40" s="98">
        <v>1</v>
      </c>
      <c r="I40" s="98"/>
      <c r="J40" s="98"/>
      <c r="K40" s="98"/>
      <c r="L40" s="117"/>
      <c r="M40" s="117"/>
      <c r="N40" s="117">
        <v>1</v>
      </c>
      <c r="O40" s="117">
        <v>2</v>
      </c>
      <c r="P40" s="117"/>
      <c r="Q40" s="118"/>
      <c r="R40" s="117"/>
      <c r="S40" s="117"/>
    </row>
    <row r="41" spans="1:19" s="83" customFormat="1" ht="12.95" customHeight="1" x14ac:dyDescent="0.2">
      <c r="A41" s="81" t="str">
        <f t="shared" si="4"/>
        <v>Hiller, Julia      geb. 2010</v>
      </c>
      <c r="B41" s="86" t="str">
        <f>$B$5</f>
        <v>Kiel</v>
      </c>
      <c r="C41" s="115">
        <v>1</v>
      </c>
      <c r="D41" s="116">
        <v>2</v>
      </c>
      <c r="E41" s="116">
        <v>2</v>
      </c>
      <c r="F41" s="116">
        <v>1</v>
      </c>
      <c r="G41" s="116"/>
      <c r="H41" s="98"/>
      <c r="I41" s="98"/>
      <c r="J41" s="98"/>
      <c r="K41" s="98"/>
      <c r="L41" s="117"/>
      <c r="M41" s="117"/>
      <c r="N41" s="117"/>
      <c r="O41" s="117"/>
      <c r="P41" s="117"/>
      <c r="Q41" s="118"/>
      <c r="R41" s="117"/>
      <c r="S41" s="117"/>
    </row>
    <row r="42" spans="1:19" s="83" customFormat="1" ht="12.95" customHeight="1" x14ac:dyDescent="0.2">
      <c r="A42" s="81" t="str">
        <f t="shared" si="4"/>
        <v>Hiller, Julia      geb. 2010</v>
      </c>
      <c r="B42" s="86" t="str">
        <f>$B$6</f>
        <v>NRW</v>
      </c>
      <c r="C42" s="115">
        <v>1</v>
      </c>
      <c r="D42" s="116">
        <v>2</v>
      </c>
      <c r="E42" s="116">
        <v>2</v>
      </c>
      <c r="F42" s="116">
        <v>2</v>
      </c>
      <c r="G42" s="116">
        <v>1</v>
      </c>
      <c r="H42" s="98">
        <v>2</v>
      </c>
      <c r="I42" s="98"/>
      <c r="J42" s="98"/>
      <c r="K42" s="98"/>
      <c r="L42" s="117"/>
      <c r="M42" s="117"/>
      <c r="N42" s="117"/>
      <c r="O42" s="117">
        <v>1</v>
      </c>
      <c r="P42" s="117"/>
      <c r="Q42" s="118"/>
      <c r="R42" s="117"/>
      <c r="S42" s="117"/>
    </row>
    <row r="43" spans="1:19" s="83" customFormat="1" ht="12.95" customHeight="1" x14ac:dyDescent="0.2">
      <c r="A43" s="81" t="str">
        <f t="shared" si="4"/>
        <v>Hiller, Julia      geb. 2010</v>
      </c>
      <c r="B43" s="86" t="str">
        <f>$B$7</f>
        <v>BAY</v>
      </c>
      <c r="C43" s="115">
        <v>1</v>
      </c>
      <c r="D43" s="116">
        <v>3</v>
      </c>
      <c r="E43" s="116">
        <v>2</v>
      </c>
      <c r="F43" s="116">
        <v>1</v>
      </c>
      <c r="G43" s="116"/>
      <c r="H43" s="98"/>
      <c r="I43" s="98"/>
      <c r="J43" s="98"/>
      <c r="K43" s="98"/>
      <c r="L43" s="117">
        <v>2</v>
      </c>
      <c r="M43" s="117"/>
      <c r="N43" s="117">
        <v>1</v>
      </c>
      <c r="O43" s="117">
        <v>2</v>
      </c>
      <c r="P43" s="117"/>
      <c r="Q43" s="118"/>
      <c r="R43" s="117"/>
      <c r="S43" s="117"/>
    </row>
    <row r="44" spans="1:19" s="83" customFormat="1" ht="12.95" customHeight="1" x14ac:dyDescent="0.2">
      <c r="A44" s="81" t="str">
        <f t="shared" si="4"/>
        <v>Hiller, Julia      geb. 2010</v>
      </c>
      <c r="B44" s="86" t="str">
        <f>$B$8</f>
        <v>Gegner 6</v>
      </c>
      <c r="C44" s="115"/>
      <c r="D44" s="116"/>
      <c r="E44" s="116"/>
      <c r="F44" s="116"/>
      <c r="G44" s="116"/>
      <c r="H44" s="98"/>
      <c r="I44" s="98"/>
      <c r="J44" s="98"/>
      <c r="K44" s="98"/>
      <c r="L44" s="117"/>
      <c r="M44" s="117"/>
      <c r="N44" s="117"/>
      <c r="O44" s="117"/>
      <c r="P44" s="117"/>
      <c r="Q44" s="118"/>
      <c r="R44" s="117"/>
      <c r="S44" s="117"/>
    </row>
    <row r="45" spans="1:19" s="83" customFormat="1" ht="12.95" customHeight="1" x14ac:dyDescent="0.2">
      <c r="A45" s="81" t="str">
        <f t="shared" si="4"/>
        <v>Hiller, Julia      geb. 2010</v>
      </c>
      <c r="B45" s="86" t="str">
        <f>$B$9</f>
        <v>Gegner 7</v>
      </c>
      <c r="C45" s="115"/>
      <c r="D45" s="116"/>
      <c r="E45" s="116"/>
      <c r="F45" s="116"/>
      <c r="G45" s="116"/>
      <c r="H45" s="98"/>
      <c r="I45" s="98"/>
      <c r="J45" s="98"/>
      <c r="K45" s="98"/>
      <c r="L45" s="117"/>
      <c r="M45" s="117"/>
      <c r="N45" s="117"/>
      <c r="O45" s="117"/>
      <c r="P45" s="117"/>
      <c r="Q45" s="118"/>
      <c r="R45" s="117"/>
      <c r="S45" s="117"/>
    </row>
    <row r="46" spans="1:19" s="83" customFormat="1" ht="12.95" customHeight="1" x14ac:dyDescent="0.2">
      <c r="A46" s="81" t="str">
        <f t="shared" si="4"/>
        <v>Hiller, Julia      geb. 2010</v>
      </c>
      <c r="B46" s="86" t="str">
        <f>$B$10</f>
        <v>Gegner 8</v>
      </c>
      <c r="C46" s="115"/>
      <c r="D46" s="116"/>
      <c r="E46" s="116"/>
      <c r="F46" s="116"/>
      <c r="G46" s="116"/>
      <c r="H46" s="98"/>
      <c r="I46" s="98"/>
      <c r="J46" s="98"/>
      <c r="K46" s="98"/>
      <c r="L46" s="117"/>
      <c r="M46" s="117"/>
      <c r="N46" s="117"/>
      <c r="O46" s="117"/>
      <c r="P46" s="117"/>
      <c r="Q46" s="118"/>
      <c r="R46" s="117"/>
      <c r="S46" s="117"/>
    </row>
    <row r="47" spans="1:19" ht="12.95" customHeight="1" x14ac:dyDescent="0.2">
      <c r="A47" s="76" t="str">
        <f>daten!$A$7</f>
        <v>Göcke, Sophie       geb. 2013</v>
      </c>
      <c r="B47" s="77"/>
      <c r="C47" s="84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</row>
    <row r="48" spans="1:19" s="83" customFormat="1" ht="12.95" customHeight="1" x14ac:dyDescent="0.2">
      <c r="A48" s="81" t="str">
        <f t="shared" ref="A48:A55" si="5">$A$47</f>
        <v>Göcke, Sophie       geb. 2013</v>
      </c>
      <c r="B48" s="86" t="str">
        <f>$B$3</f>
        <v>BB</v>
      </c>
      <c r="C48" s="115"/>
      <c r="D48" s="116"/>
      <c r="E48" s="116"/>
      <c r="F48" s="116"/>
      <c r="G48" s="116"/>
      <c r="H48" s="98"/>
      <c r="I48" s="98"/>
      <c r="J48" s="98"/>
      <c r="K48" s="98"/>
      <c r="L48" s="117"/>
      <c r="M48" s="117"/>
      <c r="N48" s="117"/>
      <c r="O48" s="117"/>
      <c r="P48" s="117"/>
      <c r="Q48" s="117"/>
      <c r="R48" s="117"/>
      <c r="S48" s="117"/>
    </row>
    <row r="49" spans="1:19" s="83" customFormat="1" ht="12.95" customHeight="1" x14ac:dyDescent="0.2">
      <c r="A49" s="81" t="str">
        <f t="shared" si="5"/>
        <v>Göcke, Sophie       geb. 2013</v>
      </c>
      <c r="B49" s="86" t="str">
        <f>$B$4</f>
        <v>BAY</v>
      </c>
      <c r="C49" s="115">
        <v>1</v>
      </c>
      <c r="D49" s="116">
        <v>2</v>
      </c>
      <c r="E49" s="116">
        <v>2</v>
      </c>
      <c r="F49" s="116"/>
      <c r="G49" s="116"/>
      <c r="H49" s="98"/>
      <c r="I49" s="98"/>
      <c r="J49" s="98"/>
      <c r="K49" s="98"/>
      <c r="L49" s="117"/>
      <c r="M49" s="117"/>
      <c r="N49" s="117"/>
      <c r="O49" s="117"/>
      <c r="P49" s="117"/>
      <c r="Q49" s="117"/>
      <c r="R49" s="117"/>
      <c r="S49" s="117"/>
    </row>
    <row r="50" spans="1:19" s="83" customFormat="1" ht="12.95" customHeight="1" x14ac:dyDescent="0.2">
      <c r="A50" s="81" t="str">
        <f t="shared" si="5"/>
        <v>Göcke, Sophie       geb. 2013</v>
      </c>
      <c r="B50" s="86" t="str">
        <f>$B$5</f>
        <v>Kiel</v>
      </c>
      <c r="C50" s="115">
        <v>1</v>
      </c>
      <c r="D50" s="116">
        <v>2</v>
      </c>
      <c r="E50" s="116">
        <v>2</v>
      </c>
      <c r="F50" s="116"/>
      <c r="G50" s="116">
        <v>1</v>
      </c>
      <c r="H50" s="98"/>
      <c r="I50" s="98"/>
      <c r="J50" s="98"/>
      <c r="K50" s="98"/>
      <c r="L50" s="117">
        <v>1</v>
      </c>
      <c r="M50" s="117"/>
      <c r="N50" s="117"/>
      <c r="O50" s="117"/>
      <c r="P50" s="117"/>
      <c r="Q50" s="117"/>
      <c r="R50" s="117"/>
      <c r="S50" s="117"/>
    </row>
    <row r="51" spans="1:19" s="83" customFormat="1" ht="12.95" customHeight="1" x14ac:dyDescent="0.2">
      <c r="A51" s="81" t="str">
        <f t="shared" si="5"/>
        <v>Göcke, Sophie       geb. 2013</v>
      </c>
      <c r="B51" s="86" t="str">
        <f>$B$6</f>
        <v>NRW</v>
      </c>
      <c r="C51" s="115"/>
      <c r="D51" s="116"/>
      <c r="E51" s="116"/>
      <c r="F51" s="116"/>
      <c r="G51" s="116"/>
      <c r="H51" s="98"/>
      <c r="I51" s="98"/>
      <c r="J51" s="98"/>
      <c r="K51" s="98"/>
      <c r="L51" s="117"/>
      <c r="M51" s="117"/>
      <c r="N51" s="117"/>
      <c r="O51" s="117"/>
      <c r="P51" s="117"/>
      <c r="Q51" s="117"/>
      <c r="R51" s="117"/>
      <c r="S51" s="117"/>
    </row>
    <row r="52" spans="1:19" s="83" customFormat="1" ht="12.95" customHeight="1" x14ac:dyDescent="0.2">
      <c r="A52" s="81" t="str">
        <f t="shared" si="5"/>
        <v>Göcke, Sophie       geb. 2013</v>
      </c>
      <c r="B52" s="86" t="str">
        <f>$B$7</f>
        <v>BAY</v>
      </c>
      <c r="C52" s="115">
        <v>1</v>
      </c>
      <c r="D52" s="116">
        <v>1</v>
      </c>
      <c r="E52" s="116">
        <v>1</v>
      </c>
      <c r="F52" s="116"/>
      <c r="G52" s="116"/>
      <c r="H52" s="98"/>
      <c r="I52" s="98"/>
      <c r="J52" s="98"/>
      <c r="K52" s="98"/>
      <c r="L52" s="117"/>
      <c r="M52" s="117"/>
      <c r="N52" s="117"/>
      <c r="O52" s="117"/>
      <c r="P52" s="117"/>
      <c r="Q52" s="117"/>
      <c r="R52" s="117"/>
      <c r="S52" s="117"/>
    </row>
    <row r="53" spans="1:19" s="83" customFormat="1" ht="12.95" customHeight="1" x14ac:dyDescent="0.2">
      <c r="A53" s="81" t="str">
        <f t="shared" si="5"/>
        <v>Göcke, Sophie       geb. 2013</v>
      </c>
      <c r="B53" s="86" t="str">
        <f>$B$8</f>
        <v>Gegner 6</v>
      </c>
      <c r="C53" s="115"/>
      <c r="D53" s="116"/>
      <c r="E53" s="116"/>
      <c r="F53" s="116"/>
      <c r="G53" s="116"/>
      <c r="H53" s="98"/>
      <c r="I53" s="98"/>
      <c r="J53" s="98"/>
      <c r="K53" s="98"/>
      <c r="L53" s="117"/>
      <c r="M53" s="117"/>
      <c r="N53" s="117"/>
      <c r="O53" s="117"/>
      <c r="P53" s="117"/>
      <c r="Q53" s="117"/>
      <c r="R53" s="117"/>
      <c r="S53" s="117"/>
    </row>
    <row r="54" spans="1:19" s="83" customFormat="1" ht="12.95" customHeight="1" x14ac:dyDescent="0.2">
      <c r="A54" s="81" t="str">
        <f t="shared" si="5"/>
        <v>Göcke, Sophie       geb. 2013</v>
      </c>
      <c r="B54" s="86" t="str">
        <f>$B$9</f>
        <v>Gegner 7</v>
      </c>
      <c r="C54" s="115"/>
      <c r="D54" s="116"/>
      <c r="E54" s="116"/>
      <c r="F54" s="116"/>
      <c r="G54" s="116"/>
      <c r="H54" s="98"/>
      <c r="I54" s="98"/>
      <c r="J54" s="98"/>
      <c r="K54" s="98"/>
      <c r="L54" s="117"/>
      <c r="M54" s="117"/>
      <c r="N54" s="117"/>
      <c r="O54" s="117"/>
      <c r="P54" s="117"/>
      <c r="Q54" s="117"/>
      <c r="R54" s="117"/>
      <c r="S54" s="117"/>
    </row>
    <row r="55" spans="1:19" s="83" customFormat="1" ht="12.95" customHeight="1" x14ac:dyDescent="0.2">
      <c r="A55" s="81" t="str">
        <f t="shared" si="5"/>
        <v>Göcke, Sophie       geb. 2013</v>
      </c>
      <c r="B55" s="86" t="str">
        <f>$B$10</f>
        <v>Gegner 8</v>
      </c>
      <c r="C55" s="115"/>
      <c r="D55" s="116"/>
      <c r="E55" s="116"/>
      <c r="F55" s="116"/>
      <c r="G55" s="116"/>
      <c r="H55" s="98"/>
      <c r="I55" s="98"/>
      <c r="J55" s="98"/>
      <c r="K55" s="98"/>
      <c r="L55" s="117"/>
      <c r="M55" s="117"/>
      <c r="N55" s="117"/>
      <c r="O55" s="117"/>
      <c r="P55" s="117"/>
      <c r="Q55" s="117"/>
      <c r="R55" s="117"/>
      <c r="S55" s="117"/>
    </row>
    <row r="56" spans="1:19" ht="12.95" customHeight="1" x14ac:dyDescent="0.2">
      <c r="A56" s="76" t="str">
        <f>daten!$A$8</f>
        <v>Kirchner, Leticia Nele</v>
      </c>
      <c r="B56" s="77"/>
      <c r="C56" s="84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</row>
    <row r="57" spans="1:19" s="83" customFormat="1" ht="12.95" customHeight="1" x14ac:dyDescent="0.2">
      <c r="A57" s="81" t="str">
        <f>$A$56</f>
        <v>Kirchner, Leticia Nele</v>
      </c>
      <c r="B57" s="86" t="str">
        <f>$B$3</f>
        <v>BB</v>
      </c>
      <c r="C57" s="115">
        <v>1</v>
      </c>
      <c r="D57" s="116">
        <v>3</v>
      </c>
      <c r="E57" s="116">
        <v>1</v>
      </c>
      <c r="F57" s="116">
        <v>1</v>
      </c>
      <c r="G57" s="116">
        <v>1</v>
      </c>
      <c r="H57" s="98"/>
      <c r="I57" s="98"/>
      <c r="J57" s="98"/>
      <c r="K57" s="98"/>
      <c r="L57" s="117"/>
      <c r="M57" s="117"/>
      <c r="N57" s="117">
        <v>2</v>
      </c>
      <c r="O57" s="117"/>
      <c r="P57" s="117"/>
      <c r="Q57" s="117"/>
      <c r="R57" s="117"/>
      <c r="S57" s="117"/>
    </row>
    <row r="58" spans="1:19" s="83" customFormat="1" ht="12.95" customHeight="1" x14ac:dyDescent="0.2">
      <c r="A58" s="81" t="str">
        <f t="shared" ref="A58:A64" si="6">$A$56</f>
        <v>Kirchner, Leticia Nele</v>
      </c>
      <c r="B58" s="86" t="str">
        <f>$B$4</f>
        <v>BAY</v>
      </c>
      <c r="C58" s="115">
        <v>1</v>
      </c>
      <c r="D58" s="116">
        <v>3</v>
      </c>
      <c r="E58" s="116">
        <v>3</v>
      </c>
      <c r="F58" s="116">
        <v>1</v>
      </c>
      <c r="G58" s="116"/>
      <c r="H58" s="98">
        <v>1</v>
      </c>
      <c r="I58" s="98"/>
      <c r="J58" s="98"/>
      <c r="K58" s="98"/>
      <c r="L58" s="117">
        <v>1</v>
      </c>
      <c r="M58" s="117"/>
      <c r="N58" s="117"/>
      <c r="O58" s="117">
        <v>1</v>
      </c>
      <c r="P58" s="117"/>
      <c r="Q58" s="117"/>
      <c r="R58" s="117"/>
      <c r="S58" s="117"/>
    </row>
    <row r="59" spans="1:19" s="83" customFormat="1" ht="12.95" customHeight="1" x14ac:dyDescent="0.2">
      <c r="A59" s="81" t="str">
        <f t="shared" si="6"/>
        <v>Kirchner, Leticia Nele</v>
      </c>
      <c r="B59" s="86" t="str">
        <f>$B$5</f>
        <v>Kiel</v>
      </c>
      <c r="C59" s="115">
        <v>1</v>
      </c>
      <c r="D59" s="116">
        <v>3</v>
      </c>
      <c r="E59" s="116">
        <v>3</v>
      </c>
      <c r="F59" s="116">
        <v>3</v>
      </c>
      <c r="G59" s="116"/>
      <c r="H59" s="98">
        <v>3</v>
      </c>
      <c r="I59" s="98"/>
      <c r="J59" s="98"/>
      <c r="K59" s="98"/>
      <c r="L59" s="117"/>
      <c r="M59" s="117"/>
      <c r="N59" s="117"/>
      <c r="O59" s="117">
        <v>1</v>
      </c>
      <c r="P59" s="117"/>
      <c r="Q59" s="117"/>
      <c r="R59" s="117"/>
      <c r="S59" s="117"/>
    </row>
    <row r="60" spans="1:19" s="83" customFormat="1" ht="12.95" customHeight="1" x14ac:dyDescent="0.2">
      <c r="A60" s="81" t="str">
        <f t="shared" si="6"/>
        <v>Kirchner, Leticia Nele</v>
      </c>
      <c r="B60" s="86" t="str">
        <f>$B$6</f>
        <v>NRW</v>
      </c>
      <c r="C60" s="115">
        <v>1</v>
      </c>
      <c r="D60" s="116">
        <v>2</v>
      </c>
      <c r="E60" s="116">
        <v>2</v>
      </c>
      <c r="F60" s="116">
        <v>1</v>
      </c>
      <c r="G60" s="116"/>
      <c r="H60" s="98"/>
      <c r="I60" s="98"/>
      <c r="J60" s="98"/>
      <c r="K60" s="98"/>
      <c r="L60" s="117"/>
      <c r="M60" s="117"/>
      <c r="N60" s="117"/>
      <c r="O60" s="117"/>
      <c r="P60" s="117"/>
      <c r="Q60" s="117"/>
      <c r="R60" s="117"/>
      <c r="S60" s="117"/>
    </row>
    <row r="61" spans="1:19" s="83" customFormat="1" ht="12.95" customHeight="1" x14ac:dyDescent="0.2">
      <c r="A61" s="81" t="str">
        <f t="shared" si="6"/>
        <v>Kirchner, Leticia Nele</v>
      </c>
      <c r="B61" s="86" t="str">
        <f>$B$7</f>
        <v>BAY</v>
      </c>
      <c r="C61" s="115">
        <v>1</v>
      </c>
      <c r="D61" s="116">
        <v>3</v>
      </c>
      <c r="E61" s="116">
        <v>3</v>
      </c>
      <c r="F61" s="116"/>
      <c r="G61" s="116"/>
      <c r="H61" s="98"/>
      <c r="I61" s="98"/>
      <c r="J61" s="98"/>
      <c r="K61" s="98"/>
      <c r="L61" s="117">
        <v>2</v>
      </c>
      <c r="M61" s="117"/>
      <c r="N61" s="117"/>
      <c r="O61" s="117"/>
      <c r="P61" s="117"/>
      <c r="Q61" s="117"/>
      <c r="R61" s="117"/>
      <c r="S61" s="117"/>
    </row>
    <row r="62" spans="1:19" s="83" customFormat="1" ht="12.95" customHeight="1" x14ac:dyDescent="0.2">
      <c r="A62" s="81" t="str">
        <f t="shared" si="6"/>
        <v>Kirchner, Leticia Nele</v>
      </c>
      <c r="B62" s="86" t="str">
        <f>$B$8</f>
        <v>Gegner 6</v>
      </c>
      <c r="C62" s="115"/>
      <c r="D62" s="116"/>
      <c r="E62" s="116"/>
      <c r="F62" s="116"/>
      <c r="G62" s="116"/>
      <c r="H62" s="98"/>
      <c r="I62" s="98"/>
      <c r="J62" s="98"/>
      <c r="K62" s="98"/>
      <c r="L62" s="117"/>
      <c r="M62" s="117"/>
      <c r="N62" s="117"/>
      <c r="O62" s="117"/>
      <c r="P62" s="117"/>
      <c r="Q62" s="117"/>
      <c r="R62" s="117"/>
      <c r="S62" s="117"/>
    </row>
    <row r="63" spans="1:19" s="83" customFormat="1" ht="12.95" customHeight="1" x14ac:dyDescent="0.2">
      <c r="A63" s="81" t="str">
        <f t="shared" si="6"/>
        <v>Kirchner, Leticia Nele</v>
      </c>
      <c r="B63" s="86" t="str">
        <f>$B$9</f>
        <v>Gegner 7</v>
      </c>
      <c r="C63" s="115"/>
      <c r="D63" s="116"/>
      <c r="E63" s="116"/>
      <c r="F63" s="116"/>
      <c r="G63" s="116"/>
      <c r="H63" s="98"/>
      <c r="I63" s="98"/>
      <c r="J63" s="98"/>
      <c r="K63" s="98"/>
      <c r="L63" s="117"/>
      <c r="M63" s="117"/>
      <c r="N63" s="117"/>
      <c r="O63" s="117"/>
      <c r="P63" s="117"/>
      <c r="Q63" s="117"/>
      <c r="R63" s="117"/>
      <c r="S63" s="117"/>
    </row>
    <row r="64" spans="1:19" s="83" customFormat="1" ht="12.95" customHeight="1" x14ac:dyDescent="0.2">
      <c r="A64" s="81" t="str">
        <f t="shared" si="6"/>
        <v>Kirchner, Leticia Nele</v>
      </c>
      <c r="B64" s="86" t="str">
        <f>$B$10</f>
        <v>Gegner 8</v>
      </c>
      <c r="C64" s="115"/>
      <c r="D64" s="116"/>
      <c r="E64" s="116"/>
      <c r="F64" s="116"/>
      <c r="G64" s="116"/>
      <c r="H64" s="98"/>
      <c r="I64" s="98"/>
      <c r="J64" s="98"/>
      <c r="K64" s="98"/>
      <c r="L64" s="117"/>
      <c r="M64" s="117"/>
      <c r="N64" s="117"/>
      <c r="O64" s="117"/>
      <c r="P64" s="117"/>
      <c r="Q64" s="117"/>
      <c r="R64" s="117"/>
      <c r="S64" s="117"/>
    </row>
    <row r="65" spans="1:19" ht="12.95" customHeight="1" x14ac:dyDescent="0.2">
      <c r="A65" s="76" t="str">
        <f>daten!$A$9</f>
        <v>Koch, Sara</v>
      </c>
      <c r="B65" s="77"/>
      <c r="C65" s="84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</row>
    <row r="66" spans="1:19" s="83" customFormat="1" ht="12.95" customHeight="1" x14ac:dyDescent="0.2">
      <c r="A66" s="81" t="str">
        <f>$A$65</f>
        <v>Koch, Sara</v>
      </c>
      <c r="B66" s="86" t="str">
        <f>$B$3</f>
        <v>BB</v>
      </c>
      <c r="C66" s="115"/>
      <c r="D66" s="116"/>
      <c r="E66" s="116"/>
      <c r="F66" s="116"/>
      <c r="G66" s="116"/>
      <c r="H66" s="98"/>
      <c r="I66" s="98"/>
      <c r="J66" s="98"/>
      <c r="K66" s="98"/>
      <c r="L66" s="117"/>
      <c r="M66" s="117"/>
      <c r="N66" s="117"/>
      <c r="O66" s="117"/>
      <c r="P66" s="117"/>
      <c r="Q66" s="117"/>
      <c r="R66" s="117"/>
      <c r="S66" s="117"/>
    </row>
    <row r="67" spans="1:19" s="83" customFormat="1" ht="12.95" customHeight="1" x14ac:dyDescent="0.2">
      <c r="A67" s="81" t="str">
        <f t="shared" ref="A67:A73" si="7">$A$65</f>
        <v>Koch, Sara</v>
      </c>
      <c r="B67" s="86" t="str">
        <f>$B$4</f>
        <v>BAY</v>
      </c>
      <c r="C67" s="115">
        <v>1</v>
      </c>
      <c r="D67" s="116">
        <v>1</v>
      </c>
      <c r="E67" s="116">
        <v>1</v>
      </c>
      <c r="F67" s="116"/>
      <c r="G67" s="116"/>
      <c r="H67" s="98"/>
      <c r="I67" s="98"/>
      <c r="J67" s="98"/>
      <c r="K67" s="98"/>
      <c r="L67" s="117"/>
      <c r="M67" s="117"/>
      <c r="N67" s="117"/>
      <c r="O67" s="117"/>
      <c r="P67" s="117"/>
      <c r="Q67" s="117"/>
      <c r="R67" s="117"/>
      <c r="S67" s="117"/>
    </row>
    <row r="68" spans="1:19" s="83" customFormat="1" ht="12.95" customHeight="1" x14ac:dyDescent="0.2">
      <c r="A68" s="81" t="str">
        <f t="shared" si="7"/>
        <v>Koch, Sara</v>
      </c>
      <c r="B68" s="86" t="str">
        <f>$B$5</f>
        <v>Kiel</v>
      </c>
      <c r="C68" s="115">
        <v>1</v>
      </c>
      <c r="D68" s="116">
        <v>1</v>
      </c>
      <c r="E68" s="116">
        <v>1</v>
      </c>
      <c r="F68" s="116">
        <v>1</v>
      </c>
      <c r="G68" s="116"/>
      <c r="H68" s="98">
        <v>1</v>
      </c>
      <c r="I68" s="98"/>
      <c r="J68" s="98"/>
      <c r="K68" s="98"/>
      <c r="L68" s="117"/>
      <c r="M68" s="117"/>
      <c r="N68" s="117"/>
      <c r="O68" s="117"/>
      <c r="P68" s="117"/>
      <c r="Q68" s="117"/>
      <c r="R68" s="117"/>
      <c r="S68" s="117"/>
    </row>
    <row r="69" spans="1:19" s="83" customFormat="1" ht="12.95" customHeight="1" x14ac:dyDescent="0.2">
      <c r="A69" s="81" t="str">
        <f t="shared" si="7"/>
        <v>Koch, Sara</v>
      </c>
      <c r="B69" s="86" t="str">
        <f>$B$6</f>
        <v>NRW</v>
      </c>
      <c r="C69" s="115">
        <v>1</v>
      </c>
      <c r="D69" s="116">
        <v>2</v>
      </c>
      <c r="E69" s="116">
        <v>2</v>
      </c>
      <c r="F69" s="116"/>
      <c r="G69" s="116"/>
      <c r="H69" s="98"/>
      <c r="I69" s="98"/>
      <c r="J69" s="98"/>
      <c r="K69" s="98"/>
      <c r="L69" s="117"/>
      <c r="M69" s="117"/>
      <c r="N69" s="117"/>
      <c r="O69" s="117"/>
      <c r="P69" s="117"/>
      <c r="Q69" s="117"/>
      <c r="R69" s="117"/>
      <c r="S69" s="117"/>
    </row>
    <row r="70" spans="1:19" s="83" customFormat="1" ht="12.95" customHeight="1" x14ac:dyDescent="0.2">
      <c r="A70" s="81" t="str">
        <f t="shared" si="7"/>
        <v>Koch, Sara</v>
      </c>
      <c r="B70" s="86" t="str">
        <f>$B$7</f>
        <v>BAY</v>
      </c>
      <c r="C70" s="115"/>
      <c r="D70" s="116"/>
      <c r="E70" s="116"/>
      <c r="F70" s="116"/>
      <c r="G70" s="116"/>
      <c r="H70" s="98"/>
      <c r="I70" s="98"/>
      <c r="J70" s="98"/>
      <c r="K70" s="98"/>
      <c r="L70" s="117"/>
      <c r="M70" s="117"/>
      <c r="N70" s="117"/>
      <c r="O70" s="117"/>
      <c r="P70" s="117"/>
      <c r="Q70" s="117"/>
      <c r="R70" s="117"/>
      <c r="S70" s="117"/>
    </row>
    <row r="71" spans="1:19" s="83" customFormat="1" ht="12.95" customHeight="1" x14ac:dyDescent="0.2">
      <c r="A71" s="81" t="str">
        <f t="shared" si="7"/>
        <v>Koch, Sara</v>
      </c>
      <c r="B71" s="86" t="str">
        <f>$B$8</f>
        <v>Gegner 6</v>
      </c>
      <c r="C71" s="115"/>
      <c r="D71" s="116"/>
      <c r="E71" s="116"/>
      <c r="F71" s="116"/>
      <c r="G71" s="116"/>
      <c r="H71" s="98"/>
      <c r="I71" s="98"/>
      <c r="J71" s="98"/>
      <c r="K71" s="98"/>
      <c r="L71" s="117"/>
      <c r="M71" s="117"/>
      <c r="N71" s="117"/>
      <c r="O71" s="117"/>
      <c r="P71" s="117"/>
      <c r="Q71" s="117"/>
      <c r="R71" s="117"/>
      <c r="S71" s="117"/>
    </row>
    <row r="72" spans="1:19" s="83" customFormat="1" ht="12.95" customHeight="1" x14ac:dyDescent="0.2">
      <c r="A72" s="81" t="str">
        <f t="shared" si="7"/>
        <v>Koch, Sara</v>
      </c>
      <c r="B72" s="86" t="str">
        <f>$B$9</f>
        <v>Gegner 7</v>
      </c>
      <c r="C72" s="115"/>
      <c r="D72" s="116"/>
      <c r="E72" s="116"/>
      <c r="F72" s="116"/>
      <c r="G72" s="116"/>
      <c r="H72" s="98"/>
      <c r="I72" s="98"/>
      <c r="J72" s="98"/>
      <c r="K72" s="98"/>
      <c r="L72" s="117"/>
      <c r="M72" s="117"/>
      <c r="N72" s="117"/>
      <c r="O72" s="117"/>
      <c r="P72" s="117"/>
      <c r="Q72" s="117"/>
      <c r="R72" s="117"/>
      <c r="S72" s="117"/>
    </row>
    <row r="73" spans="1:19" s="83" customFormat="1" ht="12.95" customHeight="1" x14ac:dyDescent="0.2">
      <c r="A73" s="81" t="str">
        <f t="shared" si="7"/>
        <v>Koch, Sara</v>
      </c>
      <c r="B73" s="86" t="str">
        <f>$B$10</f>
        <v>Gegner 8</v>
      </c>
      <c r="C73" s="115"/>
      <c r="D73" s="116"/>
      <c r="E73" s="116"/>
      <c r="F73" s="116"/>
      <c r="G73" s="116"/>
      <c r="H73" s="98"/>
      <c r="I73" s="98"/>
      <c r="J73" s="98"/>
      <c r="K73" s="98"/>
      <c r="L73" s="117"/>
      <c r="M73" s="117"/>
      <c r="N73" s="117"/>
      <c r="O73" s="117"/>
      <c r="P73" s="117"/>
      <c r="Q73" s="117"/>
      <c r="R73" s="117"/>
      <c r="S73" s="117"/>
    </row>
    <row r="74" spans="1:19" ht="12.95" customHeight="1" x14ac:dyDescent="0.2">
      <c r="A74" s="76" t="str">
        <f>daten!$A$10</f>
        <v>Lang, Felice</v>
      </c>
      <c r="B74" s="77"/>
      <c r="C74" s="84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</row>
    <row r="75" spans="1:19" s="83" customFormat="1" ht="12.95" customHeight="1" x14ac:dyDescent="0.2">
      <c r="A75" s="81" t="str">
        <f>$A$74</f>
        <v>Lang, Felice</v>
      </c>
      <c r="B75" s="86" t="str">
        <f>$B$3</f>
        <v>BB</v>
      </c>
      <c r="C75" s="115">
        <v>1</v>
      </c>
      <c r="D75" s="116">
        <v>3</v>
      </c>
      <c r="E75" s="116">
        <v>2</v>
      </c>
      <c r="F75" s="116">
        <v>1</v>
      </c>
      <c r="G75" s="116"/>
      <c r="H75" s="98"/>
      <c r="I75" s="98"/>
      <c r="J75" s="98"/>
      <c r="K75" s="98"/>
      <c r="L75" s="117">
        <v>2</v>
      </c>
      <c r="M75" s="117"/>
      <c r="N75" s="117">
        <v>1</v>
      </c>
      <c r="O75" s="117">
        <v>2</v>
      </c>
      <c r="P75" s="117"/>
      <c r="Q75" s="118"/>
      <c r="R75" s="117"/>
      <c r="S75" s="117"/>
    </row>
    <row r="76" spans="1:19" s="83" customFormat="1" ht="12.95" customHeight="1" x14ac:dyDescent="0.2">
      <c r="A76" s="81" t="str">
        <f t="shared" ref="A76:A82" si="8">$A$74</f>
        <v>Lang, Felice</v>
      </c>
      <c r="B76" s="86" t="str">
        <f>$B$4</f>
        <v>BAY</v>
      </c>
      <c r="C76" s="115">
        <v>1</v>
      </c>
      <c r="D76" s="116">
        <v>2</v>
      </c>
      <c r="E76" s="116">
        <v>2</v>
      </c>
      <c r="F76" s="116">
        <v>1</v>
      </c>
      <c r="G76" s="116">
        <v>1</v>
      </c>
      <c r="H76" s="98">
        <v>1</v>
      </c>
      <c r="I76" s="98"/>
      <c r="J76" s="98"/>
      <c r="K76" s="98"/>
      <c r="L76" s="117">
        <v>1</v>
      </c>
      <c r="M76" s="117"/>
      <c r="N76" s="117"/>
      <c r="O76" s="117"/>
      <c r="P76" s="117"/>
      <c r="Q76" s="118"/>
      <c r="R76" s="117"/>
      <c r="S76" s="117"/>
    </row>
    <row r="77" spans="1:19" s="83" customFormat="1" ht="12.95" customHeight="1" x14ac:dyDescent="0.2">
      <c r="A77" s="81" t="str">
        <f t="shared" si="8"/>
        <v>Lang, Felice</v>
      </c>
      <c r="B77" s="86" t="str">
        <f>$B$5</f>
        <v>Kiel</v>
      </c>
      <c r="C77" s="115">
        <v>1</v>
      </c>
      <c r="D77" s="116">
        <v>2</v>
      </c>
      <c r="E77" s="116">
        <v>2</v>
      </c>
      <c r="F77" s="116">
        <v>2</v>
      </c>
      <c r="G77" s="116">
        <v>2</v>
      </c>
      <c r="H77" s="98">
        <v>2</v>
      </c>
      <c r="I77" s="98"/>
      <c r="J77" s="98"/>
      <c r="K77" s="98">
        <v>1</v>
      </c>
      <c r="L77" s="117"/>
      <c r="M77" s="117"/>
      <c r="N77" s="117"/>
      <c r="O77" s="117">
        <v>2</v>
      </c>
      <c r="P77" s="117"/>
      <c r="Q77" s="118"/>
      <c r="R77" s="117"/>
      <c r="S77" s="117"/>
    </row>
    <row r="78" spans="1:19" s="83" customFormat="1" ht="12.95" customHeight="1" x14ac:dyDescent="0.2">
      <c r="A78" s="81" t="str">
        <f t="shared" si="8"/>
        <v>Lang, Felice</v>
      </c>
      <c r="B78" s="86" t="str">
        <f>$B$6</f>
        <v>NRW</v>
      </c>
      <c r="C78" s="115">
        <v>1</v>
      </c>
      <c r="D78" s="116">
        <v>2</v>
      </c>
      <c r="E78" s="116">
        <v>2</v>
      </c>
      <c r="F78" s="116"/>
      <c r="G78" s="116">
        <v>1</v>
      </c>
      <c r="H78" s="98">
        <v>1</v>
      </c>
      <c r="I78" s="98"/>
      <c r="J78" s="98"/>
      <c r="K78" s="98"/>
      <c r="L78" s="117">
        <v>1</v>
      </c>
      <c r="M78" s="117"/>
      <c r="N78" s="117"/>
      <c r="O78" s="117"/>
      <c r="P78" s="117"/>
      <c r="Q78" s="118"/>
      <c r="R78" s="117"/>
      <c r="S78" s="117"/>
    </row>
    <row r="79" spans="1:19" s="83" customFormat="1" ht="12.95" customHeight="1" x14ac:dyDescent="0.2">
      <c r="A79" s="81" t="str">
        <f t="shared" si="8"/>
        <v>Lang, Felice</v>
      </c>
      <c r="B79" s="86" t="str">
        <f>$B$7</f>
        <v>BAY</v>
      </c>
      <c r="C79" s="115">
        <v>1</v>
      </c>
      <c r="D79" s="116">
        <v>3</v>
      </c>
      <c r="E79" s="116">
        <v>2</v>
      </c>
      <c r="F79" s="116">
        <v>2</v>
      </c>
      <c r="G79" s="116">
        <v>2</v>
      </c>
      <c r="H79" s="98">
        <v>2</v>
      </c>
      <c r="I79" s="98"/>
      <c r="J79" s="98"/>
      <c r="K79" s="98">
        <v>1</v>
      </c>
      <c r="L79" s="117"/>
      <c r="M79" s="117"/>
      <c r="N79" s="117">
        <v>1</v>
      </c>
      <c r="O79" s="117">
        <v>1</v>
      </c>
      <c r="P79" s="117"/>
      <c r="Q79" s="118"/>
      <c r="R79" s="117"/>
      <c r="S79" s="117"/>
    </row>
    <row r="80" spans="1:19" s="83" customFormat="1" ht="12.95" customHeight="1" x14ac:dyDescent="0.2">
      <c r="A80" s="81" t="str">
        <f t="shared" si="8"/>
        <v>Lang, Felice</v>
      </c>
      <c r="B80" s="86" t="str">
        <f>$B$8</f>
        <v>Gegner 6</v>
      </c>
      <c r="C80" s="115"/>
      <c r="D80" s="116"/>
      <c r="E80" s="116"/>
      <c r="F80" s="116"/>
      <c r="G80" s="116"/>
      <c r="H80" s="98"/>
      <c r="I80" s="98"/>
      <c r="J80" s="98"/>
      <c r="K80" s="98"/>
      <c r="L80" s="117"/>
      <c r="M80" s="117"/>
      <c r="N80" s="117"/>
      <c r="O80" s="117"/>
      <c r="P80" s="117"/>
      <c r="Q80" s="118"/>
      <c r="R80" s="117"/>
      <c r="S80" s="117"/>
    </row>
    <row r="81" spans="1:23" s="83" customFormat="1" ht="12.95" customHeight="1" x14ac:dyDescent="0.2">
      <c r="A81" s="81" t="str">
        <f t="shared" si="8"/>
        <v>Lang, Felice</v>
      </c>
      <c r="B81" s="86" t="str">
        <f>$B$9</f>
        <v>Gegner 7</v>
      </c>
      <c r="C81" s="115"/>
      <c r="D81" s="116"/>
      <c r="E81" s="116"/>
      <c r="F81" s="116"/>
      <c r="G81" s="116"/>
      <c r="H81" s="98"/>
      <c r="I81" s="98"/>
      <c r="J81" s="98"/>
      <c r="K81" s="98"/>
      <c r="L81" s="117"/>
      <c r="M81" s="117"/>
      <c r="N81" s="117"/>
      <c r="O81" s="117"/>
      <c r="P81" s="117"/>
      <c r="Q81" s="118"/>
      <c r="R81" s="117"/>
      <c r="S81" s="117"/>
    </row>
    <row r="82" spans="1:23" s="83" customFormat="1" ht="12.95" customHeight="1" x14ac:dyDescent="0.2">
      <c r="A82" s="81" t="str">
        <f t="shared" si="8"/>
        <v>Lang, Felice</v>
      </c>
      <c r="B82" s="86" t="str">
        <f>$B$10</f>
        <v>Gegner 8</v>
      </c>
      <c r="C82" s="115"/>
      <c r="D82" s="116"/>
      <c r="E82" s="116"/>
      <c r="F82" s="116"/>
      <c r="G82" s="116"/>
      <c r="H82" s="98"/>
      <c r="I82" s="98"/>
      <c r="J82" s="98"/>
      <c r="K82" s="98"/>
      <c r="L82" s="117"/>
      <c r="M82" s="117"/>
      <c r="N82" s="117"/>
      <c r="O82" s="117"/>
      <c r="P82" s="117"/>
      <c r="Q82" s="118"/>
      <c r="R82" s="117"/>
      <c r="S82" s="117"/>
    </row>
    <row r="83" spans="1:23" ht="12.95" customHeight="1" x14ac:dyDescent="0.2">
      <c r="A83" s="76" t="str">
        <f>daten!$A$11</f>
        <v>Lehner, Belinda</v>
      </c>
      <c r="B83" s="77"/>
      <c r="C83" s="84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</row>
    <row r="84" spans="1:23" s="83" customFormat="1" ht="12.95" customHeight="1" x14ac:dyDescent="0.2">
      <c r="A84" s="81" t="str">
        <f>$A$83</f>
        <v>Lehner, Belinda</v>
      </c>
      <c r="B84" s="86" t="str">
        <f>$B$3</f>
        <v>BB</v>
      </c>
      <c r="C84" s="115">
        <v>1</v>
      </c>
      <c r="D84" s="116"/>
      <c r="E84" s="116"/>
      <c r="F84" s="116"/>
      <c r="G84" s="116"/>
      <c r="H84" s="98"/>
      <c r="I84" s="98"/>
      <c r="J84" s="98"/>
      <c r="K84" s="98"/>
      <c r="L84" s="117"/>
      <c r="M84" s="117"/>
      <c r="N84" s="117"/>
      <c r="O84" s="117"/>
      <c r="P84" s="117"/>
      <c r="Q84" s="117"/>
      <c r="R84" s="117"/>
      <c r="S84" s="117"/>
    </row>
    <row r="85" spans="1:23" s="83" customFormat="1" ht="12.95" customHeight="1" x14ac:dyDescent="0.2">
      <c r="A85" s="81" t="str">
        <f t="shared" ref="A85:A91" si="9">$A$83</f>
        <v>Lehner, Belinda</v>
      </c>
      <c r="B85" s="86" t="str">
        <f>$B$4</f>
        <v>BAY</v>
      </c>
      <c r="C85" s="115">
        <v>1</v>
      </c>
      <c r="D85" s="116">
        <v>1</v>
      </c>
      <c r="E85" s="116">
        <v>1</v>
      </c>
      <c r="F85" s="116"/>
      <c r="G85" s="116"/>
      <c r="H85" s="98"/>
      <c r="I85" s="98"/>
      <c r="J85" s="98"/>
      <c r="K85" s="98"/>
      <c r="L85" s="117">
        <v>1</v>
      </c>
      <c r="M85" s="117"/>
      <c r="N85" s="117"/>
      <c r="O85" s="117"/>
      <c r="P85" s="117"/>
      <c r="Q85" s="117"/>
      <c r="R85" s="117"/>
      <c r="S85" s="117"/>
    </row>
    <row r="86" spans="1:23" s="83" customFormat="1" ht="12.95" customHeight="1" x14ac:dyDescent="0.2">
      <c r="A86" s="81" t="str">
        <f t="shared" si="9"/>
        <v>Lehner, Belinda</v>
      </c>
      <c r="B86" s="86" t="str">
        <f>$B$5</f>
        <v>Kiel</v>
      </c>
      <c r="C86" s="115"/>
      <c r="D86" s="116"/>
      <c r="E86" s="116"/>
      <c r="F86" s="116"/>
      <c r="G86" s="116"/>
      <c r="H86" s="98"/>
      <c r="I86" s="98"/>
      <c r="J86" s="98"/>
      <c r="K86" s="98"/>
      <c r="L86" s="117"/>
      <c r="M86" s="117"/>
      <c r="N86" s="117"/>
      <c r="O86" s="117"/>
      <c r="P86" s="117"/>
      <c r="Q86" s="117"/>
      <c r="R86" s="117"/>
      <c r="S86" s="117"/>
    </row>
    <row r="87" spans="1:23" s="83" customFormat="1" ht="12.95" customHeight="1" x14ac:dyDescent="0.2">
      <c r="A87" s="81" t="str">
        <f t="shared" si="9"/>
        <v>Lehner, Belinda</v>
      </c>
      <c r="B87" s="86" t="str">
        <f>$B$6</f>
        <v>NRW</v>
      </c>
      <c r="C87" s="115"/>
      <c r="D87" s="116"/>
      <c r="E87" s="116"/>
      <c r="F87" s="116"/>
      <c r="G87" s="116"/>
      <c r="H87" s="98"/>
      <c r="I87" s="98"/>
      <c r="J87" s="98"/>
      <c r="K87" s="98"/>
      <c r="L87" s="117"/>
      <c r="M87" s="117"/>
      <c r="N87" s="117"/>
      <c r="O87" s="117"/>
      <c r="P87" s="117"/>
      <c r="Q87" s="117"/>
      <c r="R87" s="117"/>
      <c r="S87" s="117"/>
    </row>
    <row r="88" spans="1:23" s="83" customFormat="1" ht="12.95" customHeight="1" x14ac:dyDescent="0.2">
      <c r="A88" s="81" t="str">
        <f t="shared" si="9"/>
        <v>Lehner, Belinda</v>
      </c>
      <c r="B88" s="86" t="str">
        <f>$B$7</f>
        <v>BAY</v>
      </c>
      <c r="C88" s="115"/>
      <c r="D88" s="116"/>
      <c r="E88" s="116"/>
      <c r="F88" s="116"/>
      <c r="G88" s="116"/>
      <c r="H88" s="98"/>
      <c r="I88" s="98"/>
      <c r="J88" s="98"/>
      <c r="K88" s="98"/>
      <c r="L88" s="117"/>
      <c r="M88" s="117"/>
      <c r="N88" s="117"/>
      <c r="O88" s="117"/>
      <c r="P88" s="117"/>
      <c r="Q88" s="117"/>
      <c r="R88" s="117"/>
      <c r="S88" s="117"/>
    </row>
    <row r="89" spans="1:23" s="83" customFormat="1" ht="12.95" customHeight="1" x14ac:dyDescent="0.2">
      <c r="A89" s="81" t="str">
        <f t="shared" si="9"/>
        <v>Lehner, Belinda</v>
      </c>
      <c r="B89" s="86" t="str">
        <f>$B$8</f>
        <v>Gegner 6</v>
      </c>
      <c r="C89" s="115"/>
      <c r="D89" s="116"/>
      <c r="E89" s="116"/>
      <c r="F89" s="116"/>
      <c r="G89" s="116"/>
      <c r="H89" s="98"/>
      <c r="I89" s="98"/>
      <c r="J89" s="98"/>
      <c r="K89" s="98"/>
      <c r="L89" s="117"/>
      <c r="M89" s="117"/>
      <c r="N89" s="117"/>
      <c r="O89" s="117"/>
      <c r="P89" s="117"/>
      <c r="Q89" s="117"/>
      <c r="R89" s="117"/>
      <c r="S89" s="117"/>
    </row>
    <row r="90" spans="1:23" s="83" customFormat="1" ht="12.95" customHeight="1" x14ac:dyDescent="0.2">
      <c r="A90" s="81" t="str">
        <f t="shared" si="9"/>
        <v>Lehner, Belinda</v>
      </c>
      <c r="B90" s="86" t="str">
        <f>$B$9</f>
        <v>Gegner 7</v>
      </c>
      <c r="C90" s="115"/>
      <c r="D90" s="116"/>
      <c r="E90" s="116"/>
      <c r="F90" s="116"/>
      <c r="G90" s="116"/>
      <c r="H90" s="98"/>
      <c r="I90" s="98"/>
      <c r="J90" s="98"/>
      <c r="K90" s="98"/>
      <c r="L90" s="117"/>
      <c r="M90" s="117"/>
      <c r="N90" s="117"/>
      <c r="O90" s="117"/>
      <c r="P90" s="117"/>
      <c r="Q90" s="117"/>
      <c r="R90" s="117"/>
      <c r="S90" s="117"/>
    </row>
    <row r="91" spans="1:23" s="83" customFormat="1" ht="12.95" customHeight="1" x14ac:dyDescent="0.2">
      <c r="A91" s="81" t="str">
        <f t="shared" si="9"/>
        <v>Lehner, Belinda</v>
      </c>
      <c r="B91" s="86" t="str">
        <f>$B$10</f>
        <v>Gegner 8</v>
      </c>
      <c r="C91" s="115"/>
      <c r="D91" s="116"/>
      <c r="E91" s="116"/>
      <c r="F91" s="116"/>
      <c r="G91" s="116"/>
      <c r="H91" s="98"/>
      <c r="I91" s="98"/>
      <c r="J91" s="98"/>
      <c r="K91" s="98"/>
      <c r="L91" s="117"/>
      <c r="M91" s="117"/>
      <c r="N91" s="117"/>
      <c r="O91" s="117"/>
      <c r="P91" s="117"/>
      <c r="Q91" s="117"/>
      <c r="R91" s="117"/>
      <c r="S91" s="117"/>
    </row>
    <row r="92" spans="1:23" ht="12.95" customHeight="1" x14ac:dyDescent="0.2">
      <c r="A92" s="76" t="str">
        <f>daten!$A$12</f>
        <v>Parentis, Lisa</v>
      </c>
      <c r="B92" s="77"/>
      <c r="C92" s="84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</row>
    <row r="93" spans="1:23" s="83" customFormat="1" ht="12.95" customHeight="1" x14ac:dyDescent="0.2">
      <c r="A93" s="81" t="str">
        <f>$A$92</f>
        <v>Parentis, Lisa</v>
      </c>
      <c r="B93" s="86" t="str">
        <f>$B$3</f>
        <v>BB</v>
      </c>
      <c r="C93" s="115">
        <v>1</v>
      </c>
      <c r="D93" s="116">
        <v>1</v>
      </c>
      <c r="E93" s="116">
        <v>1</v>
      </c>
      <c r="F93" s="116"/>
      <c r="G93" s="116"/>
      <c r="H93" s="98"/>
      <c r="I93" s="98"/>
      <c r="J93" s="98"/>
      <c r="K93" s="98"/>
      <c r="L93" s="117"/>
      <c r="M93" s="117"/>
      <c r="N93" s="117"/>
      <c r="O93" s="117"/>
      <c r="P93" s="117"/>
      <c r="Q93" s="117"/>
      <c r="R93" s="117"/>
      <c r="S93" s="117"/>
    </row>
    <row r="94" spans="1:23" s="83" customFormat="1" ht="12.95" customHeight="1" x14ac:dyDescent="0.2">
      <c r="A94" s="81" t="str">
        <f t="shared" ref="A94:A100" si="10">$A$92</f>
        <v>Parentis, Lisa</v>
      </c>
      <c r="B94" s="86" t="str">
        <f>$B$4</f>
        <v>BAY</v>
      </c>
      <c r="C94" s="115">
        <v>1</v>
      </c>
      <c r="D94" s="116"/>
      <c r="E94" s="116"/>
      <c r="F94" s="116"/>
      <c r="G94" s="116"/>
      <c r="H94" s="98"/>
      <c r="I94" s="98"/>
      <c r="J94" s="98"/>
      <c r="K94" s="98"/>
      <c r="L94" s="117"/>
      <c r="M94" s="117"/>
      <c r="N94" s="117"/>
      <c r="O94" s="117"/>
      <c r="P94" s="117"/>
      <c r="Q94" s="117"/>
      <c r="R94" s="117"/>
      <c r="S94" s="117"/>
    </row>
    <row r="95" spans="1:23" s="83" customFormat="1" ht="12.95" customHeight="1" x14ac:dyDescent="0.2">
      <c r="A95" s="81" t="str">
        <f t="shared" si="10"/>
        <v>Parentis, Lisa</v>
      </c>
      <c r="B95" s="86" t="str">
        <f>$B$5</f>
        <v>Kiel</v>
      </c>
      <c r="C95" s="115">
        <v>1</v>
      </c>
      <c r="D95" s="116"/>
      <c r="E95" s="116"/>
      <c r="F95" s="116"/>
      <c r="G95" s="116"/>
      <c r="H95" s="98"/>
      <c r="I95" s="98"/>
      <c r="J95" s="98"/>
      <c r="K95" s="98"/>
      <c r="L95" s="117"/>
      <c r="M95" s="117"/>
      <c r="N95" s="117"/>
      <c r="O95" s="117"/>
      <c r="P95" s="117"/>
      <c r="Q95" s="117"/>
      <c r="R95" s="117"/>
      <c r="S95" s="117"/>
    </row>
    <row r="96" spans="1:23" s="83" customFormat="1" ht="12.95" customHeight="1" x14ac:dyDescent="0.2">
      <c r="A96" s="81" t="str">
        <f t="shared" si="10"/>
        <v>Parentis, Lisa</v>
      </c>
      <c r="B96" s="86" t="str">
        <f>$B$6</f>
        <v>NRW</v>
      </c>
      <c r="C96" s="115">
        <v>1</v>
      </c>
      <c r="D96" s="116"/>
      <c r="E96" s="116"/>
      <c r="F96" s="116"/>
      <c r="G96" s="116"/>
      <c r="H96" s="98"/>
      <c r="I96" s="98"/>
      <c r="J96" s="98"/>
      <c r="K96" s="98"/>
      <c r="L96" s="117"/>
      <c r="M96" s="117"/>
      <c r="N96" s="117"/>
      <c r="O96" s="117"/>
      <c r="P96" s="117"/>
      <c r="Q96" s="117"/>
      <c r="R96" s="117"/>
      <c r="S96" s="117"/>
    </row>
    <row r="97" spans="1:32" s="83" customFormat="1" ht="12.95" customHeight="1" x14ac:dyDescent="0.2">
      <c r="A97" s="81" t="str">
        <f t="shared" si="10"/>
        <v>Parentis, Lisa</v>
      </c>
      <c r="B97" s="86" t="str">
        <f>$B$7</f>
        <v>BAY</v>
      </c>
      <c r="C97" s="115"/>
      <c r="D97" s="116"/>
      <c r="E97" s="116"/>
      <c r="F97" s="116"/>
      <c r="G97" s="116"/>
      <c r="H97" s="98"/>
      <c r="I97" s="98"/>
      <c r="J97" s="98"/>
      <c r="K97" s="98"/>
      <c r="L97" s="117"/>
      <c r="M97" s="117"/>
      <c r="N97" s="117"/>
      <c r="O97" s="117"/>
      <c r="P97" s="117"/>
      <c r="Q97" s="117"/>
      <c r="R97" s="117"/>
      <c r="S97" s="117"/>
    </row>
    <row r="98" spans="1:32" s="83" customFormat="1" ht="12.95" customHeight="1" x14ac:dyDescent="0.2">
      <c r="A98" s="81" t="str">
        <f t="shared" si="10"/>
        <v>Parentis, Lisa</v>
      </c>
      <c r="B98" s="86" t="str">
        <f>$B$8</f>
        <v>Gegner 6</v>
      </c>
      <c r="C98" s="115"/>
      <c r="D98" s="116"/>
      <c r="E98" s="116"/>
      <c r="F98" s="116"/>
      <c r="G98" s="116"/>
      <c r="H98" s="98"/>
      <c r="I98" s="98"/>
      <c r="J98" s="98"/>
      <c r="K98" s="98"/>
      <c r="L98" s="117"/>
      <c r="M98" s="117"/>
      <c r="N98" s="117"/>
      <c r="O98" s="117"/>
      <c r="P98" s="117"/>
      <c r="Q98" s="117"/>
      <c r="R98" s="117"/>
      <c r="S98" s="117"/>
    </row>
    <row r="99" spans="1:32" s="83" customFormat="1" ht="12.95" customHeight="1" x14ac:dyDescent="0.2">
      <c r="A99" s="81" t="str">
        <f t="shared" si="10"/>
        <v>Parentis, Lisa</v>
      </c>
      <c r="B99" s="86" t="str">
        <f>$B$9</f>
        <v>Gegner 7</v>
      </c>
      <c r="C99" s="115"/>
      <c r="D99" s="116"/>
      <c r="E99" s="116"/>
      <c r="F99" s="116"/>
      <c r="G99" s="116"/>
      <c r="H99" s="98"/>
      <c r="I99" s="98"/>
      <c r="J99" s="98"/>
      <c r="K99" s="98"/>
      <c r="L99" s="117"/>
      <c r="M99" s="117"/>
      <c r="N99" s="117"/>
      <c r="O99" s="117"/>
      <c r="P99" s="117"/>
      <c r="Q99" s="117"/>
      <c r="R99" s="117"/>
      <c r="S99" s="117"/>
    </row>
    <row r="100" spans="1:32" s="83" customFormat="1" ht="12.95" customHeight="1" x14ac:dyDescent="0.2">
      <c r="A100" s="81" t="str">
        <f t="shared" si="10"/>
        <v>Parentis, Lisa</v>
      </c>
      <c r="B100" s="86" t="str">
        <f>$B$10</f>
        <v>Gegner 8</v>
      </c>
      <c r="C100" s="115"/>
      <c r="D100" s="116"/>
      <c r="E100" s="116"/>
      <c r="F100" s="116"/>
      <c r="G100" s="116"/>
      <c r="H100" s="98"/>
      <c r="I100" s="98"/>
      <c r="J100" s="98"/>
      <c r="K100" s="98"/>
      <c r="L100" s="117"/>
      <c r="M100" s="117"/>
      <c r="N100" s="117"/>
      <c r="O100" s="117"/>
      <c r="P100" s="117"/>
      <c r="Q100" s="117"/>
      <c r="R100" s="117"/>
      <c r="S100" s="117"/>
    </row>
    <row r="101" spans="1:32" ht="12.95" customHeight="1" x14ac:dyDescent="0.2">
      <c r="A101" s="76" t="str">
        <f>daten!$A$13</f>
        <v>Seehars, Alexandra</v>
      </c>
      <c r="B101" s="77"/>
      <c r="C101" s="84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  <c r="AF101" s="85"/>
    </row>
    <row r="102" spans="1:32" s="83" customFormat="1" ht="12.95" customHeight="1" x14ac:dyDescent="0.2">
      <c r="A102" s="81" t="str">
        <f>$A$101</f>
        <v>Seehars, Alexandra</v>
      </c>
      <c r="B102" s="86" t="str">
        <f>$B$3</f>
        <v>BB</v>
      </c>
      <c r="C102" s="115">
        <v>1</v>
      </c>
      <c r="D102" s="116">
        <v>3</v>
      </c>
      <c r="E102" s="116">
        <v>3</v>
      </c>
      <c r="F102" s="116">
        <v>3</v>
      </c>
      <c r="G102" s="116">
        <v>4</v>
      </c>
      <c r="H102" s="98">
        <v>3</v>
      </c>
      <c r="I102" s="98">
        <v>1</v>
      </c>
      <c r="J102" s="98"/>
      <c r="K102" s="98">
        <v>1</v>
      </c>
      <c r="L102" s="117"/>
      <c r="M102" s="117"/>
      <c r="N102" s="117"/>
      <c r="O102" s="117">
        <v>1</v>
      </c>
      <c r="P102" s="117"/>
      <c r="Q102" s="117"/>
      <c r="R102" s="117"/>
      <c r="S102" s="117"/>
    </row>
    <row r="103" spans="1:32" s="83" customFormat="1" ht="12.95" customHeight="1" x14ac:dyDescent="0.2">
      <c r="A103" s="81" t="str">
        <f t="shared" ref="A103:A109" si="11">$A$101</f>
        <v>Seehars, Alexandra</v>
      </c>
      <c r="B103" s="86" t="str">
        <f>$B$4</f>
        <v>BAY</v>
      </c>
      <c r="C103" s="115">
        <v>1</v>
      </c>
      <c r="D103" s="116">
        <v>2</v>
      </c>
      <c r="E103" s="116">
        <v>2</v>
      </c>
      <c r="F103" s="116">
        <v>2</v>
      </c>
      <c r="G103" s="116"/>
      <c r="H103" s="98">
        <v>2</v>
      </c>
      <c r="I103" s="98"/>
      <c r="J103" s="98"/>
      <c r="K103" s="98"/>
      <c r="L103" s="117"/>
      <c r="M103" s="117"/>
      <c r="N103" s="117"/>
      <c r="O103" s="117">
        <v>2</v>
      </c>
      <c r="P103" s="117"/>
      <c r="Q103" s="117"/>
      <c r="R103" s="117"/>
      <c r="S103" s="117"/>
    </row>
    <row r="104" spans="1:32" s="83" customFormat="1" ht="12.95" customHeight="1" x14ac:dyDescent="0.2">
      <c r="A104" s="81" t="str">
        <f t="shared" si="11"/>
        <v>Seehars, Alexandra</v>
      </c>
      <c r="B104" s="86" t="str">
        <f>$B$5</f>
        <v>Kiel</v>
      </c>
      <c r="C104" s="115">
        <v>1</v>
      </c>
      <c r="D104" s="116">
        <v>2</v>
      </c>
      <c r="E104" s="116">
        <v>2</v>
      </c>
      <c r="F104" s="116">
        <v>1</v>
      </c>
      <c r="G104" s="116"/>
      <c r="H104" s="98"/>
      <c r="I104" s="98"/>
      <c r="J104" s="98"/>
      <c r="K104" s="98"/>
      <c r="L104" s="117"/>
      <c r="M104" s="117"/>
      <c r="N104" s="117"/>
      <c r="O104" s="117"/>
      <c r="P104" s="117"/>
      <c r="Q104" s="117"/>
      <c r="R104" s="117"/>
      <c r="S104" s="117"/>
    </row>
    <row r="105" spans="1:32" s="83" customFormat="1" ht="12.95" customHeight="1" x14ac:dyDescent="0.2">
      <c r="A105" s="81" t="str">
        <f t="shared" si="11"/>
        <v>Seehars, Alexandra</v>
      </c>
      <c r="B105" s="86" t="str">
        <f>$B$6</f>
        <v>NRW</v>
      </c>
      <c r="C105" s="115">
        <v>1</v>
      </c>
      <c r="D105" s="116">
        <v>2</v>
      </c>
      <c r="E105" s="116">
        <v>2</v>
      </c>
      <c r="F105" s="116">
        <v>1</v>
      </c>
      <c r="G105" s="116">
        <v>2</v>
      </c>
      <c r="H105" s="98">
        <v>2</v>
      </c>
      <c r="I105" s="98"/>
      <c r="J105" s="98"/>
      <c r="K105" s="98"/>
      <c r="L105" s="117"/>
      <c r="M105" s="117"/>
      <c r="N105" s="117"/>
      <c r="O105" s="117"/>
      <c r="P105" s="117">
        <v>1</v>
      </c>
      <c r="Q105" s="117"/>
      <c r="R105" s="117"/>
      <c r="S105" s="117"/>
    </row>
    <row r="106" spans="1:32" s="83" customFormat="1" ht="12.95" customHeight="1" x14ac:dyDescent="0.2">
      <c r="A106" s="81" t="str">
        <f t="shared" si="11"/>
        <v>Seehars, Alexandra</v>
      </c>
      <c r="B106" s="86" t="str">
        <f>$B$7</f>
        <v>BAY</v>
      </c>
      <c r="C106" s="115">
        <v>1</v>
      </c>
      <c r="D106" s="116">
        <v>3</v>
      </c>
      <c r="E106" s="116">
        <v>3</v>
      </c>
      <c r="F106" s="116">
        <v>2</v>
      </c>
      <c r="G106" s="116">
        <v>3</v>
      </c>
      <c r="H106" s="98">
        <v>3</v>
      </c>
      <c r="I106" s="98"/>
      <c r="J106" s="98"/>
      <c r="K106" s="98">
        <v>1</v>
      </c>
      <c r="L106" s="117"/>
      <c r="M106" s="117"/>
      <c r="N106" s="117"/>
      <c r="O106" s="117">
        <v>3</v>
      </c>
      <c r="P106" s="117"/>
      <c r="Q106" s="117"/>
      <c r="R106" s="117"/>
      <c r="S106" s="117"/>
    </row>
    <row r="107" spans="1:32" s="83" customFormat="1" ht="12.95" customHeight="1" x14ac:dyDescent="0.2">
      <c r="A107" s="81" t="str">
        <f t="shared" si="11"/>
        <v>Seehars, Alexandra</v>
      </c>
      <c r="B107" s="86" t="str">
        <f>$B$8</f>
        <v>Gegner 6</v>
      </c>
      <c r="C107" s="115"/>
      <c r="D107" s="116"/>
      <c r="E107" s="116"/>
      <c r="F107" s="116"/>
      <c r="G107" s="116"/>
      <c r="H107" s="98"/>
      <c r="I107" s="98"/>
      <c r="J107" s="98"/>
      <c r="K107" s="98"/>
      <c r="L107" s="117"/>
      <c r="M107" s="117"/>
      <c r="N107" s="117"/>
      <c r="O107" s="117"/>
      <c r="P107" s="117"/>
      <c r="Q107" s="117"/>
      <c r="R107" s="117"/>
      <c r="S107" s="117"/>
    </row>
    <row r="108" spans="1:32" s="83" customFormat="1" ht="12.95" customHeight="1" x14ac:dyDescent="0.2">
      <c r="A108" s="81" t="str">
        <f t="shared" si="11"/>
        <v>Seehars, Alexandra</v>
      </c>
      <c r="B108" s="86" t="str">
        <f>$B$9</f>
        <v>Gegner 7</v>
      </c>
      <c r="C108" s="115"/>
      <c r="D108" s="116"/>
      <c r="E108" s="116"/>
      <c r="F108" s="116"/>
      <c r="G108" s="116"/>
      <c r="H108" s="98"/>
      <c r="I108" s="98"/>
      <c r="J108" s="98"/>
      <c r="K108" s="98"/>
      <c r="L108" s="117"/>
      <c r="M108" s="117"/>
      <c r="N108" s="117"/>
      <c r="O108" s="117"/>
      <c r="P108" s="117"/>
      <c r="Q108" s="117"/>
      <c r="R108" s="117"/>
      <c r="S108" s="117"/>
    </row>
    <row r="109" spans="1:32" s="83" customFormat="1" ht="12.95" customHeight="1" x14ac:dyDescent="0.2">
      <c r="A109" s="81" t="str">
        <f t="shared" si="11"/>
        <v>Seehars, Alexandra</v>
      </c>
      <c r="B109" s="86" t="str">
        <f>$B$10</f>
        <v>Gegner 8</v>
      </c>
      <c r="C109" s="115"/>
      <c r="D109" s="116"/>
      <c r="E109" s="116"/>
      <c r="F109" s="116"/>
      <c r="G109" s="116"/>
      <c r="H109" s="98"/>
      <c r="I109" s="98"/>
      <c r="J109" s="98"/>
      <c r="K109" s="98"/>
      <c r="L109" s="117"/>
      <c r="M109" s="117"/>
      <c r="N109" s="117"/>
      <c r="O109" s="117"/>
      <c r="P109" s="117"/>
      <c r="Q109" s="117"/>
      <c r="R109" s="117"/>
      <c r="S109" s="117"/>
    </row>
    <row r="110" spans="1:32" ht="12.95" customHeight="1" x14ac:dyDescent="0.2">
      <c r="A110" s="76" t="str">
        <f>daten!$A$14</f>
        <v>Szabo, Dorottya</v>
      </c>
      <c r="B110" s="77"/>
      <c r="C110" s="84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</row>
    <row r="111" spans="1:32" s="83" customFormat="1" ht="12.95" customHeight="1" x14ac:dyDescent="0.2">
      <c r="A111" s="81" t="str">
        <f>$A$110</f>
        <v>Szabo, Dorottya</v>
      </c>
      <c r="B111" s="86" t="str">
        <f>$B$3</f>
        <v>BB</v>
      </c>
      <c r="C111" s="115">
        <v>1</v>
      </c>
      <c r="D111" s="116">
        <v>3</v>
      </c>
      <c r="E111" s="116">
        <v>3</v>
      </c>
      <c r="F111" s="116">
        <v>3</v>
      </c>
      <c r="G111" s="116">
        <v>1</v>
      </c>
      <c r="H111" s="98">
        <v>2</v>
      </c>
      <c r="I111" s="98"/>
      <c r="J111" s="98">
        <v>1</v>
      </c>
      <c r="K111" s="98"/>
      <c r="L111" s="117"/>
      <c r="M111" s="117"/>
      <c r="N111" s="117"/>
      <c r="O111" s="117"/>
      <c r="P111" s="117"/>
      <c r="Q111" s="117"/>
      <c r="R111" s="117"/>
      <c r="S111" s="117"/>
    </row>
    <row r="112" spans="1:32" s="83" customFormat="1" ht="12.95" customHeight="1" x14ac:dyDescent="0.2">
      <c r="A112" s="81" t="str">
        <f t="shared" ref="A112:A118" si="12">$A$110</f>
        <v>Szabo, Dorottya</v>
      </c>
      <c r="B112" s="86" t="str">
        <f>$B$4</f>
        <v>BAY</v>
      </c>
      <c r="C112" s="115">
        <v>1</v>
      </c>
      <c r="D112" s="116">
        <v>3</v>
      </c>
      <c r="E112" s="116">
        <v>2</v>
      </c>
      <c r="F112" s="116">
        <v>1</v>
      </c>
      <c r="G112" s="116">
        <v>1</v>
      </c>
      <c r="H112" s="98">
        <v>1</v>
      </c>
      <c r="I112" s="98"/>
      <c r="J112" s="98"/>
      <c r="K112" s="98"/>
      <c r="L112" s="117"/>
      <c r="M112" s="117"/>
      <c r="N112" s="117">
        <v>1</v>
      </c>
      <c r="O112" s="117">
        <v>2</v>
      </c>
      <c r="P112" s="117"/>
      <c r="Q112" s="117"/>
      <c r="R112" s="117"/>
      <c r="S112" s="117"/>
    </row>
    <row r="113" spans="1:20" s="83" customFormat="1" ht="12.95" customHeight="1" x14ac:dyDescent="0.2">
      <c r="A113" s="81" t="str">
        <f t="shared" si="12"/>
        <v>Szabo, Dorottya</v>
      </c>
      <c r="B113" s="86" t="str">
        <f>$B$5</f>
        <v>Kiel</v>
      </c>
      <c r="C113" s="115">
        <v>1</v>
      </c>
      <c r="D113" s="116">
        <v>3</v>
      </c>
      <c r="E113" s="116">
        <v>3</v>
      </c>
      <c r="F113" s="116"/>
      <c r="G113" s="116">
        <v>5</v>
      </c>
      <c r="H113" s="98">
        <v>3</v>
      </c>
      <c r="I113" s="98"/>
      <c r="J113" s="98">
        <v>1</v>
      </c>
      <c r="K113" s="98"/>
      <c r="L113" s="117"/>
      <c r="M113" s="117"/>
      <c r="N113" s="117"/>
      <c r="O113" s="117"/>
      <c r="P113" s="117"/>
      <c r="Q113" s="117"/>
      <c r="R113" s="117"/>
      <c r="S113" s="117"/>
    </row>
    <row r="114" spans="1:20" s="83" customFormat="1" ht="12.95" customHeight="1" x14ac:dyDescent="0.2">
      <c r="A114" s="81" t="str">
        <f t="shared" si="12"/>
        <v>Szabo, Dorottya</v>
      </c>
      <c r="B114" s="86" t="str">
        <f>$B$6</f>
        <v>NRW</v>
      </c>
      <c r="C114" s="115">
        <v>1</v>
      </c>
      <c r="D114" s="116">
        <v>2</v>
      </c>
      <c r="E114" s="116">
        <v>2</v>
      </c>
      <c r="F114" s="116">
        <v>2</v>
      </c>
      <c r="G114" s="116"/>
      <c r="H114" s="98">
        <v>1</v>
      </c>
      <c r="I114" s="98"/>
      <c r="J114" s="98"/>
      <c r="K114" s="98"/>
      <c r="L114" s="117"/>
      <c r="M114" s="117"/>
      <c r="N114" s="117"/>
      <c r="O114" s="117">
        <v>1</v>
      </c>
      <c r="P114" s="117"/>
      <c r="Q114" s="117"/>
      <c r="R114" s="117"/>
      <c r="S114" s="117"/>
    </row>
    <row r="115" spans="1:20" s="83" customFormat="1" ht="12.95" customHeight="1" x14ac:dyDescent="0.2">
      <c r="A115" s="81" t="str">
        <f t="shared" si="12"/>
        <v>Szabo, Dorottya</v>
      </c>
      <c r="B115" s="86" t="str">
        <f>$B$7</f>
        <v>BAY</v>
      </c>
      <c r="C115" s="115">
        <v>1</v>
      </c>
      <c r="D115" s="116">
        <v>3</v>
      </c>
      <c r="E115" s="116">
        <v>2</v>
      </c>
      <c r="F115" s="116">
        <v>1</v>
      </c>
      <c r="G115" s="116"/>
      <c r="H115" s="98"/>
      <c r="I115" s="98"/>
      <c r="J115" s="98"/>
      <c r="K115" s="98"/>
      <c r="L115" s="117">
        <v>2</v>
      </c>
      <c r="M115" s="117"/>
      <c r="N115" s="117">
        <v>1</v>
      </c>
      <c r="O115" s="117">
        <v>1</v>
      </c>
      <c r="P115" s="117"/>
      <c r="Q115" s="117"/>
      <c r="R115" s="117"/>
      <c r="S115" s="117"/>
    </row>
    <row r="116" spans="1:20" s="83" customFormat="1" ht="12.95" customHeight="1" x14ac:dyDescent="0.2">
      <c r="A116" s="81" t="str">
        <f t="shared" si="12"/>
        <v>Szabo, Dorottya</v>
      </c>
      <c r="B116" s="86" t="str">
        <f>$B$8</f>
        <v>Gegner 6</v>
      </c>
      <c r="C116" s="115"/>
      <c r="D116" s="116"/>
      <c r="E116" s="116"/>
      <c r="F116" s="116"/>
      <c r="G116" s="116"/>
      <c r="H116" s="98"/>
      <c r="I116" s="98"/>
      <c r="J116" s="98"/>
      <c r="K116" s="98"/>
      <c r="L116" s="117"/>
      <c r="M116" s="117"/>
      <c r="N116" s="117"/>
      <c r="O116" s="117"/>
      <c r="P116" s="117"/>
      <c r="Q116" s="117"/>
      <c r="R116" s="117"/>
      <c r="S116" s="117"/>
    </row>
    <row r="117" spans="1:20" s="83" customFormat="1" ht="12.95" customHeight="1" x14ac:dyDescent="0.2">
      <c r="A117" s="81" t="str">
        <f t="shared" si="12"/>
        <v>Szabo, Dorottya</v>
      </c>
      <c r="B117" s="86" t="str">
        <f>$B$9</f>
        <v>Gegner 7</v>
      </c>
      <c r="C117" s="115"/>
      <c r="D117" s="116"/>
      <c r="E117" s="116"/>
      <c r="F117" s="116"/>
      <c r="G117" s="116"/>
      <c r="H117" s="98"/>
      <c r="I117" s="98"/>
      <c r="J117" s="98"/>
      <c r="K117" s="98"/>
      <c r="L117" s="117"/>
      <c r="M117" s="117"/>
      <c r="N117" s="117"/>
      <c r="O117" s="117"/>
      <c r="P117" s="117"/>
      <c r="Q117" s="117"/>
      <c r="R117" s="117"/>
      <c r="S117" s="117"/>
    </row>
    <row r="118" spans="1:20" s="83" customFormat="1" ht="12.95" customHeight="1" x14ac:dyDescent="0.2">
      <c r="A118" s="81" t="str">
        <f t="shared" si="12"/>
        <v>Szabo, Dorottya</v>
      </c>
      <c r="B118" s="86" t="str">
        <f>$B$10</f>
        <v>Gegner 8</v>
      </c>
      <c r="C118" s="115"/>
      <c r="D118" s="116"/>
      <c r="E118" s="116"/>
      <c r="F118" s="116"/>
      <c r="G118" s="116"/>
      <c r="H118" s="98"/>
      <c r="I118" s="98"/>
      <c r="J118" s="98"/>
      <c r="K118" s="98"/>
      <c r="L118" s="117"/>
      <c r="M118" s="117"/>
      <c r="N118" s="117"/>
      <c r="O118" s="117"/>
      <c r="P118" s="117"/>
      <c r="Q118" s="117"/>
      <c r="R118" s="117"/>
      <c r="S118" s="117"/>
    </row>
    <row r="119" spans="1:20" ht="12.95" customHeight="1" x14ac:dyDescent="0.2">
      <c r="A119" s="76" t="str">
        <f>daten!$A$15</f>
        <v>Attorre, Maria</v>
      </c>
      <c r="B119" s="77"/>
      <c r="C119" s="84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</row>
    <row r="120" spans="1:20" s="83" customFormat="1" ht="12.95" customHeight="1" x14ac:dyDescent="0.2">
      <c r="A120" s="81" t="str">
        <f>$A$119</f>
        <v>Attorre, Maria</v>
      </c>
      <c r="B120" s="86" t="str">
        <f>$B$3</f>
        <v>BB</v>
      </c>
      <c r="C120" s="115"/>
      <c r="D120" s="116"/>
      <c r="E120" s="116"/>
      <c r="F120" s="116"/>
      <c r="G120" s="116"/>
      <c r="H120" s="98"/>
      <c r="I120" s="98"/>
      <c r="J120" s="98"/>
      <c r="K120" s="98"/>
      <c r="L120" s="117"/>
      <c r="M120" s="117"/>
      <c r="N120" s="117"/>
      <c r="O120" s="117"/>
      <c r="P120" s="117"/>
      <c r="Q120" s="117"/>
      <c r="R120" s="117"/>
      <c r="S120" s="117"/>
    </row>
    <row r="121" spans="1:20" s="83" customFormat="1" ht="12.95" customHeight="1" x14ac:dyDescent="0.2">
      <c r="A121" s="81" t="str">
        <f t="shared" ref="A121:A127" si="13">$A$119</f>
        <v>Attorre, Maria</v>
      </c>
      <c r="B121" s="86" t="str">
        <f>$B$4</f>
        <v>BAY</v>
      </c>
      <c r="C121" s="115"/>
      <c r="D121" s="116"/>
      <c r="E121" s="116"/>
      <c r="F121" s="116"/>
      <c r="G121" s="116"/>
      <c r="H121" s="98"/>
      <c r="I121" s="98"/>
      <c r="J121" s="98"/>
      <c r="K121" s="98"/>
      <c r="L121" s="117"/>
      <c r="M121" s="117"/>
      <c r="N121" s="117"/>
      <c r="O121" s="117"/>
      <c r="P121" s="117"/>
      <c r="Q121" s="117"/>
      <c r="R121" s="117"/>
      <c r="S121" s="117"/>
    </row>
    <row r="122" spans="1:20" s="83" customFormat="1" ht="12.95" customHeight="1" x14ac:dyDescent="0.2">
      <c r="A122" s="81" t="str">
        <f t="shared" si="13"/>
        <v>Attorre, Maria</v>
      </c>
      <c r="B122" s="86" t="str">
        <f>$B$5</f>
        <v>Kiel</v>
      </c>
      <c r="C122" s="115"/>
      <c r="D122" s="116"/>
      <c r="E122" s="116"/>
      <c r="F122" s="116"/>
      <c r="G122" s="116"/>
      <c r="H122" s="98"/>
      <c r="I122" s="98"/>
      <c r="J122" s="98"/>
      <c r="K122" s="98"/>
      <c r="L122" s="117"/>
      <c r="M122" s="117"/>
      <c r="N122" s="117"/>
      <c r="O122" s="117"/>
      <c r="P122" s="117"/>
      <c r="Q122" s="117"/>
      <c r="R122" s="117"/>
      <c r="S122" s="117"/>
    </row>
    <row r="123" spans="1:20" s="83" customFormat="1" ht="12.95" customHeight="1" x14ac:dyDescent="0.2">
      <c r="A123" s="81" t="str">
        <f t="shared" si="13"/>
        <v>Attorre, Maria</v>
      </c>
      <c r="B123" s="86" t="str">
        <f>$B$6</f>
        <v>NRW</v>
      </c>
      <c r="C123" s="115"/>
      <c r="D123" s="116"/>
      <c r="E123" s="116"/>
      <c r="F123" s="116"/>
      <c r="G123" s="116"/>
      <c r="H123" s="98"/>
      <c r="I123" s="98"/>
      <c r="J123" s="98"/>
      <c r="K123" s="98"/>
      <c r="L123" s="117"/>
      <c r="M123" s="117"/>
      <c r="N123" s="117"/>
      <c r="O123" s="117"/>
      <c r="P123" s="117"/>
      <c r="Q123" s="117"/>
      <c r="R123" s="117"/>
      <c r="S123" s="117"/>
    </row>
    <row r="124" spans="1:20" s="83" customFormat="1" ht="12.95" customHeight="1" x14ac:dyDescent="0.2">
      <c r="A124" s="81" t="str">
        <f t="shared" si="13"/>
        <v>Attorre, Maria</v>
      </c>
      <c r="B124" s="86" t="str">
        <f>$B$7</f>
        <v>BAY</v>
      </c>
      <c r="C124" s="115"/>
      <c r="D124" s="116"/>
      <c r="E124" s="116"/>
      <c r="F124" s="116"/>
      <c r="G124" s="116"/>
      <c r="H124" s="98"/>
      <c r="I124" s="98"/>
      <c r="J124" s="98"/>
      <c r="K124" s="98"/>
      <c r="L124" s="117"/>
      <c r="M124" s="117"/>
      <c r="N124" s="117"/>
      <c r="O124" s="117"/>
      <c r="P124" s="117"/>
      <c r="Q124" s="117"/>
      <c r="R124" s="117"/>
      <c r="S124" s="117"/>
    </row>
    <row r="125" spans="1:20" s="83" customFormat="1" ht="12.95" customHeight="1" x14ac:dyDescent="0.2">
      <c r="A125" s="81" t="str">
        <f t="shared" si="13"/>
        <v>Attorre, Maria</v>
      </c>
      <c r="B125" s="86" t="str">
        <f>$B$8</f>
        <v>Gegner 6</v>
      </c>
      <c r="C125" s="115"/>
      <c r="D125" s="116"/>
      <c r="E125" s="116"/>
      <c r="F125" s="116"/>
      <c r="G125" s="116"/>
      <c r="H125" s="98"/>
      <c r="I125" s="98"/>
      <c r="J125" s="98"/>
      <c r="K125" s="98"/>
      <c r="L125" s="117"/>
      <c r="M125" s="117"/>
      <c r="N125" s="117"/>
      <c r="O125" s="117"/>
      <c r="P125" s="117"/>
      <c r="Q125" s="117"/>
      <c r="R125" s="117"/>
      <c r="S125" s="117"/>
    </row>
    <row r="126" spans="1:20" s="83" customFormat="1" ht="12.95" customHeight="1" x14ac:dyDescent="0.2">
      <c r="A126" s="81" t="str">
        <f t="shared" si="13"/>
        <v>Attorre, Maria</v>
      </c>
      <c r="B126" s="86" t="str">
        <f>$B$9</f>
        <v>Gegner 7</v>
      </c>
      <c r="C126" s="115"/>
      <c r="D126" s="116"/>
      <c r="E126" s="116"/>
      <c r="F126" s="116"/>
      <c r="G126" s="116"/>
      <c r="H126" s="98"/>
      <c r="I126" s="98"/>
      <c r="J126" s="98"/>
      <c r="K126" s="98"/>
      <c r="L126" s="117"/>
      <c r="M126" s="117"/>
      <c r="N126" s="117"/>
      <c r="O126" s="117"/>
      <c r="P126" s="117"/>
      <c r="Q126" s="117"/>
      <c r="R126" s="117"/>
      <c r="S126" s="117"/>
    </row>
    <row r="127" spans="1:20" s="83" customFormat="1" ht="12.95" customHeight="1" x14ac:dyDescent="0.2">
      <c r="A127" s="81" t="str">
        <f t="shared" si="13"/>
        <v>Attorre, Maria</v>
      </c>
      <c r="B127" s="86" t="str">
        <f>$B$10</f>
        <v>Gegner 8</v>
      </c>
      <c r="C127" s="115"/>
      <c r="D127" s="116"/>
      <c r="E127" s="116"/>
      <c r="F127" s="116"/>
      <c r="G127" s="116"/>
      <c r="H127" s="98"/>
      <c r="I127" s="98"/>
      <c r="J127" s="98"/>
      <c r="K127" s="98"/>
      <c r="L127" s="117"/>
      <c r="M127" s="117"/>
      <c r="N127" s="117"/>
      <c r="O127" s="117"/>
      <c r="P127" s="117"/>
      <c r="Q127" s="117"/>
      <c r="R127" s="117"/>
      <c r="S127" s="117"/>
    </row>
    <row r="128" spans="1:20" s="89" customFormat="1" ht="12.95" customHeight="1" x14ac:dyDescent="0.2">
      <c r="A128" s="76" t="str">
        <f>daten!$A$16</f>
        <v>Parentis, Mona</v>
      </c>
      <c r="B128" s="87"/>
      <c r="C128" s="84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</row>
    <row r="129" spans="1:19" s="83" customFormat="1" ht="12.95" customHeight="1" x14ac:dyDescent="0.2">
      <c r="A129" s="81" t="str">
        <f>$A$128</f>
        <v>Parentis, Mona</v>
      </c>
      <c r="B129" s="86" t="str">
        <f>$B$3</f>
        <v>BB</v>
      </c>
      <c r="C129" s="115"/>
      <c r="D129" s="116"/>
      <c r="E129" s="116"/>
      <c r="F129" s="116"/>
      <c r="G129" s="116"/>
      <c r="H129" s="98"/>
      <c r="I129" s="98"/>
      <c r="J129" s="98"/>
      <c r="K129" s="98"/>
      <c r="L129" s="117"/>
      <c r="M129" s="117"/>
      <c r="N129" s="117"/>
      <c r="O129" s="117"/>
      <c r="P129" s="117"/>
      <c r="Q129" s="117"/>
      <c r="R129" s="117"/>
      <c r="S129" s="117"/>
    </row>
    <row r="130" spans="1:19" s="83" customFormat="1" ht="12.95" customHeight="1" x14ac:dyDescent="0.2">
      <c r="A130" s="81" t="str">
        <f t="shared" ref="A130:A136" si="14">$A$128</f>
        <v>Parentis, Mona</v>
      </c>
      <c r="B130" s="86" t="str">
        <f>$B$4</f>
        <v>BAY</v>
      </c>
      <c r="C130" s="115"/>
      <c r="D130" s="116"/>
      <c r="E130" s="116"/>
      <c r="F130" s="116"/>
      <c r="G130" s="116"/>
      <c r="H130" s="98"/>
      <c r="I130" s="98"/>
      <c r="J130" s="98"/>
      <c r="K130" s="98"/>
      <c r="L130" s="117"/>
      <c r="M130" s="117"/>
      <c r="N130" s="117"/>
      <c r="O130" s="117"/>
      <c r="P130" s="117"/>
      <c r="Q130" s="117"/>
      <c r="R130" s="117"/>
      <c r="S130" s="117"/>
    </row>
    <row r="131" spans="1:19" s="83" customFormat="1" ht="12.95" customHeight="1" x14ac:dyDescent="0.2">
      <c r="A131" s="81" t="str">
        <f t="shared" si="14"/>
        <v>Parentis, Mona</v>
      </c>
      <c r="B131" s="86" t="str">
        <f>$B$5</f>
        <v>Kiel</v>
      </c>
      <c r="C131" s="115"/>
      <c r="D131" s="116"/>
      <c r="E131" s="116"/>
      <c r="F131" s="116"/>
      <c r="G131" s="116"/>
      <c r="H131" s="98"/>
      <c r="I131" s="98"/>
      <c r="J131" s="98"/>
      <c r="K131" s="98"/>
      <c r="L131" s="117"/>
      <c r="M131" s="117"/>
      <c r="N131" s="117"/>
      <c r="O131" s="117"/>
      <c r="P131" s="117"/>
      <c r="Q131" s="117"/>
      <c r="R131" s="117"/>
      <c r="S131" s="117"/>
    </row>
    <row r="132" spans="1:19" s="83" customFormat="1" ht="12.95" customHeight="1" x14ac:dyDescent="0.2">
      <c r="A132" s="81" t="str">
        <f t="shared" si="14"/>
        <v>Parentis, Mona</v>
      </c>
      <c r="B132" s="86" t="str">
        <f>$B$6</f>
        <v>NRW</v>
      </c>
      <c r="C132" s="115"/>
      <c r="D132" s="116"/>
      <c r="E132" s="116"/>
      <c r="F132" s="116"/>
      <c r="G132" s="116"/>
      <c r="H132" s="98"/>
      <c r="I132" s="98"/>
      <c r="J132" s="98"/>
      <c r="K132" s="98"/>
      <c r="L132" s="117"/>
      <c r="M132" s="117"/>
      <c r="N132" s="117"/>
      <c r="O132" s="117"/>
      <c r="P132" s="117"/>
      <c r="Q132" s="117"/>
      <c r="R132" s="117"/>
      <c r="S132" s="117"/>
    </row>
    <row r="133" spans="1:19" s="83" customFormat="1" ht="12.95" customHeight="1" x14ac:dyDescent="0.2">
      <c r="A133" s="81" t="str">
        <f t="shared" si="14"/>
        <v>Parentis, Mona</v>
      </c>
      <c r="B133" s="86" t="str">
        <f>$B$7</f>
        <v>BAY</v>
      </c>
      <c r="C133" s="115"/>
      <c r="D133" s="116"/>
      <c r="E133" s="116"/>
      <c r="F133" s="116"/>
      <c r="G133" s="116"/>
      <c r="H133" s="98"/>
      <c r="I133" s="98"/>
      <c r="J133" s="98"/>
      <c r="K133" s="98"/>
      <c r="L133" s="117"/>
      <c r="M133" s="117"/>
      <c r="N133" s="117"/>
      <c r="O133" s="117"/>
      <c r="P133" s="117"/>
      <c r="Q133" s="117"/>
      <c r="R133" s="117"/>
      <c r="S133" s="117"/>
    </row>
    <row r="134" spans="1:19" s="83" customFormat="1" ht="12.95" customHeight="1" x14ac:dyDescent="0.2">
      <c r="A134" s="81" t="str">
        <f t="shared" si="14"/>
        <v>Parentis, Mona</v>
      </c>
      <c r="B134" s="86" t="str">
        <f>$B$8</f>
        <v>Gegner 6</v>
      </c>
      <c r="C134" s="115"/>
      <c r="D134" s="116"/>
      <c r="E134" s="116"/>
      <c r="F134" s="116"/>
      <c r="G134" s="116"/>
      <c r="H134" s="98"/>
      <c r="I134" s="98"/>
      <c r="J134" s="98"/>
      <c r="K134" s="98"/>
      <c r="L134" s="117"/>
      <c r="M134" s="117"/>
      <c r="N134" s="117"/>
      <c r="O134" s="117"/>
      <c r="P134" s="117"/>
      <c r="Q134" s="117"/>
      <c r="R134" s="117"/>
      <c r="S134" s="117"/>
    </row>
    <row r="135" spans="1:19" s="83" customFormat="1" ht="12.95" customHeight="1" x14ac:dyDescent="0.2">
      <c r="A135" s="81" t="str">
        <f t="shared" si="14"/>
        <v>Parentis, Mona</v>
      </c>
      <c r="B135" s="86" t="str">
        <f>$B$9</f>
        <v>Gegner 7</v>
      </c>
      <c r="C135" s="115"/>
      <c r="D135" s="116"/>
      <c r="E135" s="116"/>
      <c r="F135" s="116"/>
      <c r="G135" s="116"/>
      <c r="H135" s="98"/>
      <c r="I135" s="98"/>
      <c r="J135" s="98"/>
      <c r="K135" s="98"/>
      <c r="L135" s="117"/>
      <c r="M135" s="117"/>
      <c r="N135" s="117"/>
      <c r="O135" s="117"/>
      <c r="P135" s="117"/>
      <c r="Q135" s="117"/>
      <c r="R135" s="117"/>
      <c r="S135" s="117"/>
    </row>
    <row r="136" spans="1:19" s="83" customFormat="1" ht="12.95" customHeight="1" x14ac:dyDescent="0.2">
      <c r="A136" s="81" t="str">
        <f t="shared" si="14"/>
        <v>Parentis, Mona</v>
      </c>
      <c r="B136" s="86" t="str">
        <f>$B$10</f>
        <v>Gegner 8</v>
      </c>
      <c r="C136" s="115"/>
      <c r="D136" s="116"/>
      <c r="E136" s="116"/>
      <c r="F136" s="116"/>
      <c r="G136" s="116"/>
      <c r="H136" s="98"/>
      <c r="I136" s="98"/>
      <c r="J136" s="98"/>
      <c r="K136" s="98"/>
      <c r="L136" s="117"/>
      <c r="M136" s="117"/>
      <c r="N136" s="117"/>
      <c r="O136" s="117"/>
      <c r="P136" s="117"/>
      <c r="Q136" s="117"/>
      <c r="R136" s="117"/>
      <c r="S136" s="117"/>
    </row>
    <row r="137" spans="1:19" ht="12.95" customHeight="1" x14ac:dyDescent="0.2">
      <c r="A137" s="76" t="str">
        <f>daten!$A$17</f>
        <v>Spieler 1-16</v>
      </c>
      <c r="B137" s="77"/>
      <c r="C137" s="84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</row>
    <row r="138" spans="1:19" s="83" customFormat="1" ht="12.95" customHeight="1" x14ac:dyDescent="0.2">
      <c r="A138" s="81" t="str">
        <f>$A$137</f>
        <v>Spieler 1-16</v>
      </c>
      <c r="B138" s="86" t="str">
        <f>$B$3</f>
        <v>BB</v>
      </c>
      <c r="C138" s="115"/>
      <c r="D138" s="116"/>
      <c r="E138" s="116"/>
      <c r="F138" s="116"/>
      <c r="G138" s="116"/>
      <c r="H138" s="98"/>
      <c r="I138" s="98"/>
      <c r="J138" s="98"/>
      <c r="K138" s="98"/>
      <c r="L138" s="117"/>
      <c r="M138" s="117"/>
      <c r="N138" s="117"/>
      <c r="O138" s="117"/>
      <c r="P138" s="117"/>
      <c r="Q138" s="117"/>
      <c r="R138" s="117"/>
      <c r="S138" s="117"/>
    </row>
    <row r="139" spans="1:19" s="83" customFormat="1" ht="12.95" customHeight="1" x14ac:dyDescent="0.2">
      <c r="A139" s="81" t="str">
        <f t="shared" ref="A139:A145" si="15">$A$137</f>
        <v>Spieler 1-16</v>
      </c>
      <c r="B139" s="86" t="str">
        <f>$B$4</f>
        <v>BAY</v>
      </c>
      <c r="C139" s="115"/>
      <c r="D139" s="116"/>
      <c r="E139" s="116"/>
      <c r="F139" s="116"/>
      <c r="G139" s="116"/>
      <c r="H139" s="98"/>
      <c r="I139" s="98"/>
      <c r="J139" s="98"/>
      <c r="K139" s="98"/>
      <c r="L139" s="117"/>
      <c r="M139" s="117"/>
      <c r="N139" s="117"/>
      <c r="O139" s="117"/>
      <c r="P139" s="117"/>
      <c r="Q139" s="117"/>
      <c r="R139" s="117"/>
      <c r="S139" s="117"/>
    </row>
    <row r="140" spans="1:19" s="83" customFormat="1" ht="12.95" customHeight="1" x14ac:dyDescent="0.2">
      <c r="A140" s="81" t="str">
        <f t="shared" si="15"/>
        <v>Spieler 1-16</v>
      </c>
      <c r="B140" s="86" t="str">
        <f>$B$5</f>
        <v>Kiel</v>
      </c>
      <c r="C140" s="115"/>
      <c r="D140" s="116"/>
      <c r="E140" s="116"/>
      <c r="F140" s="116"/>
      <c r="G140" s="116"/>
      <c r="H140" s="98"/>
      <c r="I140" s="98"/>
      <c r="J140" s="98"/>
      <c r="K140" s="98"/>
      <c r="L140" s="117"/>
      <c r="M140" s="117"/>
      <c r="N140" s="117"/>
      <c r="O140" s="117"/>
      <c r="P140" s="117"/>
      <c r="Q140" s="117"/>
      <c r="R140" s="117"/>
      <c r="S140" s="117"/>
    </row>
    <row r="141" spans="1:19" s="83" customFormat="1" ht="12.95" customHeight="1" x14ac:dyDescent="0.2">
      <c r="A141" s="81" t="str">
        <f t="shared" si="15"/>
        <v>Spieler 1-16</v>
      </c>
      <c r="B141" s="86" t="str">
        <f>$B$6</f>
        <v>NRW</v>
      </c>
      <c r="C141" s="115"/>
      <c r="D141" s="116"/>
      <c r="E141" s="116"/>
      <c r="F141" s="116"/>
      <c r="G141" s="116"/>
      <c r="H141" s="98"/>
      <c r="I141" s="98"/>
      <c r="J141" s="98"/>
      <c r="K141" s="98"/>
      <c r="L141" s="117"/>
      <c r="M141" s="117"/>
      <c r="N141" s="117"/>
      <c r="O141" s="117"/>
      <c r="P141" s="117"/>
      <c r="Q141" s="117"/>
      <c r="R141" s="117"/>
      <c r="S141" s="117"/>
    </row>
    <row r="142" spans="1:19" s="83" customFormat="1" ht="12.95" customHeight="1" x14ac:dyDescent="0.2">
      <c r="A142" s="81" t="str">
        <f t="shared" si="15"/>
        <v>Spieler 1-16</v>
      </c>
      <c r="B142" s="86" t="str">
        <f>$B$7</f>
        <v>BAY</v>
      </c>
      <c r="C142" s="115"/>
      <c r="D142" s="116"/>
      <c r="E142" s="116"/>
      <c r="F142" s="116"/>
      <c r="G142" s="116"/>
      <c r="H142" s="98"/>
      <c r="I142" s="98"/>
      <c r="J142" s="98"/>
      <c r="K142" s="98"/>
      <c r="L142" s="117"/>
      <c r="M142" s="117"/>
      <c r="N142" s="117"/>
      <c r="O142" s="117"/>
      <c r="P142" s="117"/>
      <c r="Q142" s="117"/>
      <c r="R142" s="117"/>
      <c r="S142" s="117"/>
    </row>
    <row r="143" spans="1:19" s="83" customFormat="1" ht="12.95" customHeight="1" x14ac:dyDescent="0.2">
      <c r="A143" s="81" t="str">
        <f t="shared" si="15"/>
        <v>Spieler 1-16</v>
      </c>
      <c r="B143" s="86" t="str">
        <f>$B$8</f>
        <v>Gegner 6</v>
      </c>
      <c r="C143" s="115"/>
      <c r="D143" s="116"/>
      <c r="E143" s="116"/>
      <c r="F143" s="116"/>
      <c r="G143" s="116"/>
      <c r="H143" s="98"/>
      <c r="I143" s="98"/>
      <c r="J143" s="98"/>
      <c r="K143" s="98"/>
      <c r="L143" s="117"/>
      <c r="M143" s="117"/>
      <c r="N143" s="117"/>
      <c r="O143" s="117"/>
      <c r="P143" s="117"/>
      <c r="Q143" s="117"/>
      <c r="R143" s="117"/>
      <c r="S143" s="117"/>
    </row>
    <row r="144" spans="1:19" s="83" customFormat="1" ht="12.95" customHeight="1" x14ac:dyDescent="0.2">
      <c r="A144" s="81" t="str">
        <f t="shared" si="15"/>
        <v>Spieler 1-16</v>
      </c>
      <c r="B144" s="86" t="str">
        <f>$B$9</f>
        <v>Gegner 7</v>
      </c>
      <c r="C144" s="115"/>
      <c r="D144" s="116"/>
      <c r="E144" s="116"/>
      <c r="F144" s="116"/>
      <c r="G144" s="116"/>
      <c r="H144" s="98"/>
      <c r="I144" s="98"/>
      <c r="J144" s="98"/>
      <c r="K144" s="98"/>
      <c r="L144" s="117"/>
      <c r="M144" s="117"/>
      <c r="N144" s="117"/>
      <c r="O144" s="117"/>
      <c r="P144" s="117"/>
      <c r="Q144" s="117"/>
      <c r="R144" s="117"/>
      <c r="S144" s="117"/>
    </row>
    <row r="145" spans="1:19" s="83" customFormat="1" ht="12.95" customHeight="1" x14ac:dyDescent="0.2">
      <c r="A145" s="81" t="str">
        <f t="shared" si="15"/>
        <v>Spieler 1-16</v>
      </c>
      <c r="B145" s="86" t="str">
        <f>$B$10</f>
        <v>Gegner 8</v>
      </c>
      <c r="C145" s="115"/>
      <c r="D145" s="116"/>
      <c r="E145" s="116"/>
      <c r="F145" s="116"/>
      <c r="G145" s="116"/>
      <c r="H145" s="98"/>
      <c r="I145" s="98"/>
      <c r="J145" s="98"/>
      <c r="K145" s="98"/>
      <c r="L145" s="117"/>
      <c r="M145" s="117"/>
      <c r="N145" s="117"/>
      <c r="O145" s="117"/>
      <c r="P145" s="117"/>
      <c r="Q145" s="117"/>
      <c r="R145" s="117"/>
      <c r="S145" s="117"/>
    </row>
    <row r="146" spans="1:19" ht="12.95" customHeight="1" x14ac:dyDescent="0.2">
      <c r="A146" s="76" t="str">
        <f>daten!$A$18</f>
        <v>Spieler 1-17</v>
      </c>
      <c r="B146" s="77"/>
      <c r="C146" s="84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</row>
    <row r="147" spans="1:19" s="83" customFormat="1" ht="12.95" customHeight="1" x14ac:dyDescent="0.2">
      <c r="A147" s="81" t="str">
        <f>$A$146</f>
        <v>Spieler 1-17</v>
      </c>
      <c r="B147" s="86" t="str">
        <f>$B$3</f>
        <v>BB</v>
      </c>
      <c r="C147" s="115"/>
      <c r="D147" s="116"/>
      <c r="E147" s="116"/>
      <c r="F147" s="116"/>
      <c r="G147" s="116"/>
      <c r="H147" s="98"/>
      <c r="I147" s="98"/>
      <c r="J147" s="98"/>
      <c r="K147" s="98"/>
      <c r="L147" s="117"/>
      <c r="M147" s="117"/>
      <c r="N147" s="117"/>
      <c r="O147" s="117"/>
      <c r="P147" s="117"/>
      <c r="Q147" s="117"/>
      <c r="R147" s="117"/>
      <c r="S147" s="117"/>
    </row>
    <row r="148" spans="1:19" s="83" customFormat="1" ht="12.95" customHeight="1" x14ac:dyDescent="0.2">
      <c r="A148" s="81" t="str">
        <f t="shared" ref="A148:A154" si="16">$A$146</f>
        <v>Spieler 1-17</v>
      </c>
      <c r="B148" s="86" t="str">
        <f>$B$4</f>
        <v>BAY</v>
      </c>
      <c r="C148" s="115"/>
      <c r="D148" s="116"/>
      <c r="E148" s="116"/>
      <c r="F148" s="116"/>
      <c r="G148" s="116"/>
      <c r="H148" s="98"/>
      <c r="I148" s="98"/>
      <c r="J148" s="98"/>
      <c r="K148" s="98"/>
      <c r="L148" s="117"/>
      <c r="M148" s="117"/>
      <c r="N148" s="117"/>
      <c r="O148" s="117"/>
      <c r="P148" s="117"/>
      <c r="Q148" s="117"/>
      <c r="R148" s="117"/>
      <c r="S148" s="117"/>
    </row>
    <row r="149" spans="1:19" s="83" customFormat="1" ht="12.95" customHeight="1" x14ac:dyDescent="0.2">
      <c r="A149" s="81" t="str">
        <f t="shared" si="16"/>
        <v>Spieler 1-17</v>
      </c>
      <c r="B149" s="86" t="str">
        <f>$B$5</f>
        <v>Kiel</v>
      </c>
      <c r="C149" s="115"/>
      <c r="D149" s="116"/>
      <c r="E149" s="116"/>
      <c r="F149" s="116"/>
      <c r="G149" s="116"/>
      <c r="H149" s="98"/>
      <c r="I149" s="98"/>
      <c r="J149" s="98"/>
      <c r="K149" s="98"/>
      <c r="L149" s="117"/>
      <c r="M149" s="117"/>
      <c r="N149" s="117"/>
      <c r="O149" s="117"/>
      <c r="P149" s="117"/>
      <c r="Q149" s="117"/>
      <c r="R149" s="117"/>
      <c r="S149" s="117"/>
    </row>
    <row r="150" spans="1:19" s="83" customFormat="1" ht="12.95" customHeight="1" x14ac:dyDescent="0.2">
      <c r="A150" s="81" t="str">
        <f t="shared" si="16"/>
        <v>Spieler 1-17</v>
      </c>
      <c r="B150" s="86" t="str">
        <f>$B$6</f>
        <v>NRW</v>
      </c>
      <c r="C150" s="115"/>
      <c r="D150" s="116"/>
      <c r="E150" s="116"/>
      <c r="F150" s="116"/>
      <c r="G150" s="116"/>
      <c r="H150" s="98"/>
      <c r="I150" s="98"/>
      <c r="J150" s="98"/>
      <c r="K150" s="98"/>
      <c r="L150" s="117"/>
      <c r="M150" s="117"/>
      <c r="N150" s="117"/>
      <c r="O150" s="117"/>
      <c r="P150" s="117"/>
      <c r="Q150" s="117"/>
      <c r="R150" s="117"/>
      <c r="S150" s="117"/>
    </row>
    <row r="151" spans="1:19" s="83" customFormat="1" ht="12.95" customHeight="1" x14ac:dyDescent="0.2">
      <c r="A151" s="81" t="str">
        <f t="shared" si="16"/>
        <v>Spieler 1-17</v>
      </c>
      <c r="B151" s="86" t="str">
        <f>$B$7</f>
        <v>BAY</v>
      </c>
      <c r="C151" s="115"/>
      <c r="D151" s="116"/>
      <c r="E151" s="116"/>
      <c r="F151" s="116"/>
      <c r="G151" s="116"/>
      <c r="H151" s="98"/>
      <c r="I151" s="98"/>
      <c r="J151" s="98"/>
      <c r="K151" s="98"/>
      <c r="L151" s="117"/>
      <c r="M151" s="117"/>
      <c r="N151" s="117"/>
      <c r="O151" s="117"/>
      <c r="P151" s="117"/>
      <c r="Q151" s="117"/>
      <c r="R151" s="117"/>
      <c r="S151" s="117"/>
    </row>
    <row r="152" spans="1:19" s="83" customFormat="1" ht="12.95" customHeight="1" x14ac:dyDescent="0.2">
      <c r="A152" s="81" t="str">
        <f t="shared" si="16"/>
        <v>Spieler 1-17</v>
      </c>
      <c r="B152" s="86" t="str">
        <f>$B$8</f>
        <v>Gegner 6</v>
      </c>
      <c r="C152" s="115"/>
      <c r="D152" s="116"/>
      <c r="E152" s="116"/>
      <c r="F152" s="116"/>
      <c r="G152" s="116"/>
      <c r="H152" s="98"/>
      <c r="I152" s="98"/>
      <c r="J152" s="98"/>
      <c r="K152" s="98"/>
      <c r="L152" s="117"/>
      <c r="M152" s="117"/>
      <c r="N152" s="117"/>
      <c r="O152" s="117"/>
      <c r="P152" s="117"/>
      <c r="Q152" s="117"/>
      <c r="R152" s="117"/>
      <c r="S152" s="117"/>
    </row>
    <row r="153" spans="1:19" s="83" customFormat="1" ht="12.95" customHeight="1" x14ac:dyDescent="0.2">
      <c r="A153" s="81" t="str">
        <f t="shared" si="16"/>
        <v>Spieler 1-17</v>
      </c>
      <c r="B153" s="86" t="str">
        <f>$B$9</f>
        <v>Gegner 7</v>
      </c>
      <c r="C153" s="115"/>
      <c r="D153" s="116"/>
      <c r="E153" s="116"/>
      <c r="F153" s="116"/>
      <c r="G153" s="116"/>
      <c r="H153" s="98"/>
      <c r="I153" s="98"/>
      <c r="J153" s="98"/>
      <c r="K153" s="98"/>
      <c r="L153" s="117"/>
      <c r="M153" s="117"/>
      <c r="N153" s="117"/>
      <c r="O153" s="117"/>
      <c r="P153" s="117"/>
      <c r="Q153" s="117"/>
      <c r="R153" s="117"/>
      <c r="S153" s="117"/>
    </row>
    <row r="154" spans="1:19" s="83" customFormat="1" ht="12.95" customHeight="1" x14ac:dyDescent="0.2">
      <c r="A154" s="81" t="str">
        <f t="shared" si="16"/>
        <v>Spieler 1-17</v>
      </c>
      <c r="B154" s="86" t="str">
        <f>$B$10</f>
        <v>Gegner 8</v>
      </c>
      <c r="C154" s="115"/>
      <c r="D154" s="116"/>
      <c r="E154" s="116"/>
      <c r="F154" s="116"/>
      <c r="G154" s="116"/>
      <c r="H154" s="98"/>
      <c r="I154" s="98"/>
      <c r="J154" s="98"/>
      <c r="K154" s="98"/>
      <c r="L154" s="117"/>
      <c r="M154" s="117"/>
      <c r="N154" s="117"/>
      <c r="O154" s="117"/>
      <c r="P154" s="117"/>
      <c r="Q154" s="117"/>
      <c r="R154" s="117"/>
      <c r="S154" s="117"/>
    </row>
    <row r="155" spans="1:19" ht="12.95" customHeight="1" x14ac:dyDescent="0.2">
      <c r="A155" s="76" t="str">
        <f>daten!$A$19</f>
        <v>Spieler 1-18</v>
      </c>
      <c r="B155" s="77"/>
      <c r="C155" s="84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</row>
    <row r="156" spans="1:19" s="83" customFormat="1" ht="12.95" customHeight="1" x14ac:dyDescent="0.2">
      <c r="A156" s="81" t="str">
        <f>$A$155</f>
        <v>Spieler 1-18</v>
      </c>
      <c r="B156" s="86" t="str">
        <f>$B$3</f>
        <v>BB</v>
      </c>
      <c r="C156" s="115"/>
      <c r="D156" s="116"/>
      <c r="E156" s="116"/>
      <c r="F156" s="116"/>
      <c r="G156" s="116"/>
      <c r="H156" s="98"/>
      <c r="I156" s="98"/>
      <c r="J156" s="98"/>
      <c r="K156" s="98"/>
      <c r="L156" s="117"/>
      <c r="M156" s="117"/>
      <c r="N156" s="117"/>
      <c r="O156" s="117"/>
      <c r="P156" s="117"/>
      <c r="Q156" s="117"/>
      <c r="R156" s="117"/>
      <c r="S156" s="117"/>
    </row>
    <row r="157" spans="1:19" s="83" customFormat="1" ht="12.95" customHeight="1" x14ac:dyDescent="0.2">
      <c r="A157" s="81" t="str">
        <f t="shared" ref="A157:A163" si="17">$A$155</f>
        <v>Spieler 1-18</v>
      </c>
      <c r="B157" s="86" t="str">
        <f>$B$4</f>
        <v>BAY</v>
      </c>
      <c r="C157" s="115"/>
      <c r="D157" s="116"/>
      <c r="E157" s="116"/>
      <c r="F157" s="116"/>
      <c r="G157" s="116"/>
      <c r="H157" s="98"/>
      <c r="I157" s="98"/>
      <c r="J157" s="98"/>
      <c r="K157" s="98"/>
      <c r="L157" s="117"/>
      <c r="M157" s="117"/>
      <c r="N157" s="117"/>
      <c r="O157" s="117"/>
      <c r="P157" s="117"/>
      <c r="Q157" s="117"/>
      <c r="R157" s="117"/>
      <c r="S157" s="117"/>
    </row>
    <row r="158" spans="1:19" s="83" customFormat="1" ht="12.95" customHeight="1" x14ac:dyDescent="0.2">
      <c r="A158" s="81" t="str">
        <f t="shared" si="17"/>
        <v>Spieler 1-18</v>
      </c>
      <c r="B158" s="86" t="str">
        <f>$B$5</f>
        <v>Kiel</v>
      </c>
      <c r="C158" s="115"/>
      <c r="D158" s="116"/>
      <c r="E158" s="116"/>
      <c r="F158" s="116"/>
      <c r="G158" s="116"/>
      <c r="H158" s="98"/>
      <c r="I158" s="98"/>
      <c r="J158" s="98"/>
      <c r="K158" s="98"/>
      <c r="L158" s="117"/>
      <c r="M158" s="117"/>
      <c r="N158" s="117"/>
      <c r="O158" s="117"/>
      <c r="P158" s="117"/>
      <c r="Q158" s="117"/>
      <c r="R158" s="117"/>
      <c r="S158" s="117"/>
    </row>
    <row r="159" spans="1:19" s="83" customFormat="1" ht="12.95" customHeight="1" x14ac:dyDescent="0.2">
      <c r="A159" s="81" t="str">
        <f t="shared" si="17"/>
        <v>Spieler 1-18</v>
      </c>
      <c r="B159" s="86" t="str">
        <f>$B$6</f>
        <v>NRW</v>
      </c>
      <c r="C159" s="115"/>
      <c r="D159" s="116"/>
      <c r="E159" s="116"/>
      <c r="F159" s="116"/>
      <c r="G159" s="116"/>
      <c r="H159" s="98"/>
      <c r="I159" s="98"/>
      <c r="J159" s="98"/>
      <c r="K159" s="98"/>
      <c r="L159" s="117"/>
      <c r="M159" s="117"/>
      <c r="N159" s="117"/>
      <c r="O159" s="117"/>
      <c r="P159" s="117"/>
      <c r="Q159" s="117"/>
      <c r="R159" s="117"/>
      <c r="S159" s="117"/>
    </row>
    <row r="160" spans="1:19" s="83" customFormat="1" ht="12.95" customHeight="1" x14ac:dyDescent="0.2">
      <c r="A160" s="81" t="str">
        <f t="shared" si="17"/>
        <v>Spieler 1-18</v>
      </c>
      <c r="B160" s="86" t="str">
        <f>$B$7</f>
        <v>BAY</v>
      </c>
      <c r="C160" s="115"/>
      <c r="D160" s="116"/>
      <c r="E160" s="116"/>
      <c r="F160" s="116"/>
      <c r="G160" s="116"/>
      <c r="H160" s="98"/>
      <c r="I160" s="98"/>
      <c r="J160" s="98"/>
      <c r="K160" s="98"/>
      <c r="L160" s="117"/>
      <c r="M160" s="117"/>
      <c r="N160" s="117"/>
      <c r="O160" s="117"/>
      <c r="P160" s="117"/>
      <c r="Q160" s="117"/>
      <c r="R160" s="117"/>
      <c r="S160" s="117"/>
    </row>
    <row r="161" spans="1:19" s="83" customFormat="1" ht="12.95" customHeight="1" x14ac:dyDescent="0.2">
      <c r="A161" s="81" t="str">
        <f t="shared" si="17"/>
        <v>Spieler 1-18</v>
      </c>
      <c r="B161" s="86" t="str">
        <f>$B$8</f>
        <v>Gegner 6</v>
      </c>
      <c r="C161" s="115"/>
      <c r="D161" s="116"/>
      <c r="E161" s="116"/>
      <c r="F161" s="116"/>
      <c r="G161" s="116"/>
      <c r="H161" s="98"/>
      <c r="I161" s="98"/>
      <c r="J161" s="98"/>
      <c r="K161" s="98"/>
      <c r="L161" s="117"/>
      <c r="M161" s="117"/>
      <c r="N161" s="117"/>
      <c r="O161" s="117"/>
      <c r="P161" s="117"/>
      <c r="Q161" s="117"/>
      <c r="R161" s="117"/>
      <c r="S161" s="117"/>
    </row>
    <row r="162" spans="1:19" s="83" customFormat="1" ht="12.95" customHeight="1" x14ac:dyDescent="0.2">
      <c r="A162" s="81" t="str">
        <f t="shared" si="17"/>
        <v>Spieler 1-18</v>
      </c>
      <c r="B162" s="86" t="str">
        <f>$B$9</f>
        <v>Gegner 7</v>
      </c>
      <c r="C162" s="115"/>
      <c r="D162" s="116"/>
      <c r="E162" s="116"/>
      <c r="F162" s="116"/>
      <c r="G162" s="116"/>
      <c r="H162" s="98"/>
      <c r="I162" s="98"/>
      <c r="J162" s="98"/>
      <c r="K162" s="98"/>
      <c r="L162" s="117"/>
      <c r="M162" s="117"/>
      <c r="N162" s="117"/>
      <c r="O162" s="117"/>
      <c r="P162" s="117"/>
      <c r="Q162" s="117"/>
      <c r="R162" s="117"/>
      <c r="S162" s="117"/>
    </row>
    <row r="163" spans="1:19" s="83" customFormat="1" ht="12.95" customHeight="1" x14ac:dyDescent="0.2">
      <c r="A163" s="81" t="str">
        <f t="shared" si="17"/>
        <v>Spieler 1-18</v>
      </c>
      <c r="B163" s="86" t="str">
        <f>$B$10</f>
        <v>Gegner 8</v>
      </c>
      <c r="C163" s="115"/>
      <c r="D163" s="116"/>
      <c r="E163" s="116"/>
      <c r="F163" s="116"/>
      <c r="G163" s="116"/>
      <c r="H163" s="98"/>
      <c r="I163" s="98"/>
      <c r="J163" s="98"/>
      <c r="K163" s="98"/>
      <c r="L163" s="117"/>
      <c r="M163" s="117"/>
      <c r="N163" s="117"/>
      <c r="O163" s="117"/>
      <c r="P163" s="117"/>
      <c r="Q163" s="117"/>
      <c r="R163" s="117"/>
      <c r="S163" s="117"/>
    </row>
    <row r="164" spans="1:19" ht="12.95" customHeight="1" x14ac:dyDescent="0.2">
      <c r="A164" s="76" t="str">
        <f>daten!$A$20</f>
        <v>Spieler 1-19</v>
      </c>
      <c r="B164" s="77"/>
      <c r="C164" s="84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</row>
    <row r="165" spans="1:19" s="83" customFormat="1" ht="12.95" customHeight="1" x14ac:dyDescent="0.2">
      <c r="A165" s="81" t="str">
        <f>$A$164</f>
        <v>Spieler 1-19</v>
      </c>
      <c r="B165" s="86" t="str">
        <f>$B$3</f>
        <v>BB</v>
      </c>
      <c r="C165" s="115"/>
      <c r="D165" s="116"/>
      <c r="E165" s="116"/>
      <c r="F165" s="116"/>
      <c r="G165" s="116"/>
      <c r="H165" s="98"/>
      <c r="I165" s="98"/>
      <c r="J165" s="98"/>
      <c r="K165" s="98"/>
      <c r="L165" s="117"/>
      <c r="M165" s="117"/>
      <c r="N165" s="117"/>
      <c r="O165" s="117"/>
      <c r="P165" s="117"/>
      <c r="Q165" s="117"/>
      <c r="R165" s="117"/>
      <c r="S165" s="117"/>
    </row>
    <row r="166" spans="1:19" s="83" customFormat="1" ht="12.95" customHeight="1" x14ac:dyDescent="0.2">
      <c r="A166" s="81" t="str">
        <f t="shared" ref="A166:A172" si="18">$A$164</f>
        <v>Spieler 1-19</v>
      </c>
      <c r="B166" s="86" t="str">
        <f>$B$4</f>
        <v>BAY</v>
      </c>
      <c r="C166" s="115"/>
      <c r="D166" s="116"/>
      <c r="E166" s="116"/>
      <c r="F166" s="116"/>
      <c r="G166" s="116"/>
      <c r="H166" s="98"/>
      <c r="I166" s="98"/>
      <c r="J166" s="98"/>
      <c r="K166" s="98"/>
      <c r="L166" s="117"/>
      <c r="M166" s="117"/>
      <c r="N166" s="117"/>
      <c r="O166" s="117"/>
      <c r="P166" s="117"/>
      <c r="Q166" s="117"/>
      <c r="R166" s="117"/>
      <c r="S166" s="117"/>
    </row>
    <row r="167" spans="1:19" s="83" customFormat="1" ht="12.95" customHeight="1" x14ac:dyDescent="0.2">
      <c r="A167" s="81" t="str">
        <f t="shared" si="18"/>
        <v>Spieler 1-19</v>
      </c>
      <c r="B167" s="86" t="str">
        <f>$B$5</f>
        <v>Kiel</v>
      </c>
      <c r="C167" s="115"/>
      <c r="D167" s="116"/>
      <c r="E167" s="116"/>
      <c r="F167" s="116"/>
      <c r="G167" s="116"/>
      <c r="H167" s="98"/>
      <c r="I167" s="98"/>
      <c r="J167" s="98"/>
      <c r="K167" s="98"/>
      <c r="L167" s="117"/>
      <c r="M167" s="117"/>
      <c r="N167" s="117"/>
      <c r="O167" s="117"/>
      <c r="P167" s="117"/>
      <c r="Q167" s="117"/>
      <c r="R167" s="117"/>
      <c r="S167" s="117"/>
    </row>
    <row r="168" spans="1:19" s="83" customFormat="1" ht="12.95" customHeight="1" x14ac:dyDescent="0.2">
      <c r="A168" s="81" t="str">
        <f t="shared" si="18"/>
        <v>Spieler 1-19</v>
      </c>
      <c r="B168" s="86" t="str">
        <f>$B$6</f>
        <v>NRW</v>
      </c>
      <c r="C168" s="115"/>
      <c r="D168" s="116"/>
      <c r="E168" s="116"/>
      <c r="F168" s="116"/>
      <c r="G168" s="116"/>
      <c r="H168" s="98"/>
      <c r="I168" s="98"/>
      <c r="J168" s="98"/>
      <c r="K168" s="98"/>
      <c r="L168" s="117"/>
      <c r="M168" s="117"/>
      <c r="N168" s="117"/>
      <c r="O168" s="117"/>
      <c r="P168" s="117"/>
      <c r="Q168" s="117"/>
      <c r="R168" s="117"/>
      <c r="S168" s="117"/>
    </row>
    <row r="169" spans="1:19" s="83" customFormat="1" ht="12.95" customHeight="1" x14ac:dyDescent="0.2">
      <c r="A169" s="81" t="str">
        <f t="shared" si="18"/>
        <v>Spieler 1-19</v>
      </c>
      <c r="B169" s="86" t="str">
        <f>$B$7</f>
        <v>BAY</v>
      </c>
      <c r="C169" s="115"/>
      <c r="D169" s="116"/>
      <c r="E169" s="116"/>
      <c r="F169" s="116"/>
      <c r="G169" s="116"/>
      <c r="H169" s="98"/>
      <c r="I169" s="98"/>
      <c r="J169" s="98"/>
      <c r="K169" s="98"/>
      <c r="L169" s="117"/>
      <c r="M169" s="117"/>
      <c r="N169" s="117"/>
      <c r="O169" s="117"/>
      <c r="P169" s="117"/>
      <c r="Q169" s="117"/>
      <c r="R169" s="117"/>
      <c r="S169" s="117"/>
    </row>
    <row r="170" spans="1:19" s="83" customFormat="1" ht="12.95" customHeight="1" x14ac:dyDescent="0.2">
      <c r="A170" s="81" t="str">
        <f t="shared" si="18"/>
        <v>Spieler 1-19</v>
      </c>
      <c r="B170" s="86" t="str">
        <f>$B$8</f>
        <v>Gegner 6</v>
      </c>
      <c r="C170" s="115"/>
      <c r="D170" s="116"/>
      <c r="E170" s="116"/>
      <c r="F170" s="116"/>
      <c r="G170" s="116"/>
      <c r="H170" s="98"/>
      <c r="I170" s="98"/>
      <c r="J170" s="98"/>
      <c r="K170" s="98"/>
      <c r="L170" s="117"/>
      <c r="M170" s="117"/>
      <c r="N170" s="117"/>
      <c r="O170" s="117"/>
      <c r="P170" s="117"/>
      <c r="Q170" s="117"/>
      <c r="R170" s="117"/>
      <c r="S170" s="117"/>
    </row>
    <row r="171" spans="1:19" s="83" customFormat="1" ht="12.95" customHeight="1" x14ac:dyDescent="0.2">
      <c r="A171" s="81" t="str">
        <f t="shared" si="18"/>
        <v>Spieler 1-19</v>
      </c>
      <c r="B171" s="86" t="str">
        <f>$B$9</f>
        <v>Gegner 7</v>
      </c>
      <c r="C171" s="115"/>
      <c r="D171" s="116"/>
      <c r="E171" s="116"/>
      <c r="F171" s="116"/>
      <c r="G171" s="116"/>
      <c r="H171" s="98"/>
      <c r="I171" s="98"/>
      <c r="J171" s="98"/>
      <c r="K171" s="98"/>
      <c r="L171" s="117"/>
      <c r="M171" s="117"/>
      <c r="N171" s="117"/>
      <c r="O171" s="117"/>
      <c r="P171" s="117"/>
      <c r="Q171" s="117"/>
      <c r="R171" s="117"/>
      <c r="S171" s="117"/>
    </row>
    <row r="172" spans="1:19" s="83" customFormat="1" ht="12.95" customHeight="1" x14ac:dyDescent="0.2">
      <c r="A172" s="81" t="str">
        <f t="shared" si="18"/>
        <v>Spieler 1-19</v>
      </c>
      <c r="B172" s="86" t="str">
        <f>$B$10</f>
        <v>Gegner 8</v>
      </c>
      <c r="C172" s="115"/>
      <c r="D172" s="116"/>
      <c r="E172" s="116"/>
      <c r="F172" s="116"/>
      <c r="G172" s="116"/>
      <c r="H172" s="98"/>
      <c r="I172" s="98"/>
      <c r="J172" s="98"/>
      <c r="K172" s="98"/>
      <c r="L172" s="117"/>
      <c r="M172" s="117"/>
      <c r="N172" s="117"/>
      <c r="O172" s="117"/>
      <c r="P172" s="117"/>
      <c r="Q172" s="117"/>
      <c r="R172" s="117"/>
      <c r="S172" s="117"/>
    </row>
    <row r="173" spans="1:19" ht="12.95" customHeight="1" x14ac:dyDescent="0.2">
      <c r="A173" s="76" t="str">
        <f>daten!$A$21</f>
        <v>Spieler 1-20</v>
      </c>
      <c r="B173" s="77"/>
      <c r="C173" s="84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</row>
    <row r="174" spans="1:19" s="83" customFormat="1" ht="12.95" customHeight="1" x14ac:dyDescent="0.2">
      <c r="A174" s="81" t="str">
        <f>$A$173</f>
        <v>Spieler 1-20</v>
      </c>
      <c r="B174" s="86" t="str">
        <f>$B$3</f>
        <v>BB</v>
      </c>
      <c r="C174" s="115"/>
      <c r="D174" s="116"/>
      <c r="E174" s="116"/>
      <c r="F174" s="116"/>
      <c r="G174" s="116"/>
      <c r="H174" s="98"/>
      <c r="I174" s="98"/>
      <c r="J174" s="98"/>
      <c r="K174" s="98"/>
      <c r="L174" s="117"/>
      <c r="M174" s="117"/>
      <c r="N174" s="117"/>
      <c r="O174" s="117"/>
      <c r="P174" s="117"/>
      <c r="Q174" s="117"/>
      <c r="R174" s="117"/>
      <c r="S174" s="117"/>
    </row>
    <row r="175" spans="1:19" s="83" customFormat="1" ht="12.95" customHeight="1" x14ac:dyDescent="0.2">
      <c r="A175" s="81" t="str">
        <f t="shared" ref="A175:A181" si="19">$A$173</f>
        <v>Spieler 1-20</v>
      </c>
      <c r="B175" s="86" t="str">
        <f>$B$4</f>
        <v>BAY</v>
      </c>
      <c r="C175" s="115"/>
      <c r="D175" s="116"/>
      <c r="E175" s="116"/>
      <c r="F175" s="116"/>
      <c r="G175" s="116"/>
      <c r="H175" s="98"/>
      <c r="I175" s="98"/>
      <c r="J175" s="98"/>
      <c r="K175" s="98"/>
      <c r="L175" s="117"/>
      <c r="M175" s="117"/>
      <c r="N175" s="117"/>
      <c r="O175" s="117"/>
      <c r="P175" s="117"/>
      <c r="Q175" s="117"/>
      <c r="R175" s="117"/>
      <c r="S175" s="117"/>
    </row>
    <row r="176" spans="1:19" s="83" customFormat="1" ht="12.95" customHeight="1" x14ac:dyDescent="0.2">
      <c r="A176" s="81" t="str">
        <f t="shared" si="19"/>
        <v>Spieler 1-20</v>
      </c>
      <c r="B176" s="86" t="str">
        <f>$B$5</f>
        <v>Kiel</v>
      </c>
      <c r="C176" s="115"/>
      <c r="D176" s="116"/>
      <c r="E176" s="116"/>
      <c r="F176" s="116"/>
      <c r="G176" s="116"/>
      <c r="H176" s="98"/>
      <c r="I176" s="98"/>
      <c r="J176" s="98"/>
      <c r="K176" s="98"/>
      <c r="L176" s="117"/>
      <c r="M176" s="117"/>
      <c r="N176" s="117"/>
      <c r="O176" s="117"/>
      <c r="P176" s="117"/>
      <c r="Q176" s="117"/>
      <c r="R176" s="117"/>
      <c r="S176" s="117"/>
    </row>
    <row r="177" spans="1:19" s="83" customFormat="1" ht="12.95" customHeight="1" x14ac:dyDescent="0.2">
      <c r="A177" s="81" t="str">
        <f t="shared" si="19"/>
        <v>Spieler 1-20</v>
      </c>
      <c r="B177" s="86" t="str">
        <f>$B$6</f>
        <v>NRW</v>
      </c>
      <c r="C177" s="115"/>
      <c r="D177" s="116"/>
      <c r="E177" s="116"/>
      <c r="F177" s="116"/>
      <c r="G177" s="116"/>
      <c r="H177" s="98"/>
      <c r="I177" s="98"/>
      <c r="J177" s="98"/>
      <c r="K177" s="98"/>
      <c r="L177" s="117"/>
      <c r="M177" s="117"/>
      <c r="N177" s="117"/>
      <c r="O177" s="117"/>
      <c r="P177" s="117"/>
      <c r="Q177" s="117"/>
      <c r="R177" s="117"/>
      <c r="S177" s="117"/>
    </row>
    <row r="178" spans="1:19" s="83" customFormat="1" ht="12.95" customHeight="1" x14ac:dyDescent="0.2">
      <c r="A178" s="81" t="str">
        <f t="shared" si="19"/>
        <v>Spieler 1-20</v>
      </c>
      <c r="B178" s="86" t="str">
        <f>$B$7</f>
        <v>BAY</v>
      </c>
      <c r="C178" s="115"/>
      <c r="D178" s="116"/>
      <c r="E178" s="116"/>
      <c r="F178" s="116"/>
      <c r="G178" s="116"/>
      <c r="H178" s="98"/>
      <c r="I178" s="98"/>
      <c r="J178" s="98"/>
      <c r="K178" s="98"/>
      <c r="L178" s="117"/>
      <c r="M178" s="117"/>
      <c r="N178" s="117"/>
      <c r="O178" s="117"/>
      <c r="P178" s="117"/>
      <c r="Q178" s="117"/>
      <c r="R178" s="117"/>
      <c r="S178" s="117"/>
    </row>
    <row r="179" spans="1:19" s="83" customFormat="1" ht="12.95" customHeight="1" x14ac:dyDescent="0.2">
      <c r="A179" s="81" t="str">
        <f t="shared" si="19"/>
        <v>Spieler 1-20</v>
      </c>
      <c r="B179" s="86" t="str">
        <f>$B$8</f>
        <v>Gegner 6</v>
      </c>
      <c r="C179" s="115"/>
      <c r="D179" s="116"/>
      <c r="E179" s="116"/>
      <c r="F179" s="116"/>
      <c r="G179" s="116"/>
      <c r="H179" s="98"/>
      <c r="I179" s="98"/>
      <c r="J179" s="98"/>
      <c r="K179" s="98"/>
      <c r="L179" s="117"/>
      <c r="M179" s="117"/>
      <c r="N179" s="117"/>
      <c r="O179" s="117"/>
      <c r="P179" s="117"/>
      <c r="Q179" s="117"/>
      <c r="R179" s="117"/>
      <c r="S179" s="117"/>
    </row>
    <row r="180" spans="1:19" s="83" customFormat="1" ht="12.95" customHeight="1" x14ac:dyDescent="0.2">
      <c r="A180" s="81" t="str">
        <f t="shared" si="19"/>
        <v>Spieler 1-20</v>
      </c>
      <c r="B180" s="86" t="str">
        <f>$B$9</f>
        <v>Gegner 7</v>
      </c>
      <c r="C180" s="115"/>
      <c r="D180" s="116"/>
      <c r="E180" s="116"/>
      <c r="F180" s="116"/>
      <c r="G180" s="116"/>
      <c r="H180" s="98"/>
      <c r="I180" s="98"/>
      <c r="J180" s="98"/>
      <c r="K180" s="98"/>
      <c r="L180" s="117"/>
      <c r="M180" s="117"/>
      <c r="N180" s="117"/>
      <c r="O180" s="117"/>
      <c r="P180" s="117"/>
      <c r="Q180" s="117"/>
      <c r="R180" s="117"/>
      <c r="S180" s="117"/>
    </row>
    <row r="181" spans="1:19" s="83" customFormat="1" ht="12.95" customHeight="1" x14ac:dyDescent="0.2">
      <c r="A181" s="81" t="str">
        <f t="shared" si="19"/>
        <v>Spieler 1-20</v>
      </c>
      <c r="B181" s="86" t="str">
        <f>$B$10</f>
        <v>Gegner 8</v>
      </c>
      <c r="C181" s="115"/>
      <c r="D181" s="116"/>
      <c r="E181" s="116"/>
      <c r="F181" s="116"/>
      <c r="G181" s="116"/>
      <c r="H181" s="98"/>
      <c r="I181" s="98"/>
      <c r="J181" s="98"/>
      <c r="K181" s="98"/>
      <c r="L181" s="117"/>
      <c r="M181" s="117"/>
      <c r="N181" s="117"/>
      <c r="O181" s="117"/>
      <c r="P181" s="117"/>
      <c r="Q181" s="117"/>
      <c r="R181" s="117"/>
      <c r="S181" s="117"/>
    </row>
    <row r="182" spans="1:19" ht="12.95" customHeight="1" x14ac:dyDescent="0.2">
      <c r="A182" s="76" t="str">
        <f>daten!$A$22</f>
        <v>Spieler 1-21</v>
      </c>
      <c r="B182" s="77"/>
      <c r="C182" s="84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</row>
    <row r="183" spans="1:19" s="83" customFormat="1" ht="12.95" customHeight="1" x14ac:dyDescent="0.2">
      <c r="A183" s="81" t="str">
        <f>$A$182</f>
        <v>Spieler 1-21</v>
      </c>
      <c r="B183" s="86" t="str">
        <f>$B$3</f>
        <v>BB</v>
      </c>
      <c r="C183" s="115"/>
      <c r="D183" s="116"/>
      <c r="E183" s="116"/>
      <c r="F183" s="116"/>
      <c r="G183" s="116"/>
      <c r="H183" s="98"/>
      <c r="I183" s="98"/>
      <c r="J183" s="98"/>
      <c r="K183" s="98"/>
      <c r="L183" s="117"/>
      <c r="M183" s="117"/>
      <c r="N183" s="117"/>
      <c r="O183" s="117"/>
      <c r="P183" s="117"/>
      <c r="Q183" s="117"/>
      <c r="R183" s="117"/>
      <c r="S183" s="117"/>
    </row>
    <row r="184" spans="1:19" s="83" customFormat="1" ht="12.95" customHeight="1" x14ac:dyDescent="0.2">
      <c r="A184" s="81" t="str">
        <f t="shared" ref="A184:A190" si="20">$A$182</f>
        <v>Spieler 1-21</v>
      </c>
      <c r="B184" s="86" t="str">
        <f>$B$4</f>
        <v>BAY</v>
      </c>
      <c r="C184" s="115"/>
      <c r="D184" s="116"/>
      <c r="E184" s="116"/>
      <c r="F184" s="116"/>
      <c r="G184" s="116"/>
      <c r="H184" s="98"/>
      <c r="I184" s="98"/>
      <c r="J184" s="98"/>
      <c r="K184" s="98"/>
      <c r="L184" s="117"/>
      <c r="M184" s="117"/>
      <c r="N184" s="117"/>
      <c r="O184" s="117"/>
      <c r="P184" s="117"/>
      <c r="Q184" s="117"/>
      <c r="R184" s="117"/>
      <c r="S184" s="117"/>
    </row>
    <row r="185" spans="1:19" s="83" customFormat="1" ht="12.95" customHeight="1" x14ac:dyDescent="0.2">
      <c r="A185" s="81" t="str">
        <f t="shared" si="20"/>
        <v>Spieler 1-21</v>
      </c>
      <c r="B185" s="86" t="str">
        <f>$B$5</f>
        <v>Kiel</v>
      </c>
      <c r="C185" s="115"/>
      <c r="D185" s="116"/>
      <c r="E185" s="116"/>
      <c r="F185" s="116"/>
      <c r="G185" s="116"/>
      <c r="H185" s="98"/>
      <c r="I185" s="98"/>
      <c r="J185" s="98"/>
      <c r="K185" s="98"/>
      <c r="L185" s="117"/>
      <c r="M185" s="117"/>
      <c r="N185" s="117"/>
      <c r="O185" s="117"/>
      <c r="P185" s="117"/>
      <c r="Q185" s="117"/>
      <c r="R185" s="117"/>
      <c r="S185" s="117"/>
    </row>
    <row r="186" spans="1:19" s="83" customFormat="1" ht="12.95" customHeight="1" x14ac:dyDescent="0.2">
      <c r="A186" s="81" t="str">
        <f t="shared" si="20"/>
        <v>Spieler 1-21</v>
      </c>
      <c r="B186" s="86" t="str">
        <f>$B$6</f>
        <v>NRW</v>
      </c>
      <c r="C186" s="115"/>
      <c r="D186" s="116"/>
      <c r="E186" s="116"/>
      <c r="F186" s="116"/>
      <c r="G186" s="116"/>
      <c r="H186" s="98"/>
      <c r="I186" s="98"/>
      <c r="J186" s="98"/>
      <c r="K186" s="98"/>
      <c r="L186" s="117"/>
      <c r="M186" s="117"/>
      <c r="N186" s="117"/>
      <c r="O186" s="117"/>
      <c r="P186" s="117"/>
      <c r="Q186" s="117"/>
      <c r="R186" s="117"/>
      <c r="S186" s="117"/>
    </row>
    <row r="187" spans="1:19" s="83" customFormat="1" ht="12.95" customHeight="1" x14ac:dyDescent="0.2">
      <c r="A187" s="81" t="str">
        <f t="shared" si="20"/>
        <v>Spieler 1-21</v>
      </c>
      <c r="B187" s="86" t="str">
        <f>$B$7</f>
        <v>BAY</v>
      </c>
      <c r="C187" s="115"/>
      <c r="D187" s="116"/>
      <c r="E187" s="116"/>
      <c r="F187" s="116"/>
      <c r="G187" s="116"/>
      <c r="H187" s="98"/>
      <c r="I187" s="98"/>
      <c r="J187" s="98"/>
      <c r="K187" s="98"/>
      <c r="L187" s="117"/>
      <c r="M187" s="117"/>
      <c r="N187" s="117"/>
      <c r="O187" s="117"/>
      <c r="P187" s="117"/>
      <c r="Q187" s="117"/>
      <c r="R187" s="117"/>
      <c r="S187" s="117"/>
    </row>
    <row r="188" spans="1:19" s="83" customFormat="1" ht="12.95" customHeight="1" x14ac:dyDescent="0.2">
      <c r="A188" s="81" t="str">
        <f t="shared" si="20"/>
        <v>Spieler 1-21</v>
      </c>
      <c r="B188" s="86" t="str">
        <f>$B$8</f>
        <v>Gegner 6</v>
      </c>
      <c r="C188" s="115"/>
      <c r="D188" s="116"/>
      <c r="E188" s="116"/>
      <c r="F188" s="116"/>
      <c r="G188" s="116"/>
      <c r="H188" s="98"/>
      <c r="I188" s="98"/>
      <c r="J188" s="98"/>
      <c r="K188" s="98"/>
      <c r="L188" s="117"/>
      <c r="M188" s="117"/>
      <c r="N188" s="117"/>
      <c r="O188" s="117"/>
      <c r="P188" s="117"/>
      <c r="Q188" s="117"/>
      <c r="R188" s="117"/>
      <c r="S188" s="117"/>
    </row>
    <row r="189" spans="1:19" s="83" customFormat="1" ht="12.95" customHeight="1" x14ac:dyDescent="0.2">
      <c r="A189" s="81" t="str">
        <f t="shared" si="20"/>
        <v>Spieler 1-21</v>
      </c>
      <c r="B189" s="86" t="str">
        <f>$B$9</f>
        <v>Gegner 7</v>
      </c>
      <c r="C189" s="115"/>
      <c r="D189" s="116"/>
      <c r="E189" s="116"/>
      <c r="F189" s="116"/>
      <c r="G189" s="116"/>
      <c r="H189" s="98"/>
      <c r="I189" s="98"/>
      <c r="J189" s="98"/>
      <c r="K189" s="98"/>
      <c r="L189" s="117"/>
      <c r="M189" s="117"/>
      <c r="N189" s="117"/>
      <c r="O189" s="117"/>
      <c r="P189" s="117"/>
      <c r="Q189" s="117"/>
      <c r="R189" s="117"/>
      <c r="S189" s="117"/>
    </row>
    <row r="190" spans="1:19" s="83" customFormat="1" ht="12.95" customHeight="1" x14ac:dyDescent="0.2">
      <c r="A190" s="81" t="str">
        <f t="shared" si="20"/>
        <v>Spieler 1-21</v>
      </c>
      <c r="B190" s="86" t="str">
        <f>$B$10</f>
        <v>Gegner 8</v>
      </c>
      <c r="C190" s="115"/>
      <c r="D190" s="116"/>
      <c r="E190" s="116"/>
      <c r="F190" s="116"/>
      <c r="G190" s="116"/>
      <c r="H190" s="98"/>
      <c r="I190" s="98"/>
      <c r="J190" s="98"/>
      <c r="K190" s="98"/>
      <c r="L190" s="117"/>
      <c r="M190" s="117"/>
      <c r="N190" s="117"/>
      <c r="O190" s="117"/>
      <c r="P190" s="117"/>
      <c r="Q190" s="117"/>
      <c r="R190" s="117"/>
      <c r="S190" s="117"/>
    </row>
    <row r="191" spans="1:19" ht="12.95" customHeight="1" x14ac:dyDescent="0.2">
      <c r="A191" s="76" t="str">
        <f>daten!$A$23</f>
        <v>Spieler 1-22</v>
      </c>
      <c r="B191" s="77"/>
      <c r="C191" s="84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</row>
    <row r="192" spans="1:19" s="83" customFormat="1" ht="12.95" customHeight="1" x14ac:dyDescent="0.2">
      <c r="A192" s="81" t="str">
        <f>$A$191</f>
        <v>Spieler 1-22</v>
      </c>
      <c r="B192" s="86" t="str">
        <f>$B$3</f>
        <v>BB</v>
      </c>
      <c r="C192" s="115"/>
      <c r="D192" s="116"/>
      <c r="E192" s="116"/>
      <c r="F192" s="116"/>
      <c r="G192" s="116"/>
      <c r="H192" s="98"/>
      <c r="I192" s="98"/>
      <c r="J192" s="98"/>
      <c r="K192" s="98"/>
      <c r="L192" s="117"/>
      <c r="M192" s="117"/>
      <c r="N192" s="117"/>
      <c r="O192" s="117"/>
      <c r="P192" s="117"/>
      <c r="Q192" s="117"/>
      <c r="R192" s="117"/>
      <c r="S192" s="117"/>
    </row>
    <row r="193" spans="1:19" s="83" customFormat="1" ht="12.95" customHeight="1" x14ac:dyDescent="0.2">
      <c r="A193" s="81" t="str">
        <f t="shared" ref="A193:A199" si="21">$A$191</f>
        <v>Spieler 1-22</v>
      </c>
      <c r="B193" s="86" t="str">
        <f>$B$4</f>
        <v>BAY</v>
      </c>
      <c r="C193" s="115"/>
      <c r="D193" s="116"/>
      <c r="E193" s="116"/>
      <c r="F193" s="116"/>
      <c r="G193" s="116"/>
      <c r="H193" s="98"/>
      <c r="I193" s="98"/>
      <c r="J193" s="98"/>
      <c r="K193" s="98"/>
      <c r="L193" s="117"/>
      <c r="M193" s="117"/>
      <c r="N193" s="117"/>
      <c r="O193" s="117"/>
      <c r="P193" s="117"/>
      <c r="Q193" s="117"/>
      <c r="R193" s="117"/>
      <c r="S193" s="117"/>
    </row>
    <row r="194" spans="1:19" s="83" customFormat="1" ht="12.95" customHeight="1" x14ac:dyDescent="0.2">
      <c r="A194" s="81" t="str">
        <f t="shared" si="21"/>
        <v>Spieler 1-22</v>
      </c>
      <c r="B194" s="86" t="str">
        <f>$B$5</f>
        <v>Kiel</v>
      </c>
      <c r="C194" s="115"/>
      <c r="D194" s="116"/>
      <c r="E194" s="116"/>
      <c r="F194" s="116"/>
      <c r="G194" s="116"/>
      <c r="H194" s="98"/>
      <c r="I194" s="98"/>
      <c r="J194" s="98"/>
      <c r="K194" s="98"/>
      <c r="L194" s="117"/>
      <c r="M194" s="117"/>
      <c r="N194" s="117"/>
      <c r="O194" s="117"/>
      <c r="P194" s="117"/>
      <c r="Q194" s="117"/>
      <c r="R194" s="117"/>
      <c r="S194" s="117"/>
    </row>
    <row r="195" spans="1:19" s="83" customFormat="1" ht="12.95" customHeight="1" x14ac:dyDescent="0.2">
      <c r="A195" s="81" t="str">
        <f t="shared" si="21"/>
        <v>Spieler 1-22</v>
      </c>
      <c r="B195" s="86" t="str">
        <f>$B$6</f>
        <v>NRW</v>
      </c>
      <c r="C195" s="115"/>
      <c r="D195" s="116"/>
      <c r="E195" s="116"/>
      <c r="F195" s="116"/>
      <c r="G195" s="116"/>
      <c r="H195" s="98"/>
      <c r="I195" s="98"/>
      <c r="J195" s="98"/>
      <c r="K195" s="98"/>
      <c r="L195" s="117"/>
      <c r="M195" s="117"/>
      <c r="N195" s="117"/>
      <c r="O195" s="117"/>
      <c r="P195" s="117"/>
      <c r="Q195" s="117"/>
      <c r="R195" s="117"/>
      <c r="S195" s="117"/>
    </row>
    <row r="196" spans="1:19" s="83" customFormat="1" ht="12.95" customHeight="1" x14ac:dyDescent="0.2">
      <c r="A196" s="81" t="str">
        <f t="shared" si="21"/>
        <v>Spieler 1-22</v>
      </c>
      <c r="B196" s="86" t="str">
        <f>$B$7</f>
        <v>BAY</v>
      </c>
      <c r="C196" s="115"/>
      <c r="D196" s="116"/>
      <c r="E196" s="116"/>
      <c r="F196" s="116"/>
      <c r="G196" s="116"/>
      <c r="H196" s="98"/>
      <c r="I196" s="98"/>
      <c r="J196" s="98"/>
      <c r="K196" s="98"/>
      <c r="L196" s="117"/>
      <c r="M196" s="117"/>
      <c r="N196" s="117"/>
      <c r="O196" s="117"/>
      <c r="P196" s="117"/>
      <c r="Q196" s="117"/>
      <c r="R196" s="117"/>
      <c r="S196" s="117"/>
    </row>
    <row r="197" spans="1:19" s="83" customFormat="1" ht="12.95" customHeight="1" x14ac:dyDescent="0.2">
      <c r="A197" s="81" t="str">
        <f t="shared" si="21"/>
        <v>Spieler 1-22</v>
      </c>
      <c r="B197" s="86" t="str">
        <f>$B$8</f>
        <v>Gegner 6</v>
      </c>
      <c r="C197" s="115"/>
      <c r="D197" s="116"/>
      <c r="E197" s="116"/>
      <c r="F197" s="116"/>
      <c r="G197" s="116"/>
      <c r="H197" s="98"/>
      <c r="I197" s="98"/>
      <c r="J197" s="98"/>
      <c r="K197" s="98"/>
      <c r="L197" s="117"/>
      <c r="M197" s="117"/>
      <c r="N197" s="117"/>
      <c r="O197" s="117"/>
      <c r="P197" s="117"/>
      <c r="Q197" s="117"/>
      <c r="R197" s="117"/>
      <c r="S197" s="117"/>
    </row>
    <row r="198" spans="1:19" s="83" customFormat="1" ht="12.95" customHeight="1" x14ac:dyDescent="0.2">
      <c r="A198" s="81" t="str">
        <f t="shared" si="21"/>
        <v>Spieler 1-22</v>
      </c>
      <c r="B198" s="86" t="str">
        <f>$B$9</f>
        <v>Gegner 7</v>
      </c>
      <c r="C198" s="115"/>
      <c r="D198" s="116"/>
      <c r="E198" s="116"/>
      <c r="F198" s="116"/>
      <c r="G198" s="116"/>
      <c r="H198" s="98"/>
      <c r="I198" s="98"/>
      <c r="J198" s="98"/>
      <c r="K198" s="98"/>
      <c r="L198" s="117"/>
      <c r="M198" s="117"/>
      <c r="N198" s="117"/>
      <c r="O198" s="117"/>
      <c r="P198" s="117"/>
      <c r="Q198" s="117"/>
      <c r="R198" s="117"/>
      <c r="S198" s="117"/>
    </row>
    <row r="199" spans="1:19" s="83" customFormat="1" ht="12.95" customHeight="1" x14ac:dyDescent="0.2">
      <c r="A199" s="81" t="str">
        <f t="shared" si="21"/>
        <v>Spieler 1-22</v>
      </c>
      <c r="B199" s="86" t="str">
        <f>$B$10</f>
        <v>Gegner 8</v>
      </c>
      <c r="C199" s="115"/>
      <c r="D199" s="116"/>
      <c r="E199" s="116"/>
      <c r="F199" s="116"/>
      <c r="G199" s="116"/>
      <c r="H199" s="98"/>
      <c r="I199" s="98"/>
      <c r="J199" s="98"/>
      <c r="K199" s="98"/>
      <c r="L199" s="117"/>
      <c r="M199" s="117"/>
      <c r="N199" s="117"/>
      <c r="O199" s="117"/>
      <c r="P199" s="117"/>
      <c r="Q199" s="117"/>
      <c r="R199" s="117"/>
      <c r="S199" s="117"/>
    </row>
    <row r="200" spans="1:19" ht="12.95" customHeight="1" x14ac:dyDescent="0.2">
      <c r="A200" s="76" t="str">
        <f>daten!$A$24</f>
        <v>Spieler 1-23</v>
      </c>
      <c r="B200" s="77"/>
      <c r="C200" s="84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</row>
    <row r="201" spans="1:19" s="83" customFormat="1" ht="12.95" customHeight="1" x14ac:dyDescent="0.2">
      <c r="A201" s="81" t="str">
        <f>$A$200</f>
        <v>Spieler 1-23</v>
      </c>
      <c r="B201" s="86" t="str">
        <f>$B$3</f>
        <v>BB</v>
      </c>
      <c r="C201" s="115"/>
      <c r="D201" s="116"/>
      <c r="E201" s="116"/>
      <c r="F201" s="116"/>
      <c r="G201" s="116"/>
      <c r="H201" s="98"/>
      <c r="I201" s="98"/>
      <c r="J201" s="98"/>
      <c r="K201" s="98"/>
      <c r="L201" s="117"/>
      <c r="M201" s="117"/>
      <c r="N201" s="117"/>
      <c r="O201" s="117"/>
      <c r="P201" s="117"/>
      <c r="Q201" s="117"/>
      <c r="R201" s="117"/>
      <c r="S201" s="117"/>
    </row>
    <row r="202" spans="1:19" s="83" customFormat="1" ht="12.95" customHeight="1" x14ac:dyDescent="0.2">
      <c r="A202" s="81" t="str">
        <f t="shared" ref="A202:A208" si="22">$A$200</f>
        <v>Spieler 1-23</v>
      </c>
      <c r="B202" s="86" t="str">
        <f>$B$4</f>
        <v>BAY</v>
      </c>
      <c r="C202" s="115"/>
      <c r="D202" s="116"/>
      <c r="E202" s="116"/>
      <c r="F202" s="116"/>
      <c r="G202" s="116"/>
      <c r="H202" s="98"/>
      <c r="I202" s="98"/>
      <c r="J202" s="98"/>
      <c r="K202" s="98"/>
      <c r="L202" s="117"/>
      <c r="M202" s="117"/>
      <c r="N202" s="117"/>
      <c r="O202" s="117"/>
      <c r="P202" s="117"/>
      <c r="Q202" s="117"/>
      <c r="R202" s="117"/>
      <c r="S202" s="117"/>
    </row>
    <row r="203" spans="1:19" s="83" customFormat="1" ht="12.95" customHeight="1" x14ac:dyDescent="0.2">
      <c r="A203" s="81" t="str">
        <f t="shared" si="22"/>
        <v>Spieler 1-23</v>
      </c>
      <c r="B203" s="86" t="str">
        <f>$B$5</f>
        <v>Kiel</v>
      </c>
      <c r="C203" s="115"/>
      <c r="D203" s="116"/>
      <c r="E203" s="116"/>
      <c r="F203" s="116"/>
      <c r="G203" s="116"/>
      <c r="H203" s="98"/>
      <c r="I203" s="98"/>
      <c r="J203" s="98"/>
      <c r="K203" s="98"/>
      <c r="L203" s="117"/>
      <c r="M203" s="117"/>
      <c r="N203" s="117"/>
      <c r="O203" s="117"/>
      <c r="P203" s="117"/>
      <c r="Q203" s="117"/>
      <c r="R203" s="117"/>
      <c r="S203" s="117"/>
    </row>
    <row r="204" spans="1:19" s="83" customFormat="1" ht="12.95" customHeight="1" x14ac:dyDescent="0.2">
      <c r="A204" s="81" t="str">
        <f t="shared" si="22"/>
        <v>Spieler 1-23</v>
      </c>
      <c r="B204" s="86" t="str">
        <f>$B$6</f>
        <v>NRW</v>
      </c>
      <c r="C204" s="115"/>
      <c r="D204" s="116"/>
      <c r="E204" s="116"/>
      <c r="F204" s="116"/>
      <c r="G204" s="116"/>
      <c r="H204" s="98"/>
      <c r="I204" s="98"/>
      <c r="J204" s="98"/>
      <c r="K204" s="98"/>
      <c r="L204" s="117"/>
      <c r="M204" s="117"/>
      <c r="N204" s="117"/>
      <c r="O204" s="117"/>
      <c r="P204" s="117"/>
      <c r="Q204" s="117"/>
      <c r="R204" s="117"/>
      <c r="S204" s="117"/>
    </row>
    <row r="205" spans="1:19" s="83" customFormat="1" ht="12.95" customHeight="1" x14ac:dyDescent="0.2">
      <c r="A205" s="81" t="str">
        <f t="shared" si="22"/>
        <v>Spieler 1-23</v>
      </c>
      <c r="B205" s="86" t="str">
        <f>$B$7</f>
        <v>BAY</v>
      </c>
      <c r="C205" s="115"/>
      <c r="D205" s="116"/>
      <c r="E205" s="116"/>
      <c r="F205" s="116"/>
      <c r="G205" s="116"/>
      <c r="H205" s="98"/>
      <c r="I205" s="98"/>
      <c r="J205" s="98"/>
      <c r="K205" s="98"/>
      <c r="L205" s="117"/>
      <c r="M205" s="117"/>
      <c r="N205" s="117"/>
      <c r="O205" s="117"/>
      <c r="P205" s="117"/>
      <c r="Q205" s="117"/>
      <c r="R205" s="117"/>
      <c r="S205" s="117"/>
    </row>
    <row r="206" spans="1:19" s="83" customFormat="1" ht="12.95" customHeight="1" x14ac:dyDescent="0.2">
      <c r="A206" s="81" t="str">
        <f t="shared" si="22"/>
        <v>Spieler 1-23</v>
      </c>
      <c r="B206" s="86" t="str">
        <f>$B$8</f>
        <v>Gegner 6</v>
      </c>
      <c r="C206" s="115"/>
      <c r="D206" s="116"/>
      <c r="E206" s="116"/>
      <c r="F206" s="116"/>
      <c r="G206" s="116"/>
      <c r="H206" s="98"/>
      <c r="I206" s="98"/>
      <c r="J206" s="98"/>
      <c r="K206" s="98"/>
      <c r="L206" s="117"/>
      <c r="M206" s="117"/>
      <c r="N206" s="117"/>
      <c r="O206" s="117"/>
      <c r="P206" s="117"/>
      <c r="Q206" s="117"/>
      <c r="R206" s="117"/>
      <c r="S206" s="117"/>
    </row>
    <row r="207" spans="1:19" s="83" customFormat="1" ht="12.95" customHeight="1" x14ac:dyDescent="0.2">
      <c r="A207" s="81" t="str">
        <f t="shared" si="22"/>
        <v>Spieler 1-23</v>
      </c>
      <c r="B207" s="86" t="str">
        <f>$B$9</f>
        <v>Gegner 7</v>
      </c>
      <c r="C207" s="115"/>
      <c r="D207" s="116"/>
      <c r="E207" s="116"/>
      <c r="F207" s="116"/>
      <c r="G207" s="116"/>
      <c r="H207" s="98"/>
      <c r="I207" s="98"/>
      <c r="J207" s="98"/>
      <c r="K207" s="98"/>
      <c r="L207" s="117"/>
      <c r="M207" s="117"/>
      <c r="N207" s="117"/>
      <c r="O207" s="117"/>
      <c r="P207" s="117"/>
      <c r="Q207" s="117"/>
      <c r="R207" s="117"/>
      <c r="S207" s="117"/>
    </row>
    <row r="208" spans="1:19" s="83" customFormat="1" ht="12.95" customHeight="1" x14ac:dyDescent="0.2">
      <c r="A208" s="81" t="str">
        <f t="shared" si="22"/>
        <v>Spieler 1-23</v>
      </c>
      <c r="B208" s="86" t="str">
        <f>$B$10</f>
        <v>Gegner 8</v>
      </c>
      <c r="C208" s="115"/>
      <c r="D208" s="116"/>
      <c r="E208" s="116"/>
      <c r="F208" s="116"/>
      <c r="G208" s="116"/>
      <c r="H208" s="98"/>
      <c r="I208" s="98"/>
      <c r="J208" s="98"/>
      <c r="K208" s="98"/>
      <c r="L208" s="117"/>
      <c r="M208" s="117"/>
      <c r="N208" s="117"/>
      <c r="O208" s="117"/>
      <c r="P208" s="117"/>
      <c r="Q208" s="117"/>
      <c r="R208" s="117"/>
      <c r="S208" s="117"/>
    </row>
    <row r="209" spans="1:19" ht="12.95" customHeight="1" x14ac:dyDescent="0.2">
      <c r="A209" s="76" t="str">
        <f>daten!$A$25</f>
        <v>Spieler 1-24</v>
      </c>
      <c r="B209" s="77"/>
      <c r="C209" s="84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</row>
    <row r="210" spans="1:19" s="83" customFormat="1" ht="12.95" customHeight="1" x14ac:dyDescent="0.2">
      <c r="A210" s="81" t="str">
        <f>$A$209</f>
        <v>Spieler 1-24</v>
      </c>
      <c r="B210" s="86" t="str">
        <f>$B$3</f>
        <v>BB</v>
      </c>
      <c r="C210" s="115"/>
      <c r="D210" s="116"/>
      <c r="E210" s="116"/>
      <c r="F210" s="116"/>
      <c r="G210" s="116"/>
      <c r="H210" s="98"/>
      <c r="I210" s="98"/>
      <c r="J210" s="98"/>
      <c r="K210" s="98"/>
      <c r="L210" s="117"/>
      <c r="M210" s="117"/>
      <c r="N210" s="117"/>
      <c r="O210" s="117"/>
      <c r="P210" s="117"/>
      <c r="Q210" s="117"/>
      <c r="R210" s="117"/>
      <c r="S210" s="117"/>
    </row>
    <row r="211" spans="1:19" s="83" customFormat="1" ht="12.95" customHeight="1" x14ac:dyDescent="0.2">
      <c r="A211" s="81" t="str">
        <f t="shared" ref="A211:A217" si="23">$A$209</f>
        <v>Spieler 1-24</v>
      </c>
      <c r="B211" s="86" t="str">
        <f>$B$4</f>
        <v>BAY</v>
      </c>
      <c r="C211" s="115"/>
      <c r="D211" s="116"/>
      <c r="E211" s="116"/>
      <c r="F211" s="116"/>
      <c r="G211" s="116"/>
      <c r="H211" s="98"/>
      <c r="I211" s="98"/>
      <c r="J211" s="98"/>
      <c r="K211" s="98"/>
      <c r="L211" s="117"/>
      <c r="M211" s="117"/>
      <c r="N211" s="117"/>
      <c r="O211" s="117"/>
      <c r="P211" s="117"/>
      <c r="Q211" s="117"/>
      <c r="R211" s="117"/>
      <c r="S211" s="117"/>
    </row>
    <row r="212" spans="1:19" s="83" customFormat="1" ht="12.95" customHeight="1" x14ac:dyDescent="0.2">
      <c r="A212" s="81" t="str">
        <f t="shared" si="23"/>
        <v>Spieler 1-24</v>
      </c>
      <c r="B212" s="86" t="str">
        <f>$B$5</f>
        <v>Kiel</v>
      </c>
      <c r="C212" s="115"/>
      <c r="D212" s="116"/>
      <c r="E212" s="116"/>
      <c r="F212" s="116"/>
      <c r="G212" s="116"/>
      <c r="H212" s="98"/>
      <c r="I212" s="98"/>
      <c r="J212" s="98"/>
      <c r="K212" s="98"/>
      <c r="L212" s="117"/>
      <c r="M212" s="117"/>
      <c r="N212" s="117"/>
      <c r="O212" s="117"/>
      <c r="P212" s="117"/>
      <c r="Q212" s="117"/>
      <c r="R212" s="117"/>
      <c r="S212" s="117"/>
    </row>
    <row r="213" spans="1:19" s="83" customFormat="1" ht="12.95" customHeight="1" x14ac:dyDescent="0.2">
      <c r="A213" s="81" t="str">
        <f t="shared" si="23"/>
        <v>Spieler 1-24</v>
      </c>
      <c r="B213" s="86" t="str">
        <f>$B$6</f>
        <v>NRW</v>
      </c>
      <c r="C213" s="115"/>
      <c r="D213" s="116"/>
      <c r="E213" s="116"/>
      <c r="F213" s="116"/>
      <c r="G213" s="116"/>
      <c r="H213" s="98"/>
      <c r="I213" s="98"/>
      <c r="J213" s="98"/>
      <c r="K213" s="98"/>
      <c r="L213" s="117"/>
      <c r="M213" s="117"/>
      <c r="N213" s="117"/>
      <c r="O213" s="117"/>
      <c r="P213" s="117"/>
      <c r="Q213" s="117"/>
      <c r="R213" s="117"/>
      <c r="S213" s="117"/>
    </row>
    <row r="214" spans="1:19" s="83" customFormat="1" ht="12.95" customHeight="1" x14ac:dyDescent="0.2">
      <c r="A214" s="81" t="str">
        <f t="shared" si="23"/>
        <v>Spieler 1-24</v>
      </c>
      <c r="B214" s="86" t="str">
        <f>$B$7</f>
        <v>BAY</v>
      </c>
      <c r="C214" s="115"/>
      <c r="D214" s="116"/>
      <c r="E214" s="116"/>
      <c r="F214" s="116"/>
      <c r="G214" s="116"/>
      <c r="H214" s="98"/>
      <c r="I214" s="98"/>
      <c r="J214" s="98"/>
      <c r="K214" s="98"/>
      <c r="L214" s="117"/>
      <c r="M214" s="117"/>
      <c r="N214" s="117"/>
      <c r="O214" s="117"/>
      <c r="P214" s="117"/>
      <c r="Q214" s="117"/>
      <c r="R214" s="117"/>
      <c r="S214" s="117"/>
    </row>
    <row r="215" spans="1:19" s="83" customFormat="1" ht="12.95" customHeight="1" x14ac:dyDescent="0.2">
      <c r="A215" s="81" t="str">
        <f t="shared" si="23"/>
        <v>Spieler 1-24</v>
      </c>
      <c r="B215" s="86" t="str">
        <f>$B$8</f>
        <v>Gegner 6</v>
      </c>
      <c r="C215" s="115"/>
      <c r="D215" s="116"/>
      <c r="E215" s="116"/>
      <c r="F215" s="116"/>
      <c r="G215" s="116"/>
      <c r="H215" s="98"/>
      <c r="I215" s="98"/>
      <c r="J215" s="98"/>
      <c r="K215" s="98"/>
      <c r="L215" s="117"/>
      <c r="M215" s="117"/>
      <c r="N215" s="117"/>
      <c r="O215" s="117"/>
      <c r="P215" s="117"/>
      <c r="Q215" s="117"/>
      <c r="R215" s="117"/>
      <c r="S215" s="117"/>
    </row>
    <row r="216" spans="1:19" s="83" customFormat="1" ht="12.95" customHeight="1" x14ac:dyDescent="0.2">
      <c r="A216" s="81" t="str">
        <f t="shared" si="23"/>
        <v>Spieler 1-24</v>
      </c>
      <c r="B216" s="86" t="str">
        <f>$B$9</f>
        <v>Gegner 7</v>
      </c>
      <c r="C216" s="115"/>
      <c r="D216" s="116"/>
      <c r="E216" s="116"/>
      <c r="F216" s="116"/>
      <c r="G216" s="116"/>
      <c r="H216" s="98"/>
      <c r="I216" s="98"/>
      <c r="J216" s="98"/>
      <c r="K216" s="98"/>
      <c r="L216" s="117"/>
      <c r="M216" s="117"/>
      <c r="N216" s="117"/>
      <c r="O216" s="117"/>
      <c r="P216" s="117"/>
      <c r="Q216" s="117"/>
      <c r="R216" s="117"/>
      <c r="S216" s="117"/>
    </row>
    <row r="217" spans="1:19" s="83" customFormat="1" ht="12.95" customHeight="1" x14ac:dyDescent="0.2">
      <c r="A217" s="81" t="str">
        <f t="shared" si="23"/>
        <v>Spieler 1-24</v>
      </c>
      <c r="B217" s="86" t="str">
        <f>$B$10</f>
        <v>Gegner 8</v>
      </c>
      <c r="C217" s="115"/>
      <c r="D217" s="116"/>
      <c r="E217" s="116"/>
      <c r="F217" s="116"/>
      <c r="G217" s="116"/>
      <c r="H217" s="98"/>
      <c r="I217" s="98"/>
      <c r="J217" s="98"/>
      <c r="K217" s="98"/>
      <c r="L217" s="117"/>
      <c r="M217" s="117"/>
      <c r="N217" s="117"/>
      <c r="O217" s="117"/>
      <c r="P217" s="117"/>
      <c r="Q217" s="117"/>
      <c r="R217" s="117"/>
      <c r="S217" s="117"/>
    </row>
    <row r="218" spans="1:19" ht="12.95" customHeight="1" x14ac:dyDescent="0.2">
      <c r="A218" s="76" t="str">
        <f>daten!$A$26</f>
        <v>Spieler 1-25</v>
      </c>
      <c r="B218" s="77"/>
      <c r="C218" s="84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</row>
    <row r="219" spans="1:19" s="83" customFormat="1" ht="12.95" customHeight="1" x14ac:dyDescent="0.2">
      <c r="A219" s="81" t="str">
        <f>$A$218</f>
        <v>Spieler 1-25</v>
      </c>
      <c r="B219" s="86" t="str">
        <f>$B$3</f>
        <v>BB</v>
      </c>
      <c r="C219" s="115"/>
      <c r="D219" s="116"/>
      <c r="E219" s="116"/>
      <c r="F219" s="116"/>
      <c r="G219" s="116"/>
      <c r="H219" s="98"/>
      <c r="I219" s="98"/>
      <c r="J219" s="98"/>
      <c r="K219" s="98"/>
      <c r="L219" s="117"/>
      <c r="M219" s="117"/>
      <c r="N219" s="117"/>
      <c r="O219" s="117"/>
      <c r="P219" s="117"/>
      <c r="Q219" s="117"/>
      <c r="R219" s="117"/>
      <c r="S219" s="117"/>
    </row>
    <row r="220" spans="1:19" s="83" customFormat="1" ht="12.95" customHeight="1" x14ac:dyDescent="0.2">
      <c r="A220" s="81" t="str">
        <f t="shared" ref="A220:A226" si="24">$A$218</f>
        <v>Spieler 1-25</v>
      </c>
      <c r="B220" s="86" t="str">
        <f>$B$4</f>
        <v>BAY</v>
      </c>
      <c r="C220" s="115"/>
      <c r="D220" s="116"/>
      <c r="E220" s="116"/>
      <c r="F220" s="116"/>
      <c r="G220" s="116"/>
      <c r="H220" s="98"/>
      <c r="I220" s="98"/>
      <c r="J220" s="98"/>
      <c r="K220" s="98"/>
      <c r="L220" s="117"/>
      <c r="M220" s="117"/>
      <c r="N220" s="117"/>
      <c r="O220" s="117"/>
      <c r="P220" s="117"/>
      <c r="Q220" s="117"/>
      <c r="R220" s="117"/>
      <c r="S220" s="117"/>
    </row>
    <row r="221" spans="1:19" s="83" customFormat="1" ht="12.95" customHeight="1" x14ac:dyDescent="0.2">
      <c r="A221" s="81" t="str">
        <f t="shared" si="24"/>
        <v>Spieler 1-25</v>
      </c>
      <c r="B221" s="86" t="str">
        <f>$B$5</f>
        <v>Kiel</v>
      </c>
      <c r="C221" s="115"/>
      <c r="D221" s="116"/>
      <c r="E221" s="116"/>
      <c r="F221" s="116"/>
      <c r="G221" s="116"/>
      <c r="H221" s="98"/>
      <c r="I221" s="98"/>
      <c r="J221" s="98"/>
      <c r="K221" s="98"/>
      <c r="L221" s="117"/>
      <c r="M221" s="117"/>
      <c r="N221" s="117"/>
      <c r="O221" s="117"/>
      <c r="P221" s="117"/>
      <c r="Q221" s="117"/>
      <c r="R221" s="117"/>
      <c r="S221" s="117"/>
    </row>
    <row r="222" spans="1:19" s="83" customFormat="1" ht="12.95" customHeight="1" x14ac:dyDescent="0.2">
      <c r="A222" s="81" t="str">
        <f t="shared" si="24"/>
        <v>Spieler 1-25</v>
      </c>
      <c r="B222" s="86" t="str">
        <f>$B$6</f>
        <v>NRW</v>
      </c>
      <c r="C222" s="115"/>
      <c r="D222" s="116"/>
      <c r="E222" s="116"/>
      <c r="F222" s="116"/>
      <c r="G222" s="116"/>
      <c r="H222" s="98"/>
      <c r="I222" s="98"/>
      <c r="J222" s="98"/>
      <c r="K222" s="98"/>
      <c r="L222" s="117"/>
      <c r="M222" s="117"/>
      <c r="N222" s="117"/>
      <c r="O222" s="117"/>
      <c r="P222" s="117"/>
      <c r="Q222" s="117"/>
      <c r="R222" s="117"/>
      <c r="S222" s="117"/>
    </row>
    <row r="223" spans="1:19" s="83" customFormat="1" ht="12.95" customHeight="1" x14ac:dyDescent="0.2">
      <c r="A223" s="81" t="str">
        <f t="shared" si="24"/>
        <v>Spieler 1-25</v>
      </c>
      <c r="B223" s="86" t="str">
        <f>$B$7</f>
        <v>BAY</v>
      </c>
      <c r="C223" s="115"/>
      <c r="D223" s="116"/>
      <c r="E223" s="116"/>
      <c r="F223" s="116"/>
      <c r="G223" s="116"/>
      <c r="H223" s="98"/>
      <c r="I223" s="98"/>
      <c r="J223" s="98"/>
      <c r="K223" s="98"/>
      <c r="L223" s="117"/>
      <c r="M223" s="117"/>
      <c r="N223" s="117"/>
      <c r="O223" s="117"/>
      <c r="P223" s="117"/>
      <c r="Q223" s="117"/>
      <c r="R223" s="117"/>
      <c r="S223" s="117"/>
    </row>
    <row r="224" spans="1:19" s="83" customFormat="1" ht="12.95" customHeight="1" x14ac:dyDescent="0.2">
      <c r="A224" s="81" t="str">
        <f t="shared" si="24"/>
        <v>Spieler 1-25</v>
      </c>
      <c r="B224" s="86" t="str">
        <f>$B$8</f>
        <v>Gegner 6</v>
      </c>
      <c r="C224" s="115"/>
      <c r="D224" s="116"/>
      <c r="E224" s="116"/>
      <c r="F224" s="116"/>
      <c r="G224" s="116"/>
      <c r="H224" s="98"/>
      <c r="I224" s="98"/>
      <c r="J224" s="98"/>
      <c r="K224" s="98"/>
      <c r="L224" s="117"/>
      <c r="M224" s="117"/>
      <c r="N224" s="117"/>
      <c r="O224" s="117"/>
      <c r="P224" s="117"/>
      <c r="Q224" s="117"/>
      <c r="R224" s="117"/>
      <c r="S224" s="117"/>
    </row>
    <row r="225" spans="1:19" s="83" customFormat="1" ht="12.95" customHeight="1" x14ac:dyDescent="0.2">
      <c r="A225" s="81" t="str">
        <f t="shared" si="24"/>
        <v>Spieler 1-25</v>
      </c>
      <c r="B225" s="86" t="str">
        <f>$B$9</f>
        <v>Gegner 7</v>
      </c>
      <c r="C225" s="115"/>
      <c r="D225" s="116"/>
      <c r="E225" s="116"/>
      <c r="F225" s="116"/>
      <c r="G225" s="116"/>
      <c r="H225" s="98"/>
      <c r="I225" s="98"/>
      <c r="J225" s="98"/>
      <c r="K225" s="98"/>
      <c r="L225" s="117"/>
      <c r="M225" s="117"/>
      <c r="N225" s="117"/>
      <c r="O225" s="117"/>
      <c r="P225" s="117"/>
      <c r="Q225" s="117"/>
      <c r="R225" s="117"/>
      <c r="S225" s="117"/>
    </row>
    <row r="226" spans="1:19" s="83" customFormat="1" ht="12.95" customHeight="1" x14ac:dyDescent="0.2">
      <c r="A226" s="81" t="str">
        <f t="shared" si="24"/>
        <v>Spieler 1-25</v>
      </c>
      <c r="B226" s="86" t="str">
        <f>$B$10</f>
        <v>Gegner 8</v>
      </c>
      <c r="C226" s="115"/>
      <c r="D226" s="116"/>
      <c r="E226" s="116"/>
      <c r="F226" s="116"/>
      <c r="G226" s="116"/>
      <c r="H226" s="98"/>
      <c r="I226" s="98"/>
      <c r="J226" s="98"/>
      <c r="K226" s="98"/>
      <c r="L226" s="117"/>
      <c r="M226" s="117"/>
      <c r="N226" s="117"/>
      <c r="O226" s="117"/>
      <c r="P226" s="117"/>
      <c r="Q226" s="117"/>
      <c r="R226" s="117"/>
      <c r="S226" s="117"/>
    </row>
    <row r="227" spans="1:19" ht="12.95" customHeight="1" x14ac:dyDescent="0.2">
      <c r="A227" s="76" t="str">
        <f>daten!$A$27</f>
        <v>Spieler 1-26</v>
      </c>
      <c r="B227" s="77"/>
      <c r="C227" s="84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</row>
    <row r="228" spans="1:19" s="83" customFormat="1" ht="12.95" customHeight="1" x14ac:dyDescent="0.2">
      <c r="A228" s="81" t="str">
        <f>$A$227</f>
        <v>Spieler 1-26</v>
      </c>
      <c r="B228" s="86" t="str">
        <f>$B$3</f>
        <v>BB</v>
      </c>
      <c r="C228" s="115"/>
      <c r="D228" s="116"/>
      <c r="E228" s="116"/>
      <c r="F228" s="116"/>
      <c r="G228" s="116"/>
      <c r="H228" s="98"/>
      <c r="I228" s="98"/>
      <c r="J228" s="98"/>
      <c r="K228" s="98"/>
      <c r="L228" s="117"/>
      <c r="M228" s="117"/>
      <c r="N228" s="117"/>
      <c r="O228" s="117"/>
      <c r="P228" s="117"/>
      <c r="Q228" s="117"/>
      <c r="R228" s="117"/>
      <c r="S228" s="117"/>
    </row>
    <row r="229" spans="1:19" s="83" customFormat="1" ht="12.95" customHeight="1" x14ac:dyDescent="0.2">
      <c r="A229" s="81" t="str">
        <f t="shared" ref="A229:A235" si="25">$A$227</f>
        <v>Spieler 1-26</v>
      </c>
      <c r="B229" s="86" t="str">
        <f>$B$4</f>
        <v>BAY</v>
      </c>
      <c r="C229" s="115"/>
      <c r="D229" s="116"/>
      <c r="E229" s="116"/>
      <c r="F229" s="116"/>
      <c r="G229" s="116"/>
      <c r="H229" s="98"/>
      <c r="I229" s="98"/>
      <c r="J229" s="98"/>
      <c r="K229" s="98"/>
      <c r="L229" s="117"/>
      <c r="M229" s="117"/>
      <c r="N229" s="117"/>
      <c r="O229" s="117"/>
      <c r="P229" s="117"/>
      <c r="Q229" s="117"/>
      <c r="R229" s="117"/>
      <c r="S229" s="117"/>
    </row>
    <row r="230" spans="1:19" s="83" customFormat="1" ht="12.95" customHeight="1" x14ac:dyDescent="0.2">
      <c r="A230" s="81" t="str">
        <f t="shared" si="25"/>
        <v>Spieler 1-26</v>
      </c>
      <c r="B230" s="86" t="str">
        <f>$B$5</f>
        <v>Kiel</v>
      </c>
      <c r="C230" s="115"/>
      <c r="D230" s="116"/>
      <c r="E230" s="116"/>
      <c r="F230" s="116"/>
      <c r="G230" s="116"/>
      <c r="H230" s="98"/>
      <c r="I230" s="98"/>
      <c r="J230" s="98"/>
      <c r="K230" s="98"/>
      <c r="L230" s="117"/>
      <c r="M230" s="117"/>
      <c r="N230" s="117"/>
      <c r="O230" s="117"/>
      <c r="P230" s="117"/>
      <c r="Q230" s="117"/>
      <c r="R230" s="117"/>
      <c r="S230" s="117"/>
    </row>
    <row r="231" spans="1:19" s="83" customFormat="1" ht="12.95" customHeight="1" x14ac:dyDescent="0.2">
      <c r="A231" s="81" t="str">
        <f t="shared" si="25"/>
        <v>Spieler 1-26</v>
      </c>
      <c r="B231" s="86" t="str">
        <f>$B$6</f>
        <v>NRW</v>
      </c>
      <c r="C231" s="115"/>
      <c r="D231" s="116"/>
      <c r="E231" s="116"/>
      <c r="F231" s="116"/>
      <c r="G231" s="116"/>
      <c r="H231" s="98"/>
      <c r="I231" s="98"/>
      <c r="J231" s="98"/>
      <c r="K231" s="98"/>
      <c r="L231" s="117"/>
      <c r="M231" s="117"/>
      <c r="N231" s="117"/>
      <c r="O231" s="117"/>
      <c r="P231" s="117"/>
      <c r="Q231" s="117"/>
      <c r="R231" s="117"/>
      <c r="S231" s="117"/>
    </row>
    <row r="232" spans="1:19" s="83" customFormat="1" ht="12.95" customHeight="1" x14ac:dyDescent="0.2">
      <c r="A232" s="81" t="str">
        <f t="shared" si="25"/>
        <v>Spieler 1-26</v>
      </c>
      <c r="B232" s="86" t="str">
        <f>$B$7</f>
        <v>BAY</v>
      </c>
      <c r="C232" s="115"/>
      <c r="D232" s="116"/>
      <c r="E232" s="116"/>
      <c r="F232" s="116"/>
      <c r="G232" s="116"/>
      <c r="H232" s="98"/>
      <c r="I232" s="98"/>
      <c r="J232" s="98"/>
      <c r="K232" s="98"/>
      <c r="L232" s="117"/>
      <c r="M232" s="117"/>
      <c r="N232" s="117"/>
      <c r="O232" s="117"/>
      <c r="P232" s="117"/>
      <c r="Q232" s="117"/>
      <c r="R232" s="117"/>
      <c r="S232" s="117"/>
    </row>
    <row r="233" spans="1:19" s="83" customFormat="1" ht="12.95" customHeight="1" x14ac:dyDescent="0.2">
      <c r="A233" s="81" t="str">
        <f t="shared" si="25"/>
        <v>Spieler 1-26</v>
      </c>
      <c r="B233" s="86" t="str">
        <f>$B$8</f>
        <v>Gegner 6</v>
      </c>
      <c r="C233" s="115"/>
      <c r="D233" s="116"/>
      <c r="E233" s="116"/>
      <c r="F233" s="116"/>
      <c r="G233" s="116"/>
      <c r="H233" s="98"/>
      <c r="I233" s="98"/>
      <c r="J233" s="98"/>
      <c r="K233" s="98"/>
      <c r="L233" s="117"/>
      <c r="M233" s="117"/>
      <c r="N233" s="117"/>
      <c r="O233" s="117"/>
      <c r="P233" s="117"/>
      <c r="Q233" s="117"/>
      <c r="R233" s="117"/>
      <c r="S233" s="117"/>
    </row>
    <row r="234" spans="1:19" s="83" customFormat="1" ht="12.95" customHeight="1" x14ac:dyDescent="0.2">
      <c r="A234" s="81" t="str">
        <f t="shared" si="25"/>
        <v>Spieler 1-26</v>
      </c>
      <c r="B234" s="86" t="str">
        <f>$B$9</f>
        <v>Gegner 7</v>
      </c>
      <c r="C234" s="115"/>
      <c r="D234" s="116"/>
      <c r="E234" s="116"/>
      <c r="F234" s="116"/>
      <c r="G234" s="116"/>
      <c r="H234" s="98"/>
      <c r="I234" s="98"/>
      <c r="J234" s="98"/>
      <c r="K234" s="98"/>
      <c r="L234" s="117"/>
      <c r="M234" s="117"/>
      <c r="N234" s="117"/>
      <c r="O234" s="117"/>
      <c r="P234" s="117"/>
      <c r="Q234" s="117"/>
      <c r="R234" s="117"/>
      <c r="S234" s="117"/>
    </row>
    <row r="235" spans="1:19" s="83" customFormat="1" ht="12.95" customHeight="1" x14ac:dyDescent="0.2">
      <c r="A235" s="81" t="str">
        <f t="shared" si="25"/>
        <v>Spieler 1-26</v>
      </c>
      <c r="B235" s="86" t="str">
        <f>$B$10</f>
        <v>Gegner 8</v>
      </c>
      <c r="C235" s="115"/>
      <c r="D235" s="116"/>
      <c r="E235" s="116"/>
      <c r="F235" s="116"/>
      <c r="G235" s="116"/>
      <c r="H235" s="98"/>
      <c r="I235" s="98"/>
      <c r="J235" s="98"/>
      <c r="K235" s="98"/>
      <c r="L235" s="117"/>
      <c r="M235" s="117"/>
      <c r="N235" s="117"/>
      <c r="O235" s="117"/>
      <c r="P235" s="117"/>
      <c r="Q235" s="117"/>
      <c r="R235" s="117"/>
      <c r="S235" s="117"/>
    </row>
    <row r="236" spans="1:19" ht="12.95" customHeight="1" x14ac:dyDescent="0.2">
      <c r="A236" s="76" t="str">
        <f>daten!$A$28</f>
        <v>Spieler 1-27</v>
      </c>
      <c r="B236" s="77"/>
      <c r="C236" s="84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</row>
    <row r="237" spans="1:19" s="83" customFormat="1" ht="12.95" customHeight="1" x14ac:dyDescent="0.2">
      <c r="A237" s="81" t="str">
        <f>$A$236</f>
        <v>Spieler 1-27</v>
      </c>
      <c r="B237" s="86" t="str">
        <f>$B$3</f>
        <v>BB</v>
      </c>
      <c r="C237" s="115"/>
      <c r="D237" s="116"/>
      <c r="E237" s="116"/>
      <c r="F237" s="116"/>
      <c r="G237" s="116"/>
      <c r="H237" s="98"/>
      <c r="I237" s="98"/>
      <c r="J237" s="98"/>
      <c r="K237" s="98"/>
      <c r="L237" s="117"/>
      <c r="M237" s="117"/>
      <c r="N237" s="117"/>
      <c r="O237" s="117"/>
      <c r="P237" s="117"/>
      <c r="Q237" s="117"/>
      <c r="R237" s="117"/>
      <c r="S237" s="117"/>
    </row>
    <row r="238" spans="1:19" s="83" customFormat="1" ht="12.95" customHeight="1" x14ac:dyDescent="0.2">
      <c r="A238" s="81" t="str">
        <f t="shared" ref="A238:A244" si="26">$A$236</f>
        <v>Spieler 1-27</v>
      </c>
      <c r="B238" s="86" t="str">
        <f>$B$4</f>
        <v>BAY</v>
      </c>
      <c r="C238" s="115"/>
      <c r="D238" s="116"/>
      <c r="E238" s="116"/>
      <c r="F238" s="116"/>
      <c r="G238" s="116"/>
      <c r="H238" s="98"/>
      <c r="I238" s="98"/>
      <c r="J238" s="98"/>
      <c r="K238" s="98"/>
      <c r="L238" s="117"/>
      <c r="M238" s="117"/>
      <c r="N238" s="117"/>
      <c r="O238" s="117"/>
      <c r="P238" s="117"/>
      <c r="Q238" s="117"/>
      <c r="R238" s="117"/>
      <c r="S238" s="117"/>
    </row>
    <row r="239" spans="1:19" s="83" customFormat="1" ht="12.95" customHeight="1" x14ac:dyDescent="0.2">
      <c r="A239" s="81" t="str">
        <f t="shared" si="26"/>
        <v>Spieler 1-27</v>
      </c>
      <c r="B239" s="86" t="str">
        <f>$B$5</f>
        <v>Kiel</v>
      </c>
      <c r="C239" s="115"/>
      <c r="D239" s="116"/>
      <c r="E239" s="116"/>
      <c r="F239" s="116"/>
      <c r="G239" s="116"/>
      <c r="H239" s="98"/>
      <c r="I239" s="98"/>
      <c r="J239" s="98"/>
      <c r="K239" s="98"/>
      <c r="L239" s="117"/>
      <c r="M239" s="117"/>
      <c r="N239" s="117"/>
      <c r="O239" s="117"/>
      <c r="P239" s="117"/>
      <c r="Q239" s="117"/>
      <c r="R239" s="117"/>
      <c r="S239" s="117"/>
    </row>
    <row r="240" spans="1:19" s="83" customFormat="1" ht="12.95" customHeight="1" x14ac:dyDescent="0.2">
      <c r="A240" s="81" t="str">
        <f t="shared" si="26"/>
        <v>Spieler 1-27</v>
      </c>
      <c r="B240" s="86" t="str">
        <f>$B$6</f>
        <v>NRW</v>
      </c>
      <c r="C240" s="115"/>
      <c r="D240" s="116"/>
      <c r="E240" s="116"/>
      <c r="F240" s="116"/>
      <c r="G240" s="116"/>
      <c r="H240" s="98"/>
      <c r="I240" s="98"/>
      <c r="J240" s="98"/>
      <c r="K240" s="98"/>
      <c r="L240" s="117"/>
      <c r="M240" s="117"/>
      <c r="N240" s="117"/>
      <c r="O240" s="117"/>
      <c r="P240" s="117"/>
      <c r="Q240" s="117"/>
      <c r="R240" s="117"/>
      <c r="S240" s="117"/>
    </row>
    <row r="241" spans="1:19" s="83" customFormat="1" ht="12.95" customHeight="1" x14ac:dyDescent="0.2">
      <c r="A241" s="81" t="str">
        <f t="shared" si="26"/>
        <v>Spieler 1-27</v>
      </c>
      <c r="B241" s="86" t="str">
        <f>$B$7</f>
        <v>BAY</v>
      </c>
      <c r="C241" s="115"/>
      <c r="D241" s="116"/>
      <c r="E241" s="116"/>
      <c r="F241" s="116"/>
      <c r="G241" s="116"/>
      <c r="H241" s="98"/>
      <c r="I241" s="98"/>
      <c r="J241" s="98"/>
      <c r="K241" s="98"/>
      <c r="L241" s="117"/>
      <c r="M241" s="117"/>
      <c r="N241" s="117"/>
      <c r="O241" s="117"/>
      <c r="P241" s="117"/>
      <c r="Q241" s="117"/>
      <c r="R241" s="117"/>
      <c r="S241" s="117"/>
    </row>
    <row r="242" spans="1:19" s="83" customFormat="1" ht="12.95" customHeight="1" x14ac:dyDescent="0.2">
      <c r="A242" s="81" t="str">
        <f t="shared" si="26"/>
        <v>Spieler 1-27</v>
      </c>
      <c r="B242" s="86" t="str">
        <f>$B$8</f>
        <v>Gegner 6</v>
      </c>
      <c r="C242" s="115"/>
      <c r="D242" s="116"/>
      <c r="E242" s="116"/>
      <c r="F242" s="116"/>
      <c r="G242" s="116"/>
      <c r="H242" s="98"/>
      <c r="I242" s="98"/>
      <c r="J242" s="98"/>
      <c r="K242" s="98"/>
      <c r="L242" s="117"/>
      <c r="M242" s="117"/>
      <c r="N242" s="117"/>
      <c r="O242" s="117"/>
      <c r="P242" s="117"/>
      <c r="Q242" s="117"/>
      <c r="R242" s="117"/>
      <c r="S242" s="117"/>
    </row>
    <row r="243" spans="1:19" s="83" customFormat="1" ht="12.95" customHeight="1" x14ac:dyDescent="0.2">
      <c r="A243" s="81" t="str">
        <f t="shared" si="26"/>
        <v>Spieler 1-27</v>
      </c>
      <c r="B243" s="86" t="str">
        <f>$B$9</f>
        <v>Gegner 7</v>
      </c>
      <c r="C243" s="115"/>
      <c r="D243" s="116"/>
      <c r="E243" s="116"/>
      <c r="F243" s="116"/>
      <c r="G243" s="116"/>
      <c r="H243" s="98"/>
      <c r="I243" s="98"/>
      <c r="J243" s="98"/>
      <c r="K243" s="98"/>
      <c r="L243" s="117"/>
      <c r="M243" s="117"/>
      <c r="N243" s="117"/>
      <c r="O243" s="117"/>
      <c r="P243" s="117"/>
      <c r="Q243" s="117"/>
      <c r="R243" s="117"/>
      <c r="S243" s="117"/>
    </row>
    <row r="244" spans="1:19" s="83" customFormat="1" ht="12.95" customHeight="1" x14ac:dyDescent="0.2">
      <c r="A244" s="81" t="str">
        <f t="shared" si="26"/>
        <v>Spieler 1-27</v>
      </c>
      <c r="B244" s="86" t="str">
        <f>$B$10</f>
        <v>Gegner 8</v>
      </c>
      <c r="C244" s="115"/>
      <c r="D244" s="116"/>
      <c r="E244" s="116"/>
      <c r="F244" s="116"/>
      <c r="G244" s="116"/>
      <c r="H244" s="98"/>
      <c r="I244" s="98"/>
      <c r="J244" s="98"/>
      <c r="K244" s="98"/>
      <c r="L244" s="117"/>
      <c r="M244" s="117"/>
      <c r="N244" s="117"/>
      <c r="O244" s="117"/>
      <c r="P244" s="117"/>
      <c r="Q244" s="117"/>
      <c r="R244" s="117"/>
      <c r="S244" s="117"/>
    </row>
    <row r="245" spans="1:19" ht="12.95" customHeight="1" x14ac:dyDescent="0.2">
      <c r="A245" s="76" t="str">
        <f>daten!$A$29</f>
        <v>Spieler 1-28</v>
      </c>
      <c r="B245" s="77"/>
      <c r="C245" s="84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</row>
    <row r="246" spans="1:19" s="83" customFormat="1" ht="12.95" customHeight="1" x14ac:dyDescent="0.2">
      <c r="A246" s="81" t="str">
        <f>$A$245</f>
        <v>Spieler 1-28</v>
      </c>
      <c r="B246" s="86" t="str">
        <f>$B$3</f>
        <v>BB</v>
      </c>
      <c r="C246" s="115"/>
      <c r="D246" s="116"/>
      <c r="E246" s="116"/>
      <c r="F246" s="116"/>
      <c r="G246" s="116"/>
      <c r="H246" s="98"/>
      <c r="I246" s="98"/>
      <c r="J246" s="98"/>
      <c r="K246" s="98"/>
      <c r="L246" s="117"/>
      <c r="M246" s="117"/>
      <c r="N246" s="117"/>
      <c r="O246" s="117"/>
      <c r="P246" s="117"/>
      <c r="Q246" s="117"/>
      <c r="R246" s="117"/>
      <c r="S246" s="117"/>
    </row>
    <row r="247" spans="1:19" s="83" customFormat="1" ht="12.95" customHeight="1" x14ac:dyDescent="0.2">
      <c r="A247" s="81" t="str">
        <f t="shared" ref="A247:A253" si="27">$A$245</f>
        <v>Spieler 1-28</v>
      </c>
      <c r="B247" s="86" t="str">
        <f>$B$4</f>
        <v>BAY</v>
      </c>
      <c r="C247" s="115"/>
      <c r="D247" s="116"/>
      <c r="E247" s="116"/>
      <c r="F247" s="116"/>
      <c r="G247" s="116"/>
      <c r="H247" s="98"/>
      <c r="I247" s="98"/>
      <c r="J247" s="98"/>
      <c r="K247" s="98"/>
      <c r="L247" s="117"/>
      <c r="M247" s="117"/>
      <c r="N247" s="117"/>
      <c r="O247" s="117"/>
      <c r="P247" s="117"/>
      <c r="Q247" s="117"/>
      <c r="R247" s="117"/>
      <c r="S247" s="117"/>
    </row>
    <row r="248" spans="1:19" s="83" customFormat="1" ht="12.95" customHeight="1" x14ac:dyDescent="0.2">
      <c r="A248" s="81" t="str">
        <f t="shared" si="27"/>
        <v>Spieler 1-28</v>
      </c>
      <c r="B248" s="86" t="str">
        <f>$B$5</f>
        <v>Kiel</v>
      </c>
      <c r="C248" s="115"/>
      <c r="D248" s="116"/>
      <c r="E248" s="116"/>
      <c r="F248" s="116"/>
      <c r="G248" s="116"/>
      <c r="H248" s="98"/>
      <c r="I248" s="98"/>
      <c r="J248" s="98"/>
      <c r="K248" s="98"/>
      <c r="L248" s="117"/>
      <c r="M248" s="117"/>
      <c r="N248" s="117"/>
      <c r="O248" s="117"/>
      <c r="P248" s="117"/>
      <c r="Q248" s="117"/>
      <c r="R248" s="117"/>
      <c r="S248" s="117"/>
    </row>
    <row r="249" spans="1:19" s="83" customFormat="1" ht="12.95" customHeight="1" x14ac:dyDescent="0.2">
      <c r="A249" s="81" t="str">
        <f t="shared" si="27"/>
        <v>Spieler 1-28</v>
      </c>
      <c r="B249" s="86" t="str">
        <f>$B$6</f>
        <v>NRW</v>
      </c>
      <c r="C249" s="115"/>
      <c r="D249" s="116"/>
      <c r="E249" s="116"/>
      <c r="F249" s="116"/>
      <c r="G249" s="116"/>
      <c r="H249" s="98"/>
      <c r="I249" s="98"/>
      <c r="J249" s="98"/>
      <c r="K249" s="98"/>
      <c r="L249" s="117"/>
      <c r="M249" s="117"/>
      <c r="N249" s="117"/>
      <c r="O249" s="117"/>
      <c r="P249" s="117"/>
      <c r="Q249" s="117"/>
      <c r="R249" s="117"/>
      <c r="S249" s="117"/>
    </row>
    <row r="250" spans="1:19" s="83" customFormat="1" ht="12.95" customHeight="1" x14ac:dyDescent="0.2">
      <c r="A250" s="81" t="str">
        <f t="shared" si="27"/>
        <v>Spieler 1-28</v>
      </c>
      <c r="B250" s="86" t="str">
        <f>$B$7</f>
        <v>BAY</v>
      </c>
      <c r="C250" s="115"/>
      <c r="D250" s="116"/>
      <c r="E250" s="116"/>
      <c r="F250" s="116"/>
      <c r="G250" s="116"/>
      <c r="H250" s="98"/>
      <c r="I250" s="98"/>
      <c r="J250" s="98"/>
      <c r="K250" s="98"/>
      <c r="L250" s="117"/>
      <c r="M250" s="117"/>
      <c r="N250" s="117"/>
      <c r="O250" s="117"/>
      <c r="P250" s="117"/>
      <c r="Q250" s="117"/>
      <c r="R250" s="117"/>
      <c r="S250" s="117"/>
    </row>
    <row r="251" spans="1:19" s="83" customFormat="1" ht="12.95" customHeight="1" x14ac:dyDescent="0.2">
      <c r="A251" s="81" t="str">
        <f t="shared" si="27"/>
        <v>Spieler 1-28</v>
      </c>
      <c r="B251" s="86" t="str">
        <f>$B$8</f>
        <v>Gegner 6</v>
      </c>
      <c r="C251" s="115"/>
      <c r="D251" s="116"/>
      <c r="E251" s="116"/>
      <c r="F251" s="116"/>
      <c r="G251" s="116"/>
      <c r="H251" s="98"/>
      <c r="I251" s="98"/>
      <c r="J251" s="98"/>
      <c r="K251" s="98"/>
      <c r="L251" s="117"/>
      <c r="M251" s="117"/>
      <c r="N251" s="117"/>
      <c r="O251" s="117"/>
      <c r="P251" s="117"/>
      <c r="Q251" s="117"/>
      <c r="R251" s="117"/>
      <c r="S251" s="117"/>
    </row>
    <row r="252" spans="1:19" s="83" customFormat="1" ht="12.95" customHeight="1" x14ac:dyDescent="0.2">
      <c r="A252" s="81" t="str">
        <f t="shared" si="27"/>
        <v>Spieler 1-28</v>
      </c>
      <c r="B252" s="86" t="str">
        <f>$B$9</f>
        <v>Gegner 7</v>
      </c>
      <c r="C252" s="115"/>
      <c r="D252" s="116"/>
      <c r="E252" s="116"/>
      <c r="F252" s="116"/>
      <c r="G252" s="116"/>
      <c r="H252" s="98"/>
      <c r="I252" s="98"/>
      <c r="J252" s="98"/>
      <c r="K252" s="98"/>
      <c r="L252" s="117"/>
      <c r="M252" s="117"/>
      <c r="N252" s="117"/>
      <c r="O252" s="117"/>
      <c r="P252" s="117"/>
      <c r="Q252" s="117"/>
      <c r="R252" s="117"/>
      <c r="S252" s="117"/>
    </row>
    <row r="253" spans="1:19" s="83" customFormat="1" ht="12.95" customHeight="1" x14ac:dyDescent="0.2">
      <c r="A253" s="81" t="str">
        <f t="shared" si="27"/>
        <v>Spieler 1-28</v>
      </c>
      <c r="B253" s="86" t="str">
        <f>$B$10</f>
        <v>Gegner 8</v>
      </c>
      <c r="C253" s="115"/>
      <c r="D253" s="116"/>
      <c r="E253" s="116"/>
      <c r="F253" s="116"/>
      <c r="G253" s="116"/>
      <c r="H253" s="98"/>
      <c r="I253" s="98"/>
      <c r="J253" s="98"/>
      <c r="K253" s="98"/>
      <c r="L253" s="117"/>
      <c r="M253" s="117"/>
      <c r="N253" s="117"/>
      <c r="O253" s="117"/>
      <c r="P253" s="117"/>
      <c r="Q253" s="117"/>
      <c r="R253" s="117"/>
      <c r="S253" s="117"/>
    </row>
    <row r="254" spans="1:19" ht="12.95" customHeight="1" x14ac:dyDescent="0.2">
      <c r="A254" s="76" t="str">
        <f>daten!$A$30</f>
        <v>Spieler 1-29</v>
      </c>
      <c r="B254" s="77"/>
      <c r="C254" s="84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</row>
    <row r="255" spans="1:19" s="83" customFormat="1" ht="12.95" customHeight="1" x14ac:dyDescent="0.2">
      <c r="A255" s="81" t="str">
        <f>$A$254</f>
        <v>Spieler 1-29</v>
      </c>
      <c r="B255" s="86" t="str">
        <f>$B$3</f>
        <v>BB</v>
      </c>
      <c r="C255" s="115"/>
      <c r="D255" s="116"/>
      <c r="E255" s="116"/>
      <c r="F255" s="116"/>
      <c r="G255" s="116"/>
      <c r="H255" s="98"/>
      <c r="I255" s="98"/>
      <c r="J255" s="98"/>
      <c r="K255" s="98"/>
      <c r="L255" s="117"/>
      <c r="M255" s="117"/>
      <c r="N255" s="117"/>
      <c r="O255" s="117"/>
      <c r="P255" s="117"/>
      <c r="Q255" s="117"/>
      <c r="R255" s="117"/>
      <c r="S255" s="117"/>
    </row>
    <row r="256" spans="1:19" s="83" customFormat="1" ht="12.95" customHeight="1" x14ac:dyDescent="0.2">
      <c r="A256" s="81" t="str">
        <f t="shared" ref="A256:A262" si="28">$A$254</f>
        <v>Spieler 1-29</v>
      </c>
      <c r="B256" s="86" t="str">
        <f>$B$4</f>
        <v>BAY</v>
      </c>
      <c r="C256" s="115"/>
      <c r="D256" s="116"/>
      <c r="E256" s="116"/>
      <c r="F256" s="116"/>
      <c r="G256" s="116"/>
      <c r="H256" s="98"/>
      <c r="I256" s="98"/>
      <c r="J256" s="98"/>
      <c r="K256" s="98"/>
      <c r="L256" s="117"/>
      <c r="M256" s="117"/>
      <c r="N256" s="117"/>
      <c r="O256" s="117"/>
      <c r="P256" s="117"/>
      <c r="Q256" s="117"/>
      <c r="R256" s="117"/>
      <c r="S256" s="117"/>
    </row>
    <row r="257" spans="1:19" s="83" customFormat="1" ht="12.95" customHeight="1" x14ac:dyDescent="0.2">
      <c r="A257" s="81" t="str">
        <f t="shared" si="28"/>
        <v>Spieler 1-29</v>
      </c>
      <c r="B257" s="86" t="str">
        <f>$B$5</f>
        <v>Kiel</v>
      </c>
      <c r="C257" s="115"/>
      <c r="D257" s="116"/>
      <c r="E257" s="116"/>
      <c r="F257" s="116"/>
      <c r="G257" s="116"/>
      <c r="H257" s="98"/>
      <c r="I257" s="98"/>
      <c r="J257" s="98"/>
      <c r="K257" s="98"/>
      <c r="L257" s="117"/>
      <c r="M257" s="117"/>
      <c r="N257" s="117"/>
      <c r="O257" s="117"/>
      <c r="P257" s="117"/>
      <c r="Q257" s="117"/>
      <c r="R257" s="117"/>
      <c r="S257" s="117"/>
    </row>
    <row r="258" spans="1:19" s="83" customFormat="1" ht="12.95" customHeight="1" x14ac:dyDescent="0.2">
      <c r="A258" s="81" t="str">
        <f t="shared" si="28"/>
        <v>Spieler 1-29</v>
      </c>
      <c r="B258" s="86" t="str">
        <f>$B$6</f>
        <v>NRW</v>
      </c>
      <c r="C258" s="115"/>
      <c r="D258" s="116"/>
      <c r="E258" s="116"/>
      <c r="F258" s="116"/>
      <c r="G258" s="116"/>
      <c r="H258" s="98"/>
      <c r="I258" s="98"/>
      <c r="J258" s="98"/>
      <c r="K258" s="98"/>
      <c r="L258" s="117"/>
      <c r="M258" s="117"/>
      <c r="N258" s="117"/>
      <c r="O258" s="117"/>
      <c r="P258" s="117"/>
      <c r="Q258" s="117"/>
      <c r="R258" s="117"/>
      <c r="S258" s="117"/>
    </row>
    <row r="259" spans="1:19" s="83" customFormat="1" ht="12.95" customHeight="1" x14ac:dyDescent="0.2">
      <c r="A259" s="81" t="str">
        <f t="shared" si="28"/>
        <v>Spieler 1-29</v>
      </c>
      <c r="B259" s="86" t="str">
        <f>$B$7</f>
        <v>BAY</v>
      </c>
      <c r="C259" s="115"/>
      <c r="D259" s="116"/>
      <c r="E259" s="116"/>
      <c r="F259" s="116"/>
      <c r="G259" s="116"/>
      <c r="H259" s="98"/>
      <c r="I259" s="98"/>
      <c r="J259" s="98"/>
      <c r="K259" s="98"/>
      <c r="L259" s="117"/>
      <c r="M259" s="117"/>
      <c r="N259" s="117"/>
      <c r="O259" s="117"/>
      <c r="P259" s="117"/>
      <c r="Q259" s="117"/>
      <c r="R259" s="117"/>
      <c r="S259" s="117"/>
    </row>
    <row r="260" spans="1:19" s="83" customFormat="1" ht="12.95" customHeight="1" x14ac:dyDescent="0.2">
      <c r="A260" s="81" t="str">
        <f t="shared" si="28"/>
        <v>Spieler 1-29</v>
      </c>
      <c r="B260" s="86" t="str">
        <f>$B$8</f>
        <v>Gegner 6</v>
      </c>
      <c r="C260" s="115"/>
      <c r="D260" s="116"/>
      <c r="E260" s="116"/>
      <c r="F260" s="116"/>
      <c r="G260" s="116"/>
      <c r="H260" s="98"/>
      <c r="I260" s="98"/>
      <c r="J260" s="98"/>
      <c r="K260" s="98"/>
      <c r="L260" s="117"/>
      <c r="M260" s="117"/>
      <c r="N260" s="117"/>
      <c r="O260" s="117"/>
      <c r="P260" s="117"/>
      <c r="Q260" s="117"/>
      <c r="R260" s="117"/>
      <c r="S260" s="117"/>
    </row>
    <row r="261" spans="1:19" s="83" customFormat="1" ht="12.95" customHeight="1" x14ac:dyDescent="0.2">
      <c r="A261" s="81" t="str">
        <f t="shared" si="28"/>
        <v>Spieler 1-29</v>
      </c>
      <c r="B261" s="86" t="str">
        <f>$B$9</f>
        <v>Gegner 7</v>
      </c>
      <c r="C261" s="115"/>
      <c r="D261" s="116"/>
      <c r="E261" s="116"/>
      <c r="F261" s="116"/>
      <c r="G261" s="116"/>
      <c r="H261" s="98"/>
      <c r="I261" s="98"/>
      <c r="J261" s="98"/>
      <c r="K261" s="98"/>
      <c r="L261" s="117"/>
      <c r="M261" s="117"/>
      <c r="N261" s="117"/>
      <c r="O261" s="117"/>
      <c r="P261" s="117"/>
      <c r="Q261" s="117"/>
      <c r="R261" s="117"/>
      <c r="S261" s="117"/>
    </row>
    <row r="262" spans="1:19" s="83" customFormat="1" ht="12.95" customHeight="1" x14ac:dyDescent="0.2">
      <c r="A262" s="81" t="str">
        <f t="shared" si="28"/>
        <v>Spieler 1-29</v>
      </c>
      <c r="B262" s="86" t="str">
        <f>$B$10</f>
        <v>Gegner 8</v>
      </c>
      <c r="C262" s="115"/>
      <c r="D262" s="116"/>
      <c r="E262" s="116"/>
      <c r="F262" s="116"/>
      <c r="G262" s="116"/>
      <c r="H262" s="98"/>
      <c r="I262" s="98"/>
      <c r="J262" s="98"/>
      <c r="K262" s="98"/>
      <c r="L262" s="117"/>
      <c r="M262" s="117"/>
      <c r="N262" s="117"/>
      <c r="O262" s="117"/>
      <c r="P262" s="117"/>
      <c r="Q262" s="117"/>
      <c r="R262" s="117"/>
      <c r="S262" s="117"/>
    </row>
    <row r="263" spans="1:19" ht="12.95" customHeight="1" x14ac:dyDescent="0.2">
      <c r="A263" s="76" t="str">
        <f>daten!$A$31</f>
        <v>Spieler 1-30</v>
      </c>
      <c r="B263" s="77"/>
      <c r="C263" s="84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</row>
    <row r="264" spans="1:19" s="83" customFormat="1" ht="12.95" customHeight="1" x14ac:dyDescent="0.2">
      <c r="A264" s="81" t="str">
        <f>$A$263</f>
        <v>Spieler 1-30</v>
      </c>
      <c r="B264" s="86" t="str">
        <f>$B$3</f>
        <v>BB</v>
      </c>
      <c r="C264" s="115"/>
      <c r="D264" s="116"/>
      <c r="E264" s="116"/>
      <c r="F264" s="116"/>
      <c r="G264" s="116"/>
      <c r="H264" s="98"/>
      <c r="I264" s="98"/>
      <c r="J264" s="98"/>
      <c r="K264" s="98"/>
      <c r="L264" s="117"/>
      <c r="M264" s="117"/>
      <c r="N264" s="117"/>
      <c r="O264" s="117"/>
      <c r="P264" s="117"/>
      <c r="Q264" s="117"/>
      <c r="R264" s="117"/>
      <c r="S264" s="117"/>
    </row>
    <row r="265" spans="1:19" s="83" customFormat="1" ht="12.95" customHeight="1" x14ac:dyDescent="0.2">
      <c r="A265" s="81" t="str">
        <f t="shared" ref="A265:A271" si="29">$A$263</f>
        <v>Spieler 1-30</v>
      </c>
      <c r="B265" s="86" t="str">
        <f>$B$4</f>
        <v>BAY</v>
      </c>
      <c r="C265" s="115"/>
      <c r="D265" s="116"/>
      <c r="E265" s="116"/>
      <c r="F265" s="116"/>
      <c r="G265" s="116"/>
      <c r="H265" s="98"/>
      <c r="I265" s="98"/>
      <c r="J265" s="98"/>
      <c r="K265" s="98"/>
      <c r="L265" s="117"/>
      <c r="M265" s="117"/>
      <c r="N265" s="117"/>
      <c r="O265" s="117"/>
      <c r="P265" s="117"/>
      <c r="Q265" s="117"/>
      <c r="R265" s="117"/>
      <c r="S265" s="117"/>
    </row>
    <row r="266" spans="1:19" s="83" customFormat="1" ht="12.95" customHeight="1" x14ac:dyDescent="0.2">
      <c r="A266" s="81" t="str">
        <f t="shared" si="29"/>
        <v>Spieler 1-30</v>
      </c>
      <c r="B266" s="86" t="str">
        <f>$B$5</f>
        <v>Kiel</v>
      </c>
      <c r="C266" s="115"/>
      <c r="D266" s="116"/>
      <c r="E266" s="116"/>
      <c r="F266" s="116"/>
      <c r="G266" s="116"/>
      <c r="H266" s="98"/>
      <c r="I266" s="98"/>
      <c r="J266" s="98"/>
      <c r="K266" s="98"/>
      <c r="L266" s="117"/>
      <c r="M266" s="117"/>
      <c r="N266" s="117"/>
      <c r="O266" s="117"/>
      <c r="P266" s="117"/>
      <c r="Q266" s="117"/>
      <c r="R266" s="117"/>
      <c r="S266" s="117"/>
    </row>
    <row r="267" spans="1:19" s="83" customFormat="1" ht="12.95" customHeight="1" x14ac:dyDescent="0.2">
      <c r="A267" s="81" t="str">
        <f t="shared" si="29"/>
        <v>Spieler 1-30</v>
      </c>
      <c r="B267" s="86" t="str">
        <f>$B$6</f>
        <v>NRW</v>
      </c>
      <c r="C267" s="115"/>
      <c r="D267" s="116"/>
      <c r="E267" s="116"/>
      <c r="F267" s="116"/>
      <c r="G267" s="116"/>
      <c r="H267" s="98"/>
      <c r="I267" s="98"/>
      <c r="J267" s="98"/>
      <c r="K267" s="98"/>
      <c r="L267" s="117"/>
      <c r="M267" s="117"/>
      <c r="N267" s="117"/>
      <c r="O267" s="117"/>
      <c r="P267" s="117"/>
      <c r="Q267" s="117"/>
      <c r="R267" s="117"/>
      <c r="S267" s="117"/>
    </row>
    <row r="268" spans="1:19" s="83" customFormat="1" ht="12.95" customHeight="1" x14ac:dyDescent="0.2">
      <c r="A268" s="81" t="str">
        <f t="shared" si="29"/>
        <v>Spieler 1-30</v>
      </c>
      <c r="B268" s="86" t="str">
        <f>$B$7</f>
        <v>BAY</v>
      </c>
      <c r="C268" s="115"/>
      <c r="D268" s="116"/>
      <c r="E268" s="116"/>
      <c r="F268" s="116"/>
      <c r="G268" s="116"/>
      <c r="H268" s="98"/>
      <c r="I268" s="98"/>
      <c r="J268" s="98"/>
      <c r="K268" s="98"/>
      <c r="L268" s="117"/>
      <c r="M268" s="117"/>
      <c r="N268" s="117"/>
      <c r="O268" s="117"/>
      <c r="P268" s="117"/>
      <c r="Q268" s="117"/>
      <c r="R268" s="117"/>
      <c r="S268" s="117"/>
    </row>
    <row r="269" spans="1:19" s="83" customFormat="1" ht="12.95" customHeight="1" x14ac:dyDescent="0.2">
      <c r="A269" s="81" t="str">
        <f t="shared" si="29"/>
        <v>Spieler 1-30</v>
      </c>
      <c r="B269" s="86" t="str">
        <f>$B$8</f>
        <v>Gegner 6</v>
      </c>
      <c r="C269" s="115"/>
      <c r="D269" s="116"/>
      <c r="E269" s="116"/>
      <c r="F269" s="116"/>
      <c r="G269" s="116"/>
      <c r="H269" s="98"/>
      <c r="I269" s="98"/>
      <c r="J269" s="98"/>
      <c r="K269" s="98"/>
      <c r="L269" s="117"/>
      <c r="M269" s="117"/>
      <c r="N269" s="117"/>
      <c r="O269" s="117"/>
      <c r="P269" s="117"/>
      <c r="Q269" s="117"/>
      <c r="R269" s="117"/>
      <c r="S269" s="117"/>
    </row>
    <row r="270" spans="1:19" s="83" customFormat="1" ht="12.95" customHeight="1" x14ac:dyDescent="0.2">
      <c r="A270" s="81" t="str">
        <f t="shared" si="29"/>
        <v>Spieler 1-30</v>
      </c>
      <c r="B270" s="86" t="str">
        <f>$B$9</f>
        <v>Gegner 7</v>
      </c>
      <c r="C270" s="115"/>
      <c r="D270" s="116"/>
      <c r="E270" s="116"/>
      <c r="F270" s="116"/>
      <c r="G270" s="116"/>
      <c r="H270" s="98"/>
      <c r="I270" s="98"/>
      <c r="J270" s="98"/>
      <c r="K270" s="98"/>
      <c r="L270" s="117"/>
      <c r="M270" s="117"/>
      <c r="N270" s="117"/>
      <c r="O270" s="117"/>
      <c r="P270" s="117"/>
      <c r="Q270" s="117"/>
      <c r="R270" s="117"/>
      <c r="S270" s="117"/>
    </row>
    <row r="271" spans="1:19" s="83" customFormat="1" ht="12.95" customHeight="1" x14ac:dyDescent="0.2">
      <c r="A271" s="81" t="str">
        <f t="shared" si="29"/>
        <v>Spieler 1-30</v>
      </c>
      <c r="B271" s="86" t="str">
        <f>$B$10</f>
        <v>Gegner 8</v>
      </c>
      <c r="C271" s="115"/>
      <c r="D271" s="116"/>
      <c r="E271" s="116"/>
      <c r="F271" s="116"/>
      <c r="G271" s="116"/>
      <c r="H271" s="98"/>
      <c r="I271" s="98"/>
      <c r="J271" s="98"/>
      <c r="K271" s="98"/>
      <c r="L271" s="117"/>
      <c r="M271" s="117"/>
      <c r="N271" s="117"/>
      <c r="O271" s="117"/>
      <c r="P271" s="117"/>
      <c r="Q271" s="117"/>
      <c r="R271" s="117"/>
      <c r="S271" s="117"/>
    </row>
    <row r="272" spans="1:19" ht="12.95" customHeight="1" x14ac:dyDescent="0.2"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</row>
    <row r="273" spans="1:19" s="75" customFormat="1" ht="12.95" customHeight="1" x14ac:dyDescent="0.2">
      <c r="A273" s="76"/>
      <c r="B273" s="75" t="s">
        <v>33</v>
      </c>
      <c r="C273" s="90" t="s">
        <v>34</v>
      </c>
      <c r="D273" s="119">
        <f t="shared" ref="D273:S273" si="30">SUBTOTAL(9,D3:D271)</f>
        <v>112</v>
      </c>
      <c r="E273" s="119">
        <f t="shared" si="30"/>
        <v>102</v>
      </c>
      <c r="F273" s="119">
        <f t="shared" si="30"/>
        <v>52</v>
      </c>
      <c r="G273" s="119">
        <f t="shared" si="30"/>
        <v>35</v>
      </c>
      <c r="H273" s="120">
        <f t="shared" si="30"/>
        <v>47</v>
      </c>
      <c r="I273" s="120">
        <f t="shared" si="30"/>
        <v>3</v>
      </c>
      <c r="J273" s="120">
        <f t="shared" si="30"/>
        <v>3</v>
      </c>
      <c r="K273" s="120">
        <f t="shared" si="30"/>
        <v>4</v>
      </c>
      <c r="L273" s="121">
        <f t="shared" si="30"/>
        <v>19</v>
      </c>
      <c r="M273" s="121">
        <f t="shared" si="30"/>
        <v>0</v>
      </c>
      <c r="N273" s="121">
        <f t="shared" si="30"/>
        <v>10</v>
      </c>
      <c r="O273" s="121">
        <f t="shared" si="30"/>
        <v>32</v>
      </c>
      <c r="P273" s="121">
        <f t="shared" si="30"/>
        <v>1</v>
      </c>
      <c r="Q273" s="121">
        <f t="shared" si="30"/>
        <v>0</v>
      </c>
      <c r="R273" s="121">
        <f t="shared" si="30"/>
        <v>0</v>
      </c>
      <c r="S273" s="121">
        <f t="shared" si="30"/>
        <v>0</v>
      </c>
    </row>
  </sheetData>
  <autoFilter ref="B1:B271"/>
  <sortState ref="B4:B5">
    <sortCondition ref="B3"/>
  </sortState>
  <phoneticPr fontId="0" type="noConversion"/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/>
  <dimension ref="A1:AS273"/>
  <sheetViews>
    <sheetView showGridLines="0" zoomScaleNormal="100" workbookViewId="0">
      <pane ySplit="1" topLeftCell="A101" activePane="bottomLeft" state="frozen"/>
      <selection sqref="A1:IV65536"/>
      <selection pane="bottomLeft" activeCell="C105" sqref="C105"/>
    </sheetView>
  </sheetViews>
  <sheetFormatPr baseColWidth="10" defaultRowHeight="12.95" customHeight="1" x14ac:dyDescent="0.2"/>
  <cols>
    <col min="1" max="1" width="35.7109375" style="91" customWidth="1"/>
    <col min="2" max="2" width="25.7109375" style="80" customWidth="1"/>
    <col min="3" max="19" width="3.7109375" style="80" customWidth="1"/>
    <col min="20" max="20" width="11.42578125" style="80" customWidth="1"/>
    <col min="21" max="16384" width="11.42578125" style="80"/>
  </cols>
  <sheetData>
    <row r="1" spans="1:19" s="108" customFormat="1" ht="12.95" customHeight="1" x14ac:dyDescent="0.2">
      <c r="A1" s="107" t="str">
        <f>daten!$E$1</f>
        <v>BBSV Freising</v>
      </c>
      <c r="B1" s="108" t="s">
        <v>26</v>
      </c>
      <c r="C1" s="109" t="s">
        <v>24</v>
      </c>
      <c r="D1" s="109" t="s">
        <v>1</v>
      </c>
      <c r="E1" s="109" t="s">
        <v>0</v>
      </c>
      <c r="F1" s="109" t="s">
        <v>2</v>
      </c>
      <c r="G1" s="109" t="s">
        <v>3</v>
      </c>
      <c r="H1" s="109" t="s">
        <v>4</v>
      </c>
      <c r="I1" s="109" t="s">
        <v>5</v>
      </c>
      <c r="J1" s="109" t="s">
        <v>6</v>
      </c>
      <c r="K1" s="109" t="s">
        <v>7</v>
      </c>
      <c r="L1" s="109" t="s">
        <v>8</v>
      </c>
      <c r="M1" s="109" t="s">
        <v>9</v>
      </c>
      <c r="N1" s="109" t="s">
        <v>10</v>
      </c>
      <c r="O1" s="109" t="s">
        <v>11</v>
      </c>
      <c r="P1" s="109" t="s">
        <v>12</v>
      </c>
      <c r="Q1" s="109" t="s">
        <v>13</v>
      </c>
      <c r="R1" s="109" t="s">
        <v>14</v>
      </c>
      <c r="S1" s="109" t="s">
        <v>152</v>
      </c>
    </row>
    <row r="2" spans="1:19" ht="12.95" customHeight="1" x14ac:dyDescent="0.2">
      <c r="A2" s="76" t="str">
        <f>daten!$E$2</f>
        <v>Allouche, Naila</v>
      </c>
      <c r="B2" s="77"/>
      <c r="C2" s="84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</row>
    <row r="3" spans="1:19" s="83" customFormat="1" ht="12.95" customHeight="1" x14ac:dyDescent="0.2">
      <c r="A3" s="81" t="str">
        <f t="shared" ref="A3:A10" si="0">$A$2</f>
        <v>Allouche, Naila</v>
      </c>
      <c r="B3" s="82" t="s">
        <v>186</v>
      </c>
      <c r="C3" s="115"/>
      <c r="D3" s="116"/>
      <c r="E3" s="116"/>
      <c r="F3" s="116"/>
      <c r="G3" s="116"/>
      <c r="H3" s="98"/>
      <c r="I3" s="98"/>
      <c r="J3" s="98"/>
      <c r="K3" s="98"/>
      <c r="L3" s="117"/>
      <c r="M3" s="117"/>
      <c r="N3" s="117"/>
      <c r="O3" s="117"/>
      <c r="P3" s="117"/>
      <c r="Q3" s="117"/>
      <c r="R3" s="117"/>
      <c r="S3" s="117"/>
    </row>
    <row r="4" spans="1:19" s="83" customFormat="1" ht="12.95" customHeight="1" x14ac:dyDescent="0.2">
      <c r="A4" s="81" t="str">
        <f t="shared" si="0"/>
        <v>Allouche, Naila</v>
      </c>
      <c r="B4" s="82" t="s">
        <v>9</v>
      </c>
      <c r="C4" s="115"/>
      <c r="D4" s="116"/>
      <c r="E4" s="116"/>
      <c r="F4" s="116"/>
      <c r="G4" s="116"/>
      <c r="H4" s="98"/>
      <c r="I4" s="98"/>
      <c r="J4" s="98"/>
      <c r="K4" s="98"/>
      <c r="L4" s="117"/>
      <c r="M4" s="117"/>
      <c r="N4" s="117"/>
      <c r="O4" s="117"/>
      <c r="P4" s="117"/>
      <c r="Q4" s="117"/>
      <c r="R4" s="117"/>
      <c r="S4" s="117"/>
    </row>
    <row r="5" spans="1:19" s="83" customFormat="1" ht="12.95" customHeight="1" x14ac:dyDescent="0.2">
      <c r="A5" s="81" t="str">
        <f t="shared" si="0"/>
        <v>Allouche, Naila</v>
      </c>
      <c r="B5" s="82" t="s">
        <v>9</v>
      </c>
      <c r="C5" s="115"/>
      <c r="D5" s="116"/>
      <c r="E5" s="116"/>
      <c r="F5" s="116"/>
      <c r="G5" s="116"/>
      <c r="H5" s="98"/>
      <c r="I5" s="98"/>
      <c r="J5" s="98"/>
      <c r="K5" s="98"/>
      <c r="L5" s="117"/>
      <c r="M5" s="117"/>
      <c r="N5" s="117"/>
      <c r="O5" s="117"/>
      <c r="P5" s="117"/>
      <c r="Q5" s="117"/>
      <c r="R5" s="117"/>
      <c r="S5" s="117"/>
    </row>
    <row r="6" spans="1:19" s="83" customFormat="1" ht="12.95" customHeight="1" x14ac:dyDescent="0.2">
      <c r="A6" s="81" t="str">
        <f t="shared" si="0"/>
        <v>Allouche, Naila</v>
      </c>
      <c r="B6" s="82" t="s">
        <v>186</v>
      </c>
      <c r="C6" s="115"/>
      <c r="D6" s="116"/>
      <c r="E6" s="116"/>
      <c r="F6" s="116"/>
      <c r="G6" s="116"/>
      <c r="H6" s="98"/>
      <c r="I6" s="98"/>
      <c r="J6" s="98"/>
      <c r="K6" s="98"/>
      <c r="L6" s="117"/>
      <c r="M6" s="117"/>
      <c r="N6" s="117"/>
      <c r="O6" s="117"/>
      <c r="P6" s="117"/>
      <c r="Q6" s="117"/>
      <c r="R6" s="117"/>
      <c r="S6" s="117"/>
    </row>
    <row r="7" spans="1:19" s="83" customFormat="1" ht="12.95" customHeight="1" x14ac:dyDescent="0.2">
      <c r="A7" s="81" t="str">
        <f t="shared" si="0"/>
        <v>Allouche, Naila</v>
      </c>
      <c r="B7" s="82" t="s">
        <v>61</v>
      </c>
      <c r="C7" s="115"/>
      <c r="D7" s="116"/>
      <c r="E7" s="116"/>
      <c r="F7" s="116"/>
      <c r="G7" s="116"/>
      <c r="H7" s="98"/>
      <c r="I7" s="98"/>
      <c r="J7" s="98"/>
      <c r="K7" s="98"/>
      <c r="L7" s="117"/>
      <c r="M7" s="117"/>
      <c r="N7" s="117"/>
      <c r="O7" s="117"/>
      <c r="P7" s="117"/>
      <c r="Q7" s="117"/>
      <c r="R7" s="117"/>
      <c r="S7" s="117"/>
    </row>
    <row r="8" spans="1:19" s="83" customFormat="1" ht="12.95" customHeight="1" x14ac:dyDescent="0.2">
      <c r="A8" s="81" t="str">
        <f t="shared" si="0"/>
        <v>Allouche, Naila</v>
      </c>
      <c r="B8" s="82" t="s">
        <v>62</v>
      </c>
      <c r="C8" s="115"/>
      <c r="D8" s="116"/>
      <c r="E8" s="116"/>
      <c r="F8" s="116"/>
      <c r="G8" s="116"/>
      <c r="H8" s="98"/>
      <c r="I8" s="98"/>
      <c r="J8" s="98"/>
      <c r="K8" s="98"/>
      <c r="L8" s="117"/>
      <c r="M8" s="117"/>
      <c r="N8" s="117"/>
      <c r="O8" s="117"/>
      <c r="P8" s="117"/>
      <c r="Q8" s="117"/>
      <c r="R8" s="117"/>
      <c r="S8" s="117"/>
    </row>
    <row r="9" spans="1:19" s="83" customFormat="1" ht="12.95" customHeight="1" x14ac:dyDescent="0.2">
      <c r="A9" s="81" t="str">
        <f t="shared" si="0"/>
        <v>Allouche, Naila</v>
      </c>
      <c r="B9" s="82" t="s">
        <v>55</v>
      </c>
      <c r="C9" s="115"/>
      <c r="D9" s="116"/>
      <c r="E9" s="116"/>
      <c r="F9" s="116"/>
      <c r="G9" s="116"/>
      <c r="H9" s="98"/>
      <c r="I9" s="98"/>
      <c r="J9" s="98"/>
      <c r="K9" s="98"/>
      <c r="L9" s="117"/>
      <c r="M9" s="117"/>
      <c r="N9" s="117"/>
      <c r="O9" s="117"/>
      <c r="P9" s="117"/>
      <c r="Q9" s="117"/>
      <c r="R9" s="117"/>
      <c r="S9" s="117"/>
    </row>
    <row r="10" spans="1:19" s="83" customFormat="1" ht="12.95" customHeight="1" x14ac:dyDescent="0.2">
      <c r="A10" s="81" t="str">
        <f t="shared" si="0"/>
        <v>Allouche, Naila</v>
      </c>
      <c r="B10" s="82" t="s">
        <v>56</v>
      </c>
      <c r="C10" s="115"/>
      <c r="D10" s="116"/>
      <c r="E10" s="116"/>
      <c r="F10" s="116"/>
      <c r="G10" s="116"/>
      <c r="H10" s="98"/>
      <c r="I10" s="98"/>
      <c r="J10" s="98"/>
      <c r="K10" s="98"/>
      <c r="L10" s="117"/>
      <c r="M10" s="117"/>
      <c r="N10" s="117"/>
      <c r="O10" s="117"/>
      <c r="P10" s="117"/>
      <c r="Q10" s="117"/>
      <c r="R10" s="117"/>
      <c r="S10" s="117"/>
    </row>
    <row r="11" spans="1:19" ht="12.95" customHeight="1" x14ac:dyDescent="0.2">
      <c r="A11" s="76" t="str">
        <f>daten!$E$3</f>
        <v>Ändra, Antonia</v>
      </c>
      <c r="B11" s="77"/>
      <c r="C11" s="84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</row>
    <row r="12" spans="1:19" s="83" customFormat="1" ht="12.95" customHeight="1" x14ac:dyDescent="0.2">
      <c r="A12" s="81" t="str">
        <f t="shared" ref="A12:A19" si="1">$A$11</f>
        <v>Ändra, Antonia</v>
      </c>
      <c r="B12" s="86" t="str">
        <f>$B$3</f>
        <v>BAWÜ</v>
      </c>
      <c r="C12" s="115">
        <v>1</v>
      </c>
      <c r="D12" s="116"/>
      <c r="E12" s="116"/>
      <c r="F12" s="116"/>
      <c r="G12" s="116"/>
      <c r="H12" s="98"/>
      <c r="I12" s="98"/>
      <c r="J12" s="98"/>
      <c r="K12" s="98"/>
      <c r="L12" s="117"/>
      <c r="M12" s="117"/>
      <c r="N12" s="117"/>
      <c r="O12" s="117"/>
      <c r="P12" s="117"/>
      <c r="Q12" s="117"/>
      <c r="R12" s="117"/>
      <c r="S12" s="117"/>
    </row>
    <row r="13" spans="1:19" s="83" customFormat="1" ht="12.95" customHeight="1" x14ac:dyDescent="0.2">
      <c r="A13" s="81" t="str">
        <f t="shared" si="1"/>
        <v>Ändra, Antonia</v>
      </c>
      <c r="B13" s="86" t="str">
        <f>$B$4</f>
        <v>BB</v>
      </c>
      <c r="C13" s="115"/>
      <c r="D13" s="116"/>
      <c r="E13" s="116"/>
      <c r="F13" s="116"/>
      <c r="G13" s="116"/>
      <c r="H13" s="98"/>
      <c r="I13" s="98"/>
      <c r="J13" s="98"/>
      <c r="K13" s="98"/>
      <c r="L13" s="117"/>
      <c r="M13" s="117"/>
      <c r="N13" s="117"/>
      <c r="O13" s="117"/>
      <c r="P13" s="117"/>
      <c r="Q13" s="117"/>
      <c r="R13" s="117"/>
      <c r="S13" s="117"/>
    </row>
    <row r="14" spans="1:19" s="83" customFormat="1" ht="12.95" customHeight="1" x14ac:dyDescent="0.2">
      <c r="A14" s="81" t="str">
        <f t="shared" si="1"/>
        <v>Ändra, Antonia</v>
      </c>
      <c r="B14" s="86" t="str">
        <f>$B$5</f>
        <v>BB</v>
      </c>
      <c r="C14" s="115"/>
      <c r="D14" s="116"/>
      <c r="E14" s="116"/>
      <c r="F14" s="116"/>
      <c r="G14" s="116"/>
      <c r="H14" s="98"/>
      <c r="I14" s="98"/>
      <c r="J14" s="98"/>
      <c r="K14" s="98"/>
      <c r="L14" s="117"/>
      <c r="M14" s="117"/>
      <c r="N14" s="117"/>
      <c r="O14" s="117"/>
      <c r="P14" s="117"/>
      <c r="Q14" s="117"/>
      <c r="R14" s="117"/>
      <c r="S14" s="117"/>
    </row>
    <row r="15" spans="1:19" s="83" customFormat="1" ht="12.95" customHeight="1" x14ac:dyDescent="0.2">
      <c r="A15" s="81" t="str">
        <f t="shared" si="1"/>
        <v>Ändra, Antonia</v>
      </c>
      <c r="B15" s="86" t="str">
        <f>$B$6</f>
        <v>BAWÜ</v>
      </c>
      <c r="C15" s="115">
        <v>1</v>
      </c>
      <c r="D15" s="116"/>
      <c r="E15" s="116"/>
      <c r="F15" s="116"/>
      <c r="G15" s="116"/>
      <c r="H15" s="98"/>
      <c r="I15" s="98"/>
      <c r="J15" s="98"/>
      <c r="K15" s="98"/>
      <c r="L15" s="117"/>
      <c r="M15" s="117"/>
      <c r="N15" s="117"/>
      <c r="O15" s="117"/>
      <c r="P15" s="117"/>
      <c r="Q15" s="117"/>
      <c r="R15" s="117"/>
      <c r="S15" s="117"/>
    </row>
    <row r="16" spans="1:19" s="83" customFormat="1" ht="12.95" customHeight="1" x14ac:dyDescent="0.2">
      <c r="A16" s="81" t="str">
        <f t="shared" si="1"/>
        <v>Ändra, Antonia</v>
      </c>
      <c r="B16" s="86" t="str">
        <f>$B$7</f>
        <v>Gegner 5</v>
      </c>
      <c r="C16" s="115"/>
      <c r="D16" s="116"/>
      <c r="E16" s="116"/>
      <c r="F16" s="116"/>
      <c r="G16" s="116"/>
      <c r="H16" s="98"/>
      <c r="I16" s="98"/>
      <c r="J16" s="98"/>
      <c r="K16" s="98"/>
      <c r="L16" s="117"/>
      <c r="M16" s="117"/>
      <c r="N16" s="117"/>
      <c r="O16" s="117"/>
      <c r="P16" s="117"/>
      <c r="Q16" s="117"/>
      <c r="R16" s="117"/>
      <c r="S16" s="117"/>
    </row>
    <row r="17" spans="1:45" s="83" customFormat="1" ht="12.95" customHeight="1" x14ac:dyDescent="0.2">
      <c r="A17" s="81" t="str">
        <f t="shared" si="1"/>
        <v>Ändra, Antonia</v>
      </c>
      <c r="B17" s="86" t="str">
        <f>$B$8</f>
        <v>Gegner 6</v>
      </c>
      <c r="C17" s="115"/>
      <c r="D17" s="116"/>
      <c r="E17" s="116"/>
      <c r="F17" s="116"/>
      <c r="G17" s="116"/>
      <c r="H17" s="98"/>
      <c r="I17" s="98"/>
      <c r="J17" s="98"/>
      <c r="K17" s="98"/>
      <c r="L17" s="117"/>
      <c r="M17" s="117"/>
      <c r="N17" s="117"/>
      <c r="O17" s="117"/>
      <c r="P17" s="117"/>
      <c r="Q17" s="117"/>
      <c r="R17" s="117"/>
      <c r="S17" s="117"/>
    </row>
    <row r="18" spans="1:45" s="83" customFormat="1" ht="12.95" customHeight="1" x14ac:dyDescent="0.2">
      <c r="A18" s="81" t="str">
        <f t="shared" si="1"/>
        <v>Ändra, Antonia</v>
      </c>
      <c r="B18" s="86" t="str">
        <f>$B$9</f>
        <v>Gegner 7</v>
      </c>
      <c r="C18" s="115"/>
      <c r="D18" s="116"/>
      <c r="E18" s="116"/>
      <c r="F18" s="116"/>
      <c r="G18" s="116"/>
      <c r="H18" s="98"/>
      <c r="I18" s="98"/>
      <c r="J18" s="98"/>
      <c r="K18" s="98"/>
      <c r="L18" s="117"/>
      <c r="M18" s="117"/>
      <c r="N18" s="117"/>
      <c r="O18" s="117"/>
      <c r="P18" s="117"/>
      <c r="Q18" s="117"/>
      <c r="R18" s="117"/>
      <c r="S18" s="117"/>
    </row>
    <row r="19" spans="1:45" s="83" customFormat="1" ht="12.95" customHeight="1" x14ac:dyDescent="0.2">
      <c r="A19" s="81" t="str">
        <f t="shared" si="1"/>
        <v>Ändra, Antonia</v>
      </c>
      <c r="B19" s="86" t="str">
        <f>$B$10</f>
        <v>Gegner 8</v>
      </c>
      <c r="C19" s="115"/>
      <c r="D19" s="116"/>
      <c r="E19" s="116"/>
      <c r="F19" s="116"/>
      <c r="G19" s="116"/>
      <c r="H19" s="98"/>
      <c r="I19" s="98"/>
      <c r="J19" s="98"/>
      <c r="K19" s="98"/>
      <c r="L19" s="117"/>
      <c r="M19" s="117"/>
      <c r="N19" s="117"/>
      <c r="O19" s="117"/>
      <c r="P19" s="117"/>
      <c r="Q19" s="117"/>
      <c r="R19" s="117"/>
      <c r="S19" s="117"/>
    </row>
    <row r="20" spans="1:45" ht="12.95" customHeight="1" x14ac:dyDescent="0.2">
      <c r="A20" s="76" t="str">
        <f>daten!$E$4</f>
        <v>Beyer, Carina</v>
      </c>
      <c r="B20" s="77"/>
      <c r="C20" s="84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</row>
    <row r="21" spans="1:45" s="83" customFormat="1" ht="12.95" customHeight="1" x14ac:dyDescent="0.2">
      <c r="A21" s="81" t="str">
        <f t="shared" ref="A21:A28" si="2">$A$20</f>
        <v>Beyer, Carina</v>
      </c>
      <c r="B21" s="86" t="str">
        <f>$B$3</f>
        <v>BAWÜ</v>
      </c>
      <c r="C21" s="115">
        <v>1</v>
      </c>
      <c r="D21" s="116">
        <v>3</v>
      </c>
      <c r="E21" s="116">
        <v>3</v>
      </c>
      <c r="F21" s="116">
        <v>3</v>
      </c>
      <c r="G21" s="116"/>
      <c r="H21" s="98">
        <v>3</v>
      </c>
      <c r="I21" s="98"/>
      <c r="J21" s="98"/>
      <c r="K21" s="98"/>
      <c r="L21" s="117"/>
      <c r="M21" s="117"/>
      <c r="N21" s="117"/>
      <c r="O21" s="117">
        <v>2</v>
      </c>
      <c r="P21" s="117"/>
      <c r="Q21" s="117"/>
      <c r="R21" s="117"/>
      <c r="S21" s="117"/>
    </row>
    <row r="22" spans="1:45" s="83" customFormat="1" ht="12.95" customHeight="1" x14ac:dyDescent="0.2">
      <c r="A22" s="81" t="str">
        <f t="shared" si="2"/>
        <v>Beyer, Carina</v>
      </c>
      <c r="B22" s="86" t="str">
        <f>$B$4</f>
        <v>BB</v>
      </c>
      <c r="C22" s="115">
        <v>1</v>
      </c>
      <c r="D22" s="116">
        <v>3</v>
      </c>
      <c r="E22" s="116">
        <v>3</v>
      </c>
      <c r="F22" s="116">
        <v>2</v>
      </c>
      <c r="G22" s="116">
        <v>1</v>
      </c>
      <c r="H22" s="98">
        <v>1</v>
      </c>
      <c r="I22" s="98"/>
      <c r="J22" s="98"/>
      <c r="K22" s="98"/>
      <c r="L22" s="117"/>
      <c r="M22" s="117"/>
      <c r="N22" s="117"/>
      <c r="O22" s="117">
        <v>1</v>
      </c>
      <c r="P22" s="117"/>
      <c r="Q22" s="117"/>
      <c r="R22" s="117"/>
      <c r="S22" s="117"/>
    </row>
    <row r="23" spans="1:45" s="83" customFormat="1" ht="12.95" customHeight="1" x14ac:dyDescent="0.2">
      <c r="A23" s="81" t="str">
        <f t="shared" si="2"/>
        <v>Beyer, Carina</v>
      </c>
      <c r="B23" s="86" t="str">
        <f>$B$5</f>
        <v>BB</v>
      </c>
      <c r="C23" s="115">
        <v>1</v>
      </c>
      <c r="D23" s="116">
        <v>3</v>
      </c>
      <c r="E23" s="116">
        <v>3</v>
      </c>
      <c r="F23" s="116">
        <v>3</v>
      </c>
      <c r="G23" s="116"/>
      <c r="H23" s="98">
        <v>2</v>
      </c>
      <c r="I23" s="98">
        <v>1</v>
      </c>
      <c r="J23" s="98"/>
      <c r="K23" s="98"/>
      <c r="L23" s="117"/>
      <c r="M23" s="117"/>
      <c r="N23" s="117"/>
      <c r="O23" s="117"/>
      <c r="P23" s="117"/>
      <c r="Q23" s="117"/>
      <c r="R23" s="117"/>
      <c r="S23" s="117"/>
    </row>
    <row r="24" spans="1:45" s="83" customFormat="1" ht="12.95" customHeight="1" x14ac:dyDescent="0.2">
      <c r="A24" s="81" t="str">
        <f t="shared" si="2"/>
        <v>Beyer, Carina</v>
      </c>
      <c r="B24" s="86" t="str">
        <f>$B$6</f>
        <v>BAWÜ</v>
      </c>
      <c r="C24" s="115">
        <v>1</v>
      </c>
      <c r="D24" s="116">
        <v>4</v>
      </c>
      <c r="E24" s="116">
        <v>4</v>
      </c>
      <c r="F24" s="116">
        <v>1</v>
      </c>
      <c r="G24" s="116"/>
      <c r="H24" s="98">
        <v>2</v>
      </c>
      <c r="I24" s="98"/>
      <c r="J24" s="98"/>
      <c r="K24" s="98"/>
      <c r="L24" s="117">
        <v>1</v>
      </c>
      <c r="M24" s="117"/>
      <c r="N24" s="117"/>
      <c r="O24" s="117"/>
      <c r="P24" s="117"/>
      <c r="Q24" s="117"/>
      <c r="R24" s="117"/>
      <c r="S24" s="117"/>
    </row>
    <row r="25" spans="1:45" s="83" customFormat="1" ht="12.95" customHeight="1" x14ac:dyDescent="0.2">
      <c r="A25" s="81" t="str">
        <f t="shared" si="2"/>
        <v>Beyer, Carina</v>
      </c>
      <c r="B25" s="86" t="str">
        <f>$B$7</f>
        <v>Gegner 5</v>
      </c>
      <c r="C25" s="115"/>
      <c r="D25" s="116"/>
      <c r="E25" s="116"/>
      <c r="F25" s="116"/>
      <c r="G25" s="116"/>
      <c r="H25" s="98"/>
      <c r="I25" s="98"/>
      <c r="J25" s="98"/>
      <c r="K25" s="98"/>
      <c r="L25" s="117"/>
      <c r="M25" s="117"/>
      <c r="N25" s="117"/>
      <c r="O25" s="117"/>
      <c r="P25" s="117"/>
      <c r="Q25" s="117"/>
      <c r="R25" s="117"/>
      <c r="S25" s="117"/>
    </row>
    <row r="26" spans="1:45" s="83" customFormat="1" ht="12.95" customHeight="1" x14ac:dyDescent="0.2">
      <c r="A26" s="81" t="str">
        <f t="shared" si="2"/>
        <v>Beyer, Carina</v>
      </c>
      <c r="B26" s="86" t="str">
        <f>$B$8</f>
        <v>Gegner 6</v>
      </c>
      <c r="C26" s="115"/>
      <c r="D26" s="116"/>
      <c r="E26" s="116"/>
      <c r="F26" s="116"/>
      <c r="G26" s="116"/>
      <c r="H26" s="98"/>
      <c r="I26" s="98"/>
      <c r="J26" s="98"/>
      <c r="K26" s="98"/>
      <c r="L26" s="117"/>
      <c r="M26" s="117"/>
      <c r="N26" s="117"/>
      <c r="O26" s="117"/>
      <c r="P26" s="117"/>
      <c r="Q26" s="117"/>
      <c r="R26" s="117"/>
      <c r="S26" s="117"/>
    </row>
    <row r="27" spans="1:45" s="83" customFormat="1" ht="12.95" customHeight="1" x14ac:dyDescent="0.2">
      <c r="A27" s="81" t="str">
        <f t="shared" si="2"/>
        <v>Beyer, Carina</v>
      </c>
      <c r="B27" s="86" t="str">
        <f>$B$9</f>
        <v>Gegner 7</v>
      </c>
      <c r="C27" s="115"/>
      <c r="D27" s="116"/>
      <c r="E27" s="116"/>
      <c r="F27" s="116"/>
      <c r="G27" s="116"/>
      <c r="H27" s="98"/>
      <c r="I27" s="98"/>
      <c r="J27" s="98"/>
      <c r="K27" s="98"/>
      <c r="L27" s="117"/>
      <c r="M27" s="117"/>
      <c r="N27" s="117"/>
      <c r="O27" s="117"/>
      <c r="P27" s="117"/>
      <c r="Q27" s="117"/>
      <c r="R27" s="117"/>
      <c r="S27" s="117"/>
    </row>
    <row r="28" spans="1:45" s="83" customFormat="1" ht="12.95" customHeight="1" x14ac:dyDescent="0.2">
      <c r="A28" s="81" t="str">
        <f t="shared" si="2"/>
        <v>Beyer, Carina</v>
      </c>
      <c r="B28" s="86" t="str">
        <f>$B$10</f>
        <v>Gegner 8</v>
      </c>
      <c r="C28" s="115"/>
      <c r="D28" s="116"/>
      <c r="E28" s="116"/>
      <c r="F28" s="116"/>
      <c r="G28" s="116"/>
      <c r="H28" s="98"/>
      <c r="I28" s="98"/>
      <c r="J28" s="98"/>
      <c r="K28" s="98"/>
      <c r="L28" s="117"/>
      <c r="M28" s="117"/>
      <c r="N28" s="117"/>
      <c r="O28" s="117"/>
      <c r="P28" s="117"/>
      <c r="Q28" s="117"/>
      <c r="R28" s="117"/>
      <c r="S28" s="117"/>
    </row>
    <row r="29" spans="1:45" ht="12.95" customHeight="1" x14ac:dyDescent="0.2">
      <c r="A29" s="76" t="str">
        <f>daten!$E$5</f>
        <v>Beyer, Carla</v>
      </c>
      <c r="B29" s="77"/>
      <c r="C29" s="84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</row>
    <row r="30" spans="1:45" s="83" customFormat="1" ht="12.95" customHeight="1" x14ac:dyDescent="0.2">
      <c r="A30" s="81" t="str">
        <f t="shared" ref="A30:A37" si="3">$A$29</f>
        <v>Beyer, Carla</v>
      </c>
      <c r="B30" s="86" t="str">
        <f>$B$3</f>
        <v>BAWÜ</v>
      </c>
      <c r="C30" s="115">
        <v>1</v>
      </c>
      <c r="D30" s="116">
        <v>3</v>
      </c>
      <c r="E30" s="116">
        <v>3</v>
      </c>
      <c r="F30" s="116">
        <v>1</v>
      </c>
      <c r="G30" s="116">
        <v>2</v>
      </c>
      <c r="H30" s="98">
        <v>1</v>
      </c>
      <c r="I30" s="98"/>
      <c r="J30" s="98"/>
      <c r="K30" s="98"/>
      <c r="L30" s="117"/>
      <c r="M30" s="117"/>
      <c r="N30" s="117"/>
      <c r="O30" s="117"/>
      <c r="P30" s="117"/>
      <c r="Q30" s="117"/>
      <c r="R30" s="117"/>
      <c r="S30" s="117"/>
    </row>
    <row r="31" spans="1:45" s="83" customFormat="1" ht="12.95" customHeight="1" x14ac:dyDescent="0.2">
      <c r="A31" s="81" t="str">
        <f t="shared" si="3"/>
        <v>Beyer, Carla</v>
      </c>
      <c r="B31" s="86" t="str">
        <f>$B$4</f>
        <v>BB</v>
      </c>
      <c r="C31" s="115">
        <v>1</v>
      </c>
      <c r="D31" s="116">
        <v>2</v>
      </c>
      <c r="E31" s="116">
        <v>2</v>
      </c>
      <c r="F31" s="116">
        <v>1</v>
      </c>
      <c r="G31" s="116"/>
      <c r="H31" s="98">
        <v>1</v>
      </c>
      <c r="I31" s="98"/>
      <c r="J31" s="98"/>
      <c r="K31" s="98"/>
      <c r="L31" s="117"/>
      <c r="M31" s="117"/>
      <c r="N31" s="117"/>
      <c r="O31" s="117"/>
      <c r="P31" s="117"/>
      <c r="Q31" s="117"/>
      <c r="R31" s="117"/>
      <c r="S31" s="117"/>
    </row>
    <row r="32" spans="1:45" s="83" customFormat="1" ht="12.95" customHeight="1" x14ac:dyDescent="0.2">
      <c r="A32" s="81" t="str">
        <f t="shared" si="3"/>
        <v>Beyer, Carla</v>
      </c>
      <c r="B32" s="86" t="str">
        <f>$B$5</f>
        <v>BB</v>
      </c>
      <c r="C32" s="115">
        <v>1</v>
      </c>
      <c r="D32" s="116">
        <v>2</v>
      </c>
      <c r="E32" s="116">
        <v>2</v>
      </c>
      <c r="F32" s="116">
        <v>2</v>
      </c>
      <c r="G32" s="116"/>
      <c r="H32" s="98">
        <v>2</v>
      </c>
      <c r="I32" s="98"/>
      <c r="J32" s="98"/>
      <c r="K32" s="98"/>
      <c r="L32" s="117"/>
      <c r="M32" s="117"/>
      <c r="N32" s="117"/>
      <c r="O32" s="117">
        <v>1</v>
      </c>
      <c r="P32" s="117"/>
      <c r="Q32" s="117"/>
      <c r="R32" s="117"/>
      <c r="S32" s="117"/>
    </row>
    <row r="33" spans="1:19" s="83" customFormat="1" ht="12.95" customHeight="1" x14ac:dyDescent="0.2">
      <c r="A33" s="81" t="str">
        <f t="shared" si="3"/>
        <v>Beyer, Carla</v>
      </c>
      <c r="B33" s="86" t="str">
        <f>$B$6</f>
        <v>BAWÜ</v>
      </c>
      <c r="C33" s="115">
        <v>1</v>
      </c>
      <c r="D33" s="116">
        <v>4</v>
      </c>
      <c r="E33" s="116">
        <v>4</v>
      </c>
      <c r="F33" s="116">
        <v>1</v>
      </c>
      <c r="G33" s="116"/>
      <c r="H33" s="98">
        <v>1</v>
      </c>
      <c r="I33" s="98"/>
      <c r="J33" s="98"/>
      <c r="K33" s="98"/>
      <c r="L33" s="117">
        <v>1</v>
      </c>
      <c r="M33" s="117"/>
      <c r="N33" s="117"/>
      <c r="O33" s="117"/>
      <c r="P33" s="117"/>
      <c r="Q33" s="117"/>
      <c r="R33" s="117"/>
      <c r="S33" s="117"/>
    </row>
    <row r="34" spans="1:19" s="83" customFormat="1" ht="12.95" customHeight="1" x14ac:dyDescent="0.2">
      <c r="A34" s="81" t="str">
        <f t="shared" si="3"/>
        <v>Beyer, Carla</v>
      </c>
      <c r="B34" s="86" t="str">
        <f>$B$7</f>
        <v>Gegner 5</v>
      </c>
      <c r="C34" s="115"/>
      <c r="D34" s="116"/>
      <c r="E34" s="116"/>
      <c r="F34" s="116"/>
      <c r="G34" s="116"/>
      <c r="H34" s="98"/>
      <c r="I34" s="98"/>
      <c r="J34" s="98"/>
      <c r="K34" s="98"/>
      <c r="L34" s="117"/>
      <c r="M34" s="117"/>
      <c r="N34" s="117"/>
      <c r="O34" s="117"/>
      <c r="P34" s="117"/>
      <c r="Q34" s="117"/>
      <c r="R34" s="117"/>
      <c r="S34" s="117"/>
    </row>
    <row r="35" spans="1:19" s="83" customFormat="1" ht="12.95" customHeight="1" x14ac:dyDescent="0.2">
      <c r="A35" s="81" t="str">
        <f t="shared" si="3"/>
        <v>Beyer, Carla</v>
      </c>
      <c r="B35" s="86" t="str">
        <f>$B$8</f>
        <v>Gegner 6</v>
      </c>
      <c r="C35" s="115"/>
      <c r="D35" s="116"/>
      <c r="E35" s="116"/>
      <c r="F35" s="116"/>
      <c r="G35" s="116"/>
      <c r="H35" s="98"/>
      <c r="I35" s="98"/>
      <c r="J35" s="98"/>
      <c r="K35" s="98"/>
      <c r="L35" s="117"/>
      <c r="M35" s="117"/>
      <c r="N35" s="117"/>
      <c r="O35" s="117"/>
      <c r="P35" s="117"/>
      <c r="Q35" s="117"/>
      <c r="R35" s="117"/>
      <c r="S35" s="117"/>
    </row>
    <row r="36" spans="1:19" s="83" customFormat="1" ht="12.95" customHeight="1" x14ac:dyDescent="0.2">
      <c r="A36" s="81" t="str">
        <f t="shared" si="3"/>
        <v>Beyer, Carla</v>
      </c>
      <c r="B36" s="86" t="str">
        <f>$B$9</f>
        <v>Gegner 7</v>
      </c>
      <c r="C36" s="115"/>
      <c r="D36" s="116"/>
      <c r="E36" s="116"/>
      <c r="F36" s="116"/>
      <c r="G36" s="116"/>
      <c r="H36" s="98"/>
      <c r="I36" s="98"/>
      <c r="J36" s="98"/>
      <c r="K36" s="98"/>
      <c r="L36" s="117"/>
      <c r="M36" s="117"/>
      <c r="N36" s="117"/>
      <c r="O36" s="117"/>
      <c r="P36" s="117"/>
      <c r="Q36" s="117"/>
      <c r="R36" s="117"/>
      <c r="S36" s="117"/>
    </row>
    <row r="37" spans="1:19" s="83" customFormat="1" ht="12.95" customHeight="1" x14ac:dyDescent="0.2">
      <c r="A37" s="81" t="str">
        <f t="shared" si="3"/>
        <v>Beyer, Carla</v>
      </c>
      <c r="B37" s="86" t="str">
        <f>$B$10</f>
        <v>Gegner 8</v>
      </c>
      <c r="C37" s="115"/>
      <c r="D37" s="116"/>
      <c r="E37" s="116"/>
      <c r="F37" s="116"/>
      <c r="G37" s="116"/>
      <c r="H37" s="98"/>
      <c r="I37" s="98"/>
      <c r="J37" s="98"/>
      <c r="K37" s="98"/>
      <c r="L37" s="117"/>
      <c r="M37" s="117"/>
      <c r="N37" s="117"/>
      <c r="O37" s="117"/>
      <c r="P37" s="117"/>
      <c r="Q37" s="117"/>
      <c r="R37" s="117"/>
      <c r="S37" s="117"/>
    </row>
    <row r="38" spans="1:19" ht="12.95" customHeight="1" x14ac:dyDescent="0.2">
      <c r="A38" s="76" t="str">
        <f>daten!$E$6</f>
        <v>Cicek, Mira</v>
      </c>
      <c r="B38" s="77"/>
      <c r="C38" s="84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</row>
    <row r="39" spans="1:19" s="83" customFormat="1" ht="12.95" customHeight="1" x14ac:dyDescent="0.2">
      <c r="A39" s="81" t="str">
        <f t="shared" ref="A39:A46" si="4">$A$38</f>
        <v>Cicek, Mira</v>
      </c>
      <c r="B39" s="86" t="str">
        <f>$B$3</f>
        <v>BAWÜ</v>
      </c>
      <c r="C39" s="115">
        <v>1</v>
      </c>
      <c r="D39" s="116">
        <v>3</v>
      </c>
      <c r="E39" s="116">
        <v>3</v>
      </c>
      <c r="F39" s="116">
        <v>1</v>
      </c>
      <c r="G39" s="116">
        <v>1</v>
      </c>
      <c r="H39" s="98">
        <v>1</v>
      </c>
      <c r="I39" s="98"/>
      <c r="J39" s="98"/>
      <c r="K39" s="98"/>
      <c r="L39" s="117">
        <v>1</v>
      </c>
      <c r="M39" s="117"/>
      <c r="N39" s="117"/>
      <c r="O39" s="117">
        <v>2</v>
      </c>
      <c r="P39" s="117"/>
      <c r="Q39" s="118"/>
      <c r="R39" s="117"/>
      <c r="S39" s="117"/>
    </row>
    <row r="40" spans="1:19" s="83" customFormat="1" ht="12.95" customHeight="1" x14ac:dyDescent="0.2">
      <c r="A40" s="81" t="str">
        <f t="shared" si="4"/>
        <v>Cicek, Mira</v>
      </c>
      <c r="B40" s="86" t="str">
        <f>$B$4</f>
        <v>BB</v>
      </c>
      <c r="C40" s="115">
        <v>1</v>
      </c>
      <c r="D40" s="116"/>
      <c r="E40" s="116"/>
      <c r="F40" s="116"/>
      <c r="G40" s="116"/>
      <c r="H40" s="98"/>
      <c r="I40" s="98"/>
      <c r="J40" s="98"/>
      <c r="K40" s="98"/>
      <c r="L40" s="117"/>
      <c r="M40" s="117"/>
      <c r="N40" s="117"/>
      <c r="O40" s="117"/>
      <c r="P40" s="117"/>
      <c r="Q40" s="118"/>
      <c r="R40" s="117"/>
      <c r="S40" s="117"/>
    </row>
    <row r="41" spans="1:19" s="83" customFormat="1" ht="12.95" customHeight="1" x14ac:dyDescent="0.2">
      <c r="A41" s="81" t="str">
        <f t="shared" si="4"/>
        <v>Cicek, Mira</v>
      </c>
      <c r="B41" s="86" t="str">
        <f>$B$5</f>
        <v>BB</v>
      </c>
      <c r="C41" s="115">
        <v>1</v>
      </c>
      <c r="D41" s="116">
        <v>2</v>
      </c>
      <c r="E41" s="116">
        <v>2</v>
      </c>
      <c r="F41" s="116">
        <v>1</v>
      </c>
      <c r="G41" s="116"/>
      <c r="H41" s="98">
        <v>1</v>
      </c>
      <c r="I41" s="98"/>
      <c r="J41" s="98"/>
      <c r="K41" s="98"/>
      <c r="L41" s="117"/>
      <c r="M41" s="117"/>
      <c r="N41" s="117"/>
      <c r="O41" s="117"/>
      <c r="P41" s="117"/>
      <c r="Q41" s="118"/>
      <c r="R41" s="117"/>
      <c r="S41" s="117"/>
    </row>
    <row r="42" spans="1:19" s="83" customFormat="1" ht="12.95" customHeight="1" x14ac:dyDescent="0.2">
      <c r="A42" s="81" t="str">
        <f t="shared" si="4"/>
        <v>Cicek, Mira</v>
      </c>
      <c r="B42" s="86" t="str">
        <f>$B$6</f>
        <v>BAWÜ</v>
      </c>
      <c r="C42" s="115">
        <v>1</v>
      </c>
      <c r="D42" s="116">
        <v>3</v>
      </c>
      <c r="E42" s="116">
        <v>3</v>
      </c>
      <c r="F42" s="116">
        <v>1</v>
      </c>
      <c r="G42" s="116">
        <v>2</v>
      </c>
      <c r="H42" s="98">
        <v>1</v>
      </c>
      <c r="I42" s="98"/>
      <c r="J42" s="98"/>
      <c r="K42" s="98"/>
      <c r="L42" s="117">
        <v>1</v>
      </c>
      <c r="M42" s="117"/>
      <c r="N42" s="117"/>
      <c r="O42" s="117"/>
      <c r="P42" s="117"/>
      <c r="Q42" s="118"/>
      <c r="R42" s="117"/>
      <c r="S42" s="117"/>
    </row>
    <row r="43" spans="1:19" s="83" customFormat="1" ht="12.95" customHeight="1" x14ac:dyDescent="0.2">
      <c r="A43" s="81" t="str">
        <f t="shared" si="4"/>
        <v>Cicek, Mira</v>
      </c>
      <c r="B43" s="86" t="str">
        <f>$B$7</f>
        <v>Gegner 5</v>
      </c>
      <c r="C43" s="115"/>
      <c r="D43" s="116"/>
      <c r="E43" s="116"/>
      <c r="F43" s="116"/>
      <c r="G43" s="116"/>
      <c r="H43" s="98"/>
      <c r="I43" s="98"/>
      <c r="J43" s="98"/>
      <c r="K43" s="98"/>
      <c r="L43" s="117"/>
      <c r="M43" s="117"/>
      <c r="N43" s="117"/>
      <c r="O43" s="117"/>
      <c r="P43" s="117"/>
      <c r="Q43" s="118"/>
      <c r="R43" s="117"/>
      <c r="S43" s="117"/>
    </row>
    <row r="44" spans="1:19" s="83" customFormat="1" ht="12.95" customHeight="1" x14ac:dyDescent="0.2">
      <c r="A44" s="81" t="str">
        <f t="shared" si="4"/>
        <v>Cicek, Mira</v>
      </c>
      <c r="B44" s="86" t="str">
        <f>$B$8</f>
        <v>Gegner 6</v>
      </c>
      <c r="C44" s="115"/>
      <c r="D44" s="116"/>
      <c r="E44" s="116"/>
      <c r="F44" s="116"/>
      <c r="G44" s="116"/>
      <c r="H44" s="98"/>
      <c r="I44" s="98"/>
      <c r="J44" s="98"/>
      <c r="K44" s="98"/>
      <c r="L44" s="117"/>
      <c r="M44" s="117"/>
      <c r="N44" s="117"/>
      <c r="O44" s="117"/>
      <c r="P44" s="117"/>
      <c r="Q44" s="118"/>
      <c r="R44" s="117"/>
      <c r="S44" s="117"/>
    </row>
    <row r="45" spans="1:19" s="83" customFormat="1" ht="12.95" customHeight="1" x14ac:dyDescent="0.2">
      <c r="A45" s="81" t="str">
        <f t="shared" si="4"/>
        <v>Cicek, Mira</v>
      </c>
      <c r="B45" s="86" t="str">
        <f>$B$9</f>
        <v>Gegner 7</v>
      </c>
      <c r="C45" s="115"/>
      <c r="D45" s="116"/>
      <c r="E45" s="116"/>
      <c r="F45" s="116"/>
      <c r="G45" s="116"/>
      <c r="H45" s="98"/>
      <c r="I45" s="98"/>
      <c r="J45" s="98"/>
      <c r="K45" s="98"/>
      <c r="L45" s="117"/>
      <c r="M45" s="117"/>
      <c r="N45" s="117"/>
      <c r="O45" s="117"/>
      <c r="P45" s="117"/>
      <c r="Q45" s="118"/>
      <c r="R45" s="117"/>
      <c r="S45" s="117"/>
    </row>
    <row r="46" spans="1:19" s="83" customFormat="1" ht="12.95" customHeight="1" x14ac:dyDescent="0.2">
      <c r="A46" s="81" t="str">
        <f t="shared" si="4"/>
        <v>Cicek, Mira</v>
      </c>
      <c r="B46" s="86" t="str">
        <f>$B$10</f>
        <v>Gegner 8</v>
      </c>
      <c r="C46" s="115"/>
      <c r="D46" s="116"/>
      <c r="E46" s="116"/>
      <c r="F46" s="116"/>
      <c r="G46" s="116"/>
      <c r="H46" s="98"/>
      <c r="I46" s="98"/>
      <c r="J46" s="98"/>
      <c r="K46" s="98"/>
      <c r="L46" s="117"/>
      <c r="M46" s="117"/>
      <c r="N46" s="117"/>
      <c r="O46" s="117"/>
      <c r="P46" s="117"/>
      <c r="Q46" s="118"/>
      <c r="R46" s="117"/>
      <c r="S46" s="117"/>
    </row>
    <row r="47" spans="1:19" ht="12.95" customHeight="1" x14ac:dyDescent="0.2">
      <c r="A47" s="76" t="str">
        <f>daten!$E$7</f>
        <v>Gruhn, Nuria</v>
      </c>
      <c r="B47" s="77"/>
      <c r="C47" s="84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</row>
    <row r="48" spans="1:19" s="83" customFormat="1" ht="12.95" customHeight="1" x14ac:dyDescent="0.2">
      <c r="A48" s="81" t="str">
        <f t="shared" ref="A48:A55" si="5">$A$47</f>
        <v>Gruhn, Nuria</v>
      </c>
      <c r="B48" s="86" t="str">
        <f>$B$3</f>
        <v>BAWÜ</v>
      </c>
      <c r="C48" s="115"/>
      <c r="D48" s="116"/>
      <c r="E48" s="116"/>
      <c r="F48" s="116"/>
      <c r="G48" s="116"/>
      <c r="H48" s="98"/>
      <c r="I48" s="98"/>
      <c r="J48" s="98"/>
      <c r="K48" s="98"/>
      <c r="L48" s="117"/>
      <c r="M48" s="117"/>
      <c r="N48" s="117"/>
      <c r="O48" s="117"/>
      <c r="P48" s="117"/>
      <c r="Q48" s="117"/>
      <c r="R48" s="117"/>
      <c r="S48" s="117"/>
    </row>
    <row r="49" spans="1:19" s="83" customFormat="1" ht="12.95" customHeight="1" x14ac:dyDescent="0.2">
      <c r="A49" s="81" t="str">
        <f t="shared" si="5"/>
        <v>Gruhn, Nuria</v>
      </c>
      <c r="B49" s="86" t="str">
        <f>$B$4</f>
        <v>BB</v>
      </c>
      <c r="C49" s="115">
        <v>1</v>
      </c>
      <c r="D49" s="116">
        <v>1</v>
      </c>
      <c r="E49" s="116">
        <v>1</v>
      </c>
      <c r="F49" s="116">
        <v>1</v>
      </c>
      <c r="G49" s="116">
        <v>1</v>
      </c>
      <c r="H49" s="98"/>
      <c r="I49" s="98"/>
      <c r="J49" s="98"/>
      <c r="K49" s="98"/>
      <c r="L49" s="117"/>
      <c r="M49" s="117"/>
      <c r="N49" s="117"/>
      <c r="O49" s="117"/>
      <c r="P49" s="117"/>
      <c r="Q49" s="117"/>
      <c r="R49" s="117"/>
      <c r="S49" s="117"/>
    </row>
    <row r="50" spans="1:19" s="83" customFormat="1" ht="12.95" customHeight="1" x14ac:dyDescent="0.2">
      <c r="A50" s="81" t="str">
        <f t="shared" si="5"/>
        <v>Gruhn, Nuria</v>
      </c>
      <c r="B50" s="86" t="str">
        <f>$B$5</f>
        <v>BB</v>
      </c>
      <c r="C50" s="115"/>
      <c r="D50" s="116"/>
      <c r="E50" s="116"/>
      <c r="F50" s="116"/>
      <c r="G50" s="116"/>
      <c r="H50" s="98"/>
      <c r="I50" s="98"/>
      <c r="J50" s="98"/>
      <c r="K50" s="98"/>
      <c r="L50" s="117"/>
      <c r="M50" s="117"/>
      <c r="N50" s="117"/>
      <c r="O50" s="117"/>
      <c r="P50" s="117"/>
      <c r="Q50" s="117"/>
      <c r="R50" s="117"/>
      <c r="S50" s="117"/>
    </row>
    <row r="51" spans="1:19" s="83" customFormat="1" ht="12.95" customHeight="1" x14ac:dyDescent="0.2">
      <c r="A51" s="81" t="str">
        <f t="shared" si="5"/>
        <v>Gruhn, Nuria</v>
      </c>
      <c r="B51" s="86" t="str">
        <f>$B$6</f>
        <v>BAWÜ</v>
      </c>
      <c r="C51" s="115">
        <v>1</v>
      </c>
      <c r="D51" s="116">
        <v>1</v>
      </c>
      <c r="E51" s="116">
        <v>1</v>
      </c>
      <c r="F51" s="116"/>
      <c r="G51" s="116"/>
      <c r="H51" s="98"/>
      <c r="I51" s="98"/>
      <c r="J51" s="98"/>
      <c r="K51" s="98"/>
      <c r="L51" s="117"/>
      <c r="M51" s="117"/>
      <c r="N51" s="117"/>
      <c r="O51" s="117"/>
      <c r="P51" s="117"/>
      <c r="Q51" s="117"/>
      <c r="R51" s="117"/>
      <c r="S51" s="117"/>
    </row>
    <row r="52" spans="1:19" s="83" customFormat="1" ht="12.95" customHeight="1" x14ac:dyDescent="0.2">
      <c r="A52" s="81" t="str">
        <f t="shared" si="5"/>
        <v>Gruhn, Nuria</v>
      </c>
      <c r="B52" s="86" t="str">
        <f>$B$7</f>
        <v>Gegner 5</v>
      </c>
      <c r="C52" s="115"/>
      <c r="D52" s="116"/>
      <c r="E52" s="116"/>
      <c r="F52" s="116"/>
      <c r="G52" s="116"/>
      <c r="H52" s="98"/>
      <c r="I52" s="98"/>
      <c r="J52" s="98"/>
      <c r="K52" s="98"/>
      <c r="L52" s="117"/>
      <c r="M52" s="117"/>
      <c r="N52" s="117"/>
      <c r="O52" s="117"/>
      <c r="P52" s="117"/>
      <c r="Q52" s="117"/>
      <c r="R52" s="117"/>
      <c r="S52" s="117"/>
    </row>
    <row r="53" spans="1:19" s="83" customFormat="1" ht="12.95" customHeight="1" x14ac:dyDescent="0.2">
      <c r="A53" s="81" t="str">
        <f t="shared" si="5"/>
        <v>Gruhn, Nuria</v>
      </c>
      <c r="B53" s="86" t="str">
        <f>$B$8</f>
        <v>Gegner 6</v>
      </c>
      <c r="C53" s="115"/>
      <c r="D53" s="116"/>
      <c r="E53" s="116"/>
      <c r="F53" s="116"/>
      <c r="G53" s="116"/>
      <c r="H53" s="98"/>
      <c r="I53" s="98"/>
      <c r="J53" s="98"/>
      <c r="K53" s="98"/>
      <c r="L53" s="117"/>
      <c r="M53" s="117"/>
      <c r="N53" s="117"/>
      <c r="O53" s="117"/>
      <c r="P53" s="117"/>
      <c r="Q53" s="117"/>
      <c r="R53" s="117"/>
      <c r="S53" s="117"/>
    </row>
    <row r="54" spans="1:19" s="83" customFormat="1" ht="12.95" customHeight="1" x14ac:dyDescent="0.2">
      <c r="A54" s="81" t="str">
        <f t="shared" si="5"/>
        <v>Gruhn, Nuria</v>
      </c>
      <c r="B54" s="86" t="str">
        <f>$B$9</f>
        <v>Gegner 7</v>
      </c>
      <c r="C54" s="115"/>
      <c r="D54" s="116"/>
      <c r="E54" s="116"/>
      <c r="F54" s="116"/>
      <c r="G54" s="116"/>
      <c r="H54" s="98"/>
      <c r="I54" s="98"/>
      <c r="J54" s="98"/>
      <c r="K54" s="98"/>
      <c r="L54" s="117"/>
      <c r="M54" s="117"/>
      <c r="N54" s="117"/>
      <c r="O54" s="117"/>
      <c r="P54" s="117"/>
      <c r="Q54" s="117"/>
      <c r="R54" s="117"/>
      <c r="S54" s="117"/>
    </row>
    <row r="55" spans="1:19" s="83" customFormat="1" ht="12.95" customHeight="1" x14ac:dyDescent="0.2">
      <c r="A55" s="81" t="str">
        <f t="shared" si="5"/>
        <v>Gruhn, Nuria</v>
      </c>
      <c r="B55" s="86" t="str">
        <f>$B$10</f>
        <v>Gegner 8</v>
      </c>
      <c r="C55" s="115"/>
      <c r="D55" s="116"/>
      <c r="E55" s="116"/>
      <c r="F55" s="116"/>
      <c r="G55" s="116"/>
      <c r="H55" s="98"/>
      <c r="I55" s="98"/>
      <c r="J55" s="98"/>
      <c r="K55" s="98"/>
      <c r="L55" s="117"/>
      <c r="M55" s="117"/>
      <c r="N55" s="117"/>
      <c r="O55" s="117"/>
      <c r="P55" s="117"/>
      <c r="Q55" s="117"/>
      <c r="R55" s="117"/>
      <c r="S55" s="117"/>
    </row>
    <row r="56" spans="1:19" ht="12.95" customHeight="1" x14ac:dyDescent="0.2">
      <c r="A56" s="76" t="str">
        <f>daten!$E$8</f>
        <v>Hohe, Theresa</v>
      </c>
      <c r="B56" s="77"/>
      <c r="C56" s="84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</row>
    <row r="57" spans="1:19" s="83" customFormat="1" ht="12.95" customHeight="1" x14ac:dyDescent="0.2">
      <c r="A57" s="81" t="str">
        <f>$A$56</f>
        <v>Hohe, Theresa</v>
      </c>
      <c r="B57" s="86" t="str">
        <f>$B$3</f>
        <v>BAWÜ</v>
      </c>
      <c r="C57" s="115">
        <v>1</v>
      </c>
      <c r="D57" s="116">
        <v>3</v>
      </c>
      <c r="E57" s="116">
        <v>3</v>
      </c>
      <c r="F57" s="116">
        <v>3</v>
      </c>
      <c r="G57" s="116">
        <v>3</v>
      </c>
      <c r="H57" s="98">
        <v>3</v>
      </c>
      <c r="I57" s="98">
        <v>1</v>
      </c>
      <c r="J57" s="98"/>
      <c r="K57" s="98"/>
      <c r="L57" s="117"/>
      <c r="M57" s="117"/>
      <c r="N57" s="117"/>
      <c r="O57" s="117">
        <v>3</v>
      </c>
      <c r="P57" s="117"/>
      <c r="Q57" s="117"/>
      <c r="R57" s="117"/>
      <c r="S57" s="117"/>
    </row>
    <row r="58" spans="1:19" s="83" customFormat="1" ht="12.95" customHeight="1" x14ac:dyDescent="0.2">
      <c r="A58" s="81" t="str">
        <f t="shared" ref="A58:A64" si="6">$A$56</f>
        <v>Hohe, Theresa</v>
      </c>
      <c r="B58" s="86" t="str">
        <f>$B$4</f>
        <v>BB</v>
      </c>
      <c r="C58" s="115">
        <v>1</v>
      </c>
      <c r="D58" s="116">
        <v>3</v>
      </c>
      <c r="E58" s="116">
        <v>3</v>
      </c>
      <c r="F58" s="116">
        <v>1</v>
      </c>
      <c r="G58" s="116">
        <v>1</v>
      </c>
      <c r="H58" s="98">
        <v>2</v>
      </c>
      <c r="I58" s="98">
        <v>1</v>
      </c>
      <c r="J58" s="98"/>
      <c r="K58" s="98"/>
      <c r="L58" s="117"/>
      <c r="M58" s="117"/>
      <c r="N58" s="117"/>
      <c r="O58" s="117"/>
      <c r="P58" s="117"/>
      <c r="Q58" s="117"/>
      <c r="R58" s="117"/>
      <c r="S58" s="117"/>
    </row>
    <row r="59" spans="1:19" s="83" customFormat="1" ht="12.95" customHeight="1" x14ac:dyDescent="0.2">
      <c r="A59" s="81" t="str">
        <f t="shared" si="6"/>
        <v>Hohe, Theresa</v>
      </c>
      <c r="B59" s="86" t="str">
        <f>$B$5</f>
        <v>BB</v>
      </c>
      <c r="C59" s="115">
        <v>1</v>
      </c>
      <c r="D59" s="116">
        <v>3</v>
      </c>
      <c r="E59" s="116">
        <v>3</v>
      </c>
      <c r="F59" s="116">
        <v>2</v>
      </c>
      <c r="G59" s="116">
        <v>2</v>
      </c>
      <c r="H59" s="98">
        <v>2</v>
      </c>
      <c r="I59" s="98">
        <v>1</v>
      </c>
      <c r="J59" s="98"/>
      <c r="K59" s="98"/>
      <c r="L59" s="117"/>
      <c r="M59" s="117"/>
      <c r="N59" s="117"/>
      <c r="O59" s="117"/>
      <c r="P59" s="117"/>
      <c r="Q59" s="117"/>
      <c r="R59" s="117"/>
      <c r="S59" s="117"/>
    </row>
    <row r="60" spans="1:19" s="83" customFormat="1" ht="12.95" customHeight="1" x14ac:dyDescent="0.2">
      <c r="A60" s="81" t="str">
        <f t="shared" si="6"/>
        <v>Hohe, Theresa</v>
      </c>
      <c r="B60" s="86" t="str">
        <f>$B$6</f>
        <v>BAWÜ</v>
      </c>
      <c r="C60" s="115">
        <v>1</v>
      </c>
      <c r="D60" s="116">
        <v>4</v>
      </c>
      <c r="E60" s="116">
        <v>4</v>
      </c>
      <c r="F60" s="116">
        <v>1</v>
      </c>
      <c r="G60" s="116">
        <v>1</v>
      </c>
      <c r="H60" s="98">
        <v>4</v>
      </c>
      <c r="I60" s="98"/>
      <c r="J60" s="98"/>
      <c r="K60" s="98"/>
      <c r="L60" s="117"/>
      <c r="M60" s="117"/>
      <c r="N60" s="117"/>
      <c r="O60" s="117"/>
      <c r="P60" s="117"/>
      <c r="Q60" s="117"/>
      <c r="R60" s="117"/>
      <c r="S60" s="117"/>
    </row>
    <row r="61" spans="1:19" s="83" customFormat="1" ht="12.95" customHeight="1" x14ac:dyDescent="0.2">
      <c r="A61" s="81" t="str">
        <f t="shared" si="6"/>
        <v>Hohe, Theresa</v>
      </c>
      <c r="B61" s="86" t="str">
        <f>$B$7</f>
        <v>Gegner 5</v>
      </c>
      <c r="C61" s="115"/>
      <c r="D61" s="116"/>
      <c r="E61" s="116"/>
      <c r="F61" s="116"/>
      <c r="G61" s="116"/>
      <c r="H61" s="98"/>
      <c r="I61" s="98"/>
      <c r="J61" s="98"/>
      <c r="K61" s="98"/>
      <c r="L61" s="117"/>
      <c r="M61" s="117"/>
      <c r="N61" s="117"/>
      <c r="O61" s="117"/>
      <c r="P61" s="117"/>
      <c r="Q61" s="117"/>
      <c r="R61" s="117"/>
      <c r="S61" s="117"/>
    </row>
    <row r="62" spans="1:19" s="83" customFormat="1" ht="12.95" customHeight="1" x14ac:dyDescent="0.2">
      <c r="A62" s="81" t="str">
        <f t="shared" si="6"/>
        <v>Hohe, Theresa</v>
      </c>
      <c r="B62" s="86" t="str">
        <f>$B$8</f>
        <v>Gegner 6</v>
      </c>
      <c r="C62" s="115"/>
      <c r="D62" s="116"/>
      <c r="E62" s="116"/>
      <c r="F62" s="116"/>
      <c r="G62" s="116"/>
      <c r="H62" s="98"/>
      <c r="I62" s="98"/>
      <c r="J62" s="98"/>
      <c r="K62" s="98"/>
      <c r="L62" s="117"/>
      <c r="M62" s="117"/>
      <c r="N62" s="117"/>
      <c r="O62" s="117"/>
      <c r="P62" s="117"/>
      <c r="Q62" s="117"/>
      <c r="R62" s="117"/>
      <c r="S62" s="117"/>
    </row>
    <row r="63" spans="1:19" s="83" customFormat="1" ht="12.95" customHeight="1" x14ac:dyDescent="0.2">
      <c r="A63" s="81" t="str">
        <f t="shared" si="6"/>
        <v>Hohe, Theresa</v>
      </c>
      <c r="B63" s="86" t="str">
        <f>$B$9</f>
        <v>Gegner 7</v>
      </c>
      <c r="C63" s="115"/>
      <c r="D63" s="116"/>
      <c r="E63" s="116"/>
      <c r="F63" s="116"/>
      <c r="G63" s="116"/>
      <c r="H63" s="98"/>
      <c r="I63" s="98"/>
      <c r="J63" s="98"/>
      <c r="K63" s="98"/>
      <c r="L63" s="117"/>
      <c r="M63" s="117"/>
      <c r="N63" s="117"/>
      <c r="O63" s="117"/>
      <c r="P63" s="117"/>
      <c r="Q63" s="117"/>
      <c r="R63" s="117"/>
      <c r="S63" s="117"/>
    </row>
    <row r="64" spans="1:19" s="83" customFormat="1" ht="12.95" customHeight="1" x14ac:dyDescent="0.2">
      <c r="A64" s="81" t="str">
        <f t="shared" si="6"/>
        <v>Hohe, Theresa</v>
      </c>
      <c r="B64" s="86" t="str">
        <f>$B$10</f>
        <v>Gegner 8</v>
      </c>
      <c r="C64" s="115"/>
      <c r="D64" s="116"/>
      <c r="E64" s="116"/>
      <c r="F64" s="116"/>
      <c r="G64" s="116"/>
      <c r="H64" s="98"/>
      <c r="I64" s="98"/>
      <c r="J64" s="98"/>
      <c r="K64" s="98"/>
      <c r="L64" s="117"/>
      <c r="M64" s="117"/>
      <c r="N64" s="117"/>
      <c r="O64" s="117"/>
      <c r="P64" s="117"/>
      <c r="Q64" s="117"/>
      <c r="R64" s="117"/>
      <c r="S64" s="117"/>
    </row>
    <row r="65" spans="1:19" ht="12.95" customHeight="1" x14ac:dyDescent="0.2">
      <c r="A65" s="76" t="str">
        <f>daten!$E$9</f>
        <v>Huber, Alina</v>
      </c>
      <c r="B65" s="77"/>
      <c r="C65" s="84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</row>
    <row r="66" spans="1:19" s="83" customFormat="1" ht="12.95" customHeight="1" x14ac:dyDescent="0.2">
      <c r="A66" s="81" t="str">
        <f>$A$65</f>
        <v>Huber, Alina</v>
      </c>
      <c r="B66" s="86" t="str">
        <f>$B$3</f>
        <v>BAWÜ</v>
      </c>
      <c r="C66" s="115"/>
      <c r="D66" s="116"/>
      <c r="E66" s="116"/>
      <c r="F66" s="116"/>
      <c r="G66" s="116"/>
      <c r="H66" s="98"/>
      <c r="I66" s="98"/>
      <c r="J66" s="98"/>
      <c r="K66" s="98"/>
      <c r="L66" s="117"/>
      <c r="M66" s="117"/>
      <c r="N66" s="117"/>
      <c r="O66" s="117"/>
      <c r="P66" s="117"/>
      <c r="Q66" s="117"/>
      <c r="R66" s="117"/>
      <c r="S66" s="117"/>
    </row>
    <row r="67" spans="1:19" s="83" customFormat="1" ht="12.95" customHeight="1" x14ac:dyDescent="0.2">
      <c r="A67" s="81" t="str">
        <f t="shared" ref="A67:A73" si="7">$A$65</f>
        <v>Huber, Alina</v>
      </c>
      <c r="B67" s="86" t="str">
        <f>$B$4</f>
        <v>BB</v>
      </c>
      <c r="C67" s="115">
        <v>1</v>
      </c>
      <c r="D67" s="116">
        <v>1</v>
      </c>
      <c r="E67" s="116">
        <v>1</v>
      </c>
      <c r="F67" s="116">
        <v>1</v>
      </c>
      <c r="G67" s="116"/>
      <c r="H67" s="98">
        <v>1</v>
      </c>
      <c r="I67" s="98"/>
      <c r="J67" s="98"/>
      <c r="K67" s="98"/>
      <c r="L67" s="117"/>
      <c r="M67" s="117"/>
      <c r="N67" s="117"/>
      <c r="O67" s="117"/>
      <c r="P67" s="117"/>
      <c r="Q67" s="117"/>
      <c r="R67" s="117"/>
      <c r="S67" s="117"/>
    </row>
    <row r="68" spans="1:19" s="83" customFormat="1" ht="12.95" customHeight="1" x14ac:dyDescent="0.2">
      <c r="A68" s="81" t="str">
        <f t="shared" si="7"/>
        <v>Huber, Alina</v>
      </c>
      <c r="B68" s="86" t="str">
        <f>$B$5</f>
        <v>BB</v>
      </c>
      <c r="C68" s="115"/>
      <c r="D68" s="116"/>
      <c r="E68" s="116"/>
      <c r="F68" s="116"/>
      <c r="G68" s="116"/>
      <c r="H68" s="98"/>
      <c r="I68" s="98"/>
      <c r="J68" s="98"/>
      <c r="K68" s="98"/>
      <c r="L68" s="117"/>
      <c r="M68" s="117"/>
      <c r="N68" s="117"/>
      <c r="O68" s="117"/>
      <c r="P68" s="117"/>
      <c r="Q68" s="117"/>
      <c r="R68" s="117"/>
      <c r="S68" s="117"/>
    </row>
    <row r="69" spans="1:19" s="83" customFormat="1" ht="12.95" customHeight="1" x14ac:dyDescent="0.2">
      <c r="A69" s="81" t="str">
        <f t="shared" si="7"/>
        <v>Huber, Alina</v>
      </c>
      <c r="B69" s="86" t="str">
        <f>$B$6</f>
        <v>BAWÜ</v>
      </c>
      <c r="C69" s="115">
        <v>1</v>
      </c>
      <c r="D69" s="116">
        <v>2</v>
      </c>
      <c r="E69" s="116">
        <v>2</v>
      </c>
      <c r="F69" s="116"/>
      <c r="G69" s="116"/>
      <c r="H69" s="98"/>
      <c r="I69" s="98"/>
      <c r="J69" s="98"/>
      <c r="K69" s="98"/>
      <c r="L69" s="117"/>
      <c r="M69" s="117"/>
      <c r="N69" s="117"/>
      <c r="O69" s="117"/>
      <c r="P69" s="117"/>
      <c r="Q69" s="117"/>
      <c r="R69" s="117"/>
      <c r="S69" s="117"/>
    </row>
    <row r="70" spans="1:19" s="83" customFormat="1" ht="12.95" customHeight="1" x14ac:dyDescent="0.2">
      <c r="A70" s="81" t="str">
        <f t="shared" si="7"/>
        <v>Huber, Alina</v>
      </c>
      <c r="B70" s="86" t="str">
        <f>$B$7</f>
        <v>Gegner 5</v>
      </c>
      <c r="C70" s="115"/>
      <c r="D70" s="116"/>
      <c r="E70" s="116"/>
      <c r="F70" s="116"/>
      <c r="G70" s="116"/>
      <c r="H70" s="98"/>
      <c r="I70" s="98"/>
      <c r="J70" s="98"/>
      <c r="K70" s="98"/>
      <c r="L70" s="117"/>
      <c r="M70" s="117"/>
      <c r="N70" s="117"/>
      <c r="O70" s="117"/>
      <c r="P70" s="117"/>
      <c r="Q70" s="117"/>
      <c r="R70" s="117"/>
      <c r="S70" s="117"/>
    </row>
    <row r="71" spans="1:19" s="83" customFormat="1" ht="12.95" customHeight="1" x14ac:dyDescent="0.2">
      <c r="A71" s="81" t="str">
        <f t="shared" si="7"/>
        <v>Huber, Alina</v>
      </c>
      <c r="B71" s="86" t="str">
        <f>$B$8</f>
        <v>Gegner 6</v>
      </c>
      <c r="C71" s="115"/>
      <c r="D71" s="116"/>
      <c r="E71" s="116"/>
      <c r="F71" s="116"/>
      <c r="G71" s="116"/>
      <c r="H71" s="98"/>
      <c r="I71" s="98"/>
      <c r="J71" s="98"/>
      <c r="K71" s="98"/>
      <c r="L71" s="117"/>
      <c r="M71" s="117"/>
      <c r="N71" s="117"/>
      <c r="O71" s="117"/>
      <c r="P71" s="117"/>
      <c r="Q71" s="117"/>
      <c r="R71" s="117"/>
      <c r="S71" s="117"/>
    </row>
    <row r="72" spans="1:19" s="83" customFormat="1" ht="12.95" customHeight="1" x14ac:dyDescent="0.2">
      <c r="A72" s="81" t="str">
        <f t="shared" si="7"/>
        <v>Huber, Alina</v>
      </c>
      <c r="B72" s="86" t="str">
        <f>$B$9</f>
        <v>Gegner 7</v>
      </c>
      <c r="C72" s="115"/>
      <c r="D72" s="116"/>
      <c r="E72" s="116"/>
      <c r="F72" s="116"/>
      <c r="G72" s="116"/>
      <c r="H72" s="98"/>
      <c r="I72" s="98"/>
      <c r="J72" s="98"/>
      <c r="K72" s="98"/>
      <c r="L72" s="117"/>
      <c r="M72" s="117"/>
      <c r="N72" s="117"/>
      <c r="O72" s="117"/>
      <c r="P72" s="117"/>
      <c r="Q72" s="117"/>
      <c r="R72" s="117"/>
      <c r="S72" s="117"/>
    </row>
    <row r="73" spans="1:19" s="83" customFormat="1" ht="12.95" customHeight="1" x14ac:dyDescent="0.2">
      <c r="A73" s="81" t="str">
        <f t="shared" si="7"/>
        <v>Huber, Alina</v>
      </c>
      <c r="B73" s="86" t="str">
        <f>$B$10</f>
        <v>Gegner 8</v>
      </c>
      <c r="C73" s="115"/>
      <c r="D73" s="116"/>
      <c r="E73" s="116"/>
      <c r="F73" s="116"/>
      <c r="G73" s="116"/>
      <c r="H73" s="98"/>
      <c r="I73" s="98"/>
      <c r="J73" s="98"/>
      <c r="K73" s="98"/>
      <c r="L73" s="117"/>
      <c r="M73" s="117"/>
      <c r="N73" s="117"/>
      <c r="O73" s="117"/>
      <c r="P73" s="117"/>
      <c r="Q73" s="117"/>
      <c r="R73" s="117"/>
      <c r="S73" s="117"/>
    </row>
    <row r="74" spans="1:19" ht="12.95" customHeight="1" x14ac:dyDescent="0.2">
      <c r="A74" s="76" t="str">
        <f>daten!$E$10</f>
        <v>Huber, Lea</v>
      </c>
      <c r="B74" s="77"/>
      <c r="C74" s="84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</row>
    <row r="75" spans="1:19" s="83" customFormat="1" ht="12.95" customHeight="1" x14ac:dyDescent="0.2">
      <c r="A75" s="81" t="str">
        <f>$A$74</f>
        <v>Huber, Lea</v>
      </c>
      <c r="B75" s="86" t="str">
        <f>$B$3</f>
        <v>BAWÜ</v>
      </c>
      <c r="C75" s="115">
        <v>1</v>
      </c>
      <c r="D75" s="116">
        <v>3</v>
      </c>
      <c r="E75" s="116">
        <v>3</v>
      </c>
      <c r="F75" s="116">
        <v>1</v>
      </c>
      <c r="G75" s="116"/>
      <c r="H75" s="98">
        <v>2</v>
      </c>
      <c r="I75" s="98">
        <v>1</v>
      </c>
      <c r="J75" s="98"/>
      <c r="K75" s="98"/>
      <c r="L75" s="117"/>
      <c r="M75" s="117"/>
      <c r="N75" s="117"/>
      <c r="O75" s="117"/>
      <c r="P75" s="117"/>
      <c r="Q75" s="118"/>
      <c r="R75" s="117"/>
      <c r="S75" s="117"/>
    </row>
    <row r="76" spans="1:19" s="83" customFormat="1" ht="12.95" customHeight="1" x14ac:dyDescent="0.2">
      <c r="A76" s="81" t="str">
        <f t="shared" ref="A76:A82" si="8">$A$74</f>
        <v>Huber, Lea</v>
      </c>
      <c r="B76" s="86" t="str">
        <f>$B$4</f>
        <v>BB</v>
      </c>
      <c r="C76" s="115">
        <v>1</v>
      </c>
      <c r="D76" s="116">
        <v>2</v>
      </c>
      <c r="E76" s="116">
        <v>2</v>
      </c>
      <c r="F76" s="116"/>
      <c r="G76" s="116">
        <v>1</v>
      </c>
      <c r="H76" s="98">
        <v>1</v>
      </c>
      <c r="I76" s="98"/>
      <c r="J76" s="98"/>
      <c r="K76" s="98"/>
      <c r="L76" s="117">
        <v>1</v>
      </c>
      <c r="M76" s="117"/>
      <c r="N76" s="117"/>
      <c r="O76" s="117"/>
      <c r="P76" s="117"/>
      <c r="Q76" s="118"/>
      <c r="R76" s="117"/>
      <c r="S76" s="117"/>
    </row>
    <row r="77" spans="1:19" s="83" customFormat="1" ht="12.95" customHeight="1" x14ac:dyDescent="0.2">
      <c r="A77" s="81" t="str">
        <f t="shared" si="8"/>
        <v>Huber, Lea</v>
      </c>
      <c r="B77" s="86" t="str">
        <f>$B$5</f>
        <v>BB</v>
      </c>
      <c r="C77" s="115">
        <v>1</v>
      </c>
      <c r="D77" s="116">
        <v>2</v>
      </c>
      <c r="E77" s="116">
        <v>2</v>
      </c>
      <c r="F77" s="116">
        <v>1</v>
      </c>
      <c r="G77" s="116"/>
      <c r="H77" s="98"/>
      <c r="I77" s="98"/>
      <c r="J77" s="98"/>
      <c r="K77" s="98"/>
      <c r="L77" s="117"/>
      <c r="M77" s="117"/>
      <c r="N77" s="117"/>
      <c r="O77" s="117"/>
      <c r="P77" s="117"/>
      <c r="Q77" s="118"/>
      <c r="R77" s="117"/>
      <c r="S77" s="117"/>
    </row>
    <row r="78" spans="1:19" s="83" customFormat="1" ht="12.95" customHeight="1" x14ac:dyDescent="0.2">
      <c r="A78" s="81" t="str">
        <f t="shared" si="8"/>
        <v>Huber, Lea</v>
      </c>
      <c r="B78" s="86" t="str">
        <f>$B$6</f>
        <v>BAWÜ</v>
      </c>
      <c r="C78" s="115">
        <v>1</v>
      </c>
      <c r="D78" s="116">
        <v>3</v>
      </c>
      <c r="E78" s="116">
        <v>3</v>
      </c>
      <c r="F78" s="116">
        <v>1</v>
      </c>
      <c r="G78" s="116">
        <v>1</v>
      </c>
      <c r="H78" s="98">
        <v>1</v>
      </c>
      <c r="I78" s="98"/>
      <c r="J78" s="98">
        <v>1</v>
      </c>
      <c r="K78" s="98"/>
      <c r="L78" s="117">
        <v>2</v>
      </c>
      <c r="M78" s="117"/>
      <c r="N78" s="117"/>
      <c r="O78" s="117"/>
      <c r="P78" s="117"/>
      <c r="Q78" s="118"/>
      <c r="R78" s="117"/>
      <c r="S78" s="117"/>
    </row>
    <row r="79" spans="1:19" s="83" customFormat="1" ht="12.95" customHeight="1" x14ac:dyDescent="0.2">
      <c r="A79" s="81" t="str">
        <f t="shared" si="8"/>
        <v>Huber, Lea</v>
      </c>
      <c r="B79" s="86" t="str">
        <f>$B$7</f>
        <v>Gegner 5</v>
      </c>
      <c r="C79" s="115"/>
      <c r="D79" s="116"/>
      <c r="E79" s="116"/>
      <c r="F79" s="116"/>
      <c r="G79" s="116"/>
      <c r="H79" s="98"/>
      <c r="I79" s="98"/>
      <c r="J79" s="98"/>
      <c r="K79" s="98"/>
      <c r="L79" s="117"/>
      <c r="M79" s="117"/>
      <c r="N79" s="117"/>
      <c r="O79" s="117"/>
      <c r="P79" s="117"/>
      <c r="Q79" s="118"/>
      <c r="R79" s="117"/>
      <c r="S79" s="117"/>
    </row>
    <row r="80" spans="1:19" s="83" customFormat="1" ht="12.95" customHeight="1" x14ac:dyDescent="0.2">
      <c r="A80" s="81" t="str">
        <f t="shared" si="8"/>
        <v>Huber, Lea</v>
      </c>
      <c r="B80" s="86" t="str">
        <f>$B$8</f>
        <v>Gegner 6</v>
      </c>
      <c r="C80" s="115"/>
      <c r="D80" s="116"/>
      <c r="E80" s="116"/>
      <c r="F80" s="116"/>
      <c r="G80" s="116"/>
      <c r="H80" s="98"/>
      <c r="I80" s="98"/>
      <c r="J80" s="98"/>
      <c r="K80" s="98"/>
      <c r="L80" s="117"/>
      <c r="M80" s="117"/>
      <c r="N80" s="117"/>
      <c r="O80" s="117"/>
      <c r="P80" s="117"/>
      <c r="Q80" s="118"/>
      <c r="R80" s="117"/>
      <c r="S80" s="117"/>
    </row>
    <row r="81" spans="1:23" s="83" customFormat="1" ht="12.95" customHeight="1" x14ac:dyDescent="0.2">
      <c r="A81" s="81" t="str">
        <f t="shared" si="8"/>
        <v>Huber, Lea</v>
      </c>
      <c r="B81" s="86" t="str">
        <f>$B$9</f>
        <v>Gegner 7</v>
      </c>
      <c r="C81" s="115"/>
      <c r="D81" s="116"/>
      <c r="E81" s="116"/>
      <c r="F81" s="116"/>
      <c r="G81" s="116"/>
      <c r="H81" s="98"/>
      <c r="I81" s="98"/>
      <c r="J81" s="98"/>
      <c r="K81" s="98"/>
      <c r="L81" s="117"/>
      <c r="M81" s="117"/>
      <c r="N81" s="117"/>
      <c r="O81" s="117"/>
      <c r="P81" s="117"/>
      <c r="Q81" s="118"/>
      <c r="R81" s="117"/>
      <c r="S81" s="117"/>
    </row>
    <row r="82" spans="1:23" s="83" customFormat="1" ht="12.95" customHeight="1" x14ac:dyDescent="0.2">
      <c r="A82" s="81" t="str">
        <f t="shared" si="8"/>
        <v>Huber, Lea</v>
      </c>
      <c r="B82" s="86" t="str">
        <f>$B$10</f>
        <v>Gegner 8</v>
      </c>
      <c r="C82" s="115"/>
      <c r="D82" s="116"/>
      <c r="E82" s="116"/>
      <c r="F82" s="116"/>
      <c r="G82" s="116"/>
      <c r="H82" s="98"/>
      <c r="I82" s="98"/>
      <c r="J82" s="98"/>
      <c r="K82" s="98"/>
      <c r="L82" s="117"/>
      <c r="M82" s="117"/>
      <c r="N82" s="117"/>
      <c r="O82" s="117"/>
      <c r="P82" s="117"/>
      <c r="Q82" s="118"/>
      <c r="R82" s="117"/>
      <c r="S82" s="117"/>
    </row>
    <row r="83" spans="1:23" ht="12.95" customHeight="1" x14ac:dyDescent="0.2">
      <c r="A83" s="76" t="str">
        <f>daten!$E$11</f>
        <v>Rudorfer, Nelly</v>
      </c>
      <c r="B83" s="77"/>
      <c r="C83" s="84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</row>
    <row r="84" spans="1:23" s="83" customFormat="1" ht="12.95" customHeight="1" x14ac:dyDescent="0.2">
      <c r="A84" s="81" t="str">
        <f>$A$83</f>
        <v>Rudorfer, Nelly</v>
      </c>
      <c r="B84" s="86" t="str">
        <f>$B$3</f>
        <v>BAWÜ</v>
      </c>
      <c r="C84" s="115">
        <v>1</v>
      </c>
      <c r="D84" s="116">
        <v>3</v>
      </c>
      <c r="E84" s="116">
        <v>3</v>
      </c>
      <c r="F84" s="116">
        <v>2</v>
      </c>
      <c r="G84" s="116"/>
      <c r="H84" s="98">
        <v>1</v>
      </c>
      <c r="I84" s="98"/>
      <c r="J84" s="98"/>
      <c r="K84" s="98"/>
      <c r="L84" s="117"/>
      <c r="M84" s="117"/>
      <c r="N84" s="117"/>
      <c r="O84" s="117"/>
      <c r="P84" s="117"/>
      <c r="Q84" s="117"/>
      <c r="R84" s="117"/>
      <c r="S84" s="117"/>
    </row>
    <row r="85" spans="1:23" s="83" customFormat="1" ht="12.95" customHeight="1" x14ac:dyDescent="0.2">
      <c r="A85" s="81" t="str">
        <f t="shared" ref="A85:A91" si="9">$A$83</f>
        <v>Rudorfer, Nelly</v>
      </c>
      <c r="B85" s="86" t="str">
        <f>$B$4</f>
        <v>BB</v>
      </c>
      <c r="C85" s="115">
        <v>1</v>
      </c>
      <c r="D85" s="116">
        <v>2</v>
      </c>
      <c r="E85" s="116">
        <v>2</v>
      </c>
      <c r="F85" s="116">
        <v>1</v>
      </c>
      <c r="G85" s="116"/>
      <c r="H85" s="98"/>
      <c r="I85" s="98"/>
      <c r="J85" s="98"/>
      <c r="K85" s="98"/>
      <c r="L85" s="117"/>
      <c r="M85" s="117"/>
      <c r="N85" s="117"/>
      <c r="O85" s="117">
        <v>1</v>
      </c>
      <c r="P85" s="117"/>
      <c r="Q85" s="117"/>
      <c r="R85" s="117"/>
      <c r="S85" s="117"/>
    </row>
    <row r="86" spans="1:23" s="83" customFormat="1" ht="12.95" customHeight="1" x14ac:dyDescent="0.2">
      <c r="A86" s="81" t="str">
        <f t="shared" si="9"/>
        <v>Rudorfer, Nelly</v>
      </c>
      <c r="B86" s="86" t="str">
        <f>$B$5</f>
        <v>BB</v>
      </c>
      <c r="C86" s="115">
        <v>1</v>
      </c>
      <c r="D86" s="116">
        <v>1</v>
      </c>
      <c r="E86" s="116">
        <v>1</v>
      </c>
      <c r="F86" s="116"/>
      <c r="G86" s="116">
        <v>1</v>
      </c>
      <c r="H86" s="98">
        <v>1</v>
      </c>
      <c r="I86" s="98">
        <v>1</v>
      </c>
      <c r="J86" s="98"/>
      <c r="K86" s="98"/>
      <c r="L86" s="117"/>
      <c r="M86" s="117"/>
      <c r="N86" s="117"/>
      <c r="O86" s="117"/>
      <c r="P86" s="117"/>
      <c r="Q86" s="117"/>
      <c r="R86" s="117"/>
      <c r="S86" s="117"/>
    </row>
    <row r="87" spans="1:23" s="83" customFormat="1" ht="12.95" customHeight="1" x14ac:dyDescent="0.2">
      <c r="A87" s="81" t="str">
        <f t="shared" si="9"/>
        <v>Rudorfer, Nelly</v>
      </c>
      <c r="B87" s="86" t="str">
        <f>$B$6</f>
        <v>BAWÜ</v>
      </c>
      <c r="C87" s="115"/>
      <c r="D87" s="116"/>
      <c r="E87" s="116"/>
      <c r="F87" s="116"/>
      <c r="G87" s="116"/>
      <c r="H87" s="98"/>
      <c r="I87" s="98"/>
      <c r="J87" s="98"/>
      <c r="K87" s="98"/>
      <c r="L87" s="117"/>
      <c r="M87" s="117"/>
      <c r="N87" s="117"/>
      <c r="O87" s="117"/>
      <c r="P87" s="117"/>
      <c r="Q87" s="117"/>
      <c r="R87" s="117"/>
      <c r="S87" s="117"/>
    </row>
    <row r="88" spans="1:23" s="83" customFormat="1" ht="12.95" customHeight="1" x14ac:dyDescent="0.2">
      <c r="A88" s="81" t="str">
        <f t="shared" si="9"/>
        <v>Rudorfer, Nelly</v>
      </c>
      <c r="B88" s="86" t="str">
        <f>$B$7</f>
        <v>Gegner 5</v>
      </c>
      <c r="C88" s="115"/>
      <c r="D88" s="116"/>
      <c r="E88" s="116"/>
      <c r="F88" s="116"/>
      <c r="G88" s="116"/>
      <c r="H88" s="98"/>
      <c r="I88" s="98"/>
      <c r="J88" s="98"/>
      <c r="K88" s="98"/>
      <c r="L88" s="117"/>
      <c r="M88" s="117"/>
      <c r="N88" s="117"/>
      <c r="O88" s="117"/>
      <c r="P88" s="117"/>
      <c r="Q88" s="117"/>
      <c r="R88" s="117"/>
      <c r="S88" s="117"/>
    </row>
    <row r="89" spans="1:23" s="83" customFormat="1" ht="12.95" customHeight="1" x14ac:dyDescent="0.2">
      <c r="A89" s="81" t="str">
        <f t="shared" si="9"/>
        <v>Rudorfer, Nelly</v>
      </c>
      <c r="B89" s="86" t="str">
        <f>$B$8</f>
        <v>Gegner 6</v>
      </c>
      <c r="C89" s="115"/>
      <c r="D89" s="116"/>
      <c r="E89" s="116"/>
      <c r="F89" s="116"/>
      <c r="G89" s="116"/>
      <c r="H89" s="98"/>
      <c r="I89" s="98"/>
      <c r="J89" s="98"/>
      <c r="K89" s="98"/>
      <c r="L89" s="117"/>
      <c r="M89" s="117"/>
      <c r="N89" s="117"/>
      <c r="O89" s="117"/>
      <c r="P89" s="117"/>
      <c r="Q89" s="117"/>
      <c r="R89" s="117"/>
      <c r="S89" s="117"/>
    </row>
    <row r="90" spans="1:23" s="83" customFormat="1" ht="12.95" customHeight="1" x14ac:dyDescent="0.2">
      <c r="A90" s="81" t="str">
        <f t="shared" si="9"/>
        <v>Rudorfer, Nelly</v>
      </c>
      <c r="B90" s="86" t="str">
        <f>$B$9</f>
        <v>Gegner 7</v>
      </c>
      <c r="C90" s="115"/>
      <c r="D90" s="116"/>
      <c r="E90" s="116"/>
      <c r="F90" s="116"/>
      <c r="G90" s="116"/>
      <c r="H90" s="98"/>
      <c r="I90" s="98"/>
      <c r="J90" s="98"/>
      <c r="K90" s="98"/>
      <c r="L90" s="117"/>
      <c r="M90" s="117"/>
      <c r="N90" s="117"/>
      <c r="O90" s="117"/>
      <c r="P90" s="117"/>
      <c r="Q90" s="117"/>
      <c r="R90" s="117"/>
      <c r="S90" s="117"/>
    </row>
    <row r="91" spans="1:23" s="83" customFormat="1" ht="12.95" customHeight="1" x14ac:dyDescent="0.2">
      <c r="A91" s="81" t="str">
        <f t="shared" si="9"/>
        <v>Rudorfer, Nelly</v>
      </c>
      <c r="B91" s="86" t="str">
        <f>$B$10</f>
        <v>Gegner 8</v>
      </c>
      <c r="C91" s="115"/>
      <c r="D91" s="116"/>
      <c r="E91" s="116"/>
      <c r="F91" s="116"/>
      <c r="G91" s="116"/>
      <c r="H91" s="98"/>
      <c r="I91" s="98"/>
      <c r="J91" s="98"/>
      <c r="K91" s="98"/>
      <c r="L91" s="117"/>
      <c r="M91" s="117"/>
      <c r="N91" s="117"/>
      <c r="O91" s="117"/>
      <c r="P91" s="117"/>
      <c r="Q91" s="117"/>
      <c r="R91" s="117"/>
      <c r="S91" s="117"/>
    </row>
    <row r="92" spans="1:23" ht="12.95" customHeight="1" x14ac:dyDescent="0.2">
      <c r="A92" s="76" t="str">
        <f>daten!$E$12</f>
        <v>Schober, Fina</v>
      </c>
      <c r="B92" s="77"/>
      <c r="C92" s="84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</row>
    <row r="93" spans="1:23" s="83" customFormat="1" ht="12.95" customHeight="1" x14ac:dyDescent="0.2">
      <c r="A93" s="81" t="str">
        <f>$A$92</f>
        <v>Schober, Fina</v>
      </c>
      <c r="B93" s="86" t="str">
        <f>$B$3</f>
        <v>BAWÜ</v>
      </c>
      <c r="C93" s="115">
        <v>1</v>
      </c>
      <c r="D93" s="116">
        <v>3</v>
      </c>
      <c r="E93" s="116">
        <v>3</v>
      </c>
      <c r="F93" s="116"/>
      <c r="G93" s="116">
        <v>2</v>
      </c>
      <c r="H93" s="98"/>
      <c r="I93" s="98"/>
      <c r="J93" s="98"/>
      <c r="K93" s="98"/>
      <c r="L93" s="117"/>
      <c r="M93" s="117"/>
      <c r="N93" s="117"/>
      <c r="O93" s="117"/>
      <c r="P93" s="117"/>
      <c r="Q93" s="117"/>
      <c r="R93" s="117"/>
      <c r="S93" s="117"/>
    </row>
    <row r="94" spans="1:23" s="83" customFormat="1" ht="12.95" customHeight="1" x14ac:dyDescent="0.2">
      <c r="A94" s="81" t="str">
        <f t="shared" ref="A94:A100" si="10">$A$92</f>
        <v>Schober, Fina</v>
      </c>
      <c r="B94" s="86" t="str">
        <f>$B$4</f>
        <v>BB</v>
      </c>
      <c r="C94" s="115">
        <v>1</v>
      </c>
      <c r="D94" s="116">
        <v>2</v>
      </c>
      <c r="E94" s="116">
        <v>2</v>
      </c>
      <c r="F94" s="116">
        <v>2</v>
      </c>
      <c r="G94" s="116">
        <v>1</v>
      </c>
      <c r="H94" s="98">
        <v>2</v>
      </c>
      <c r="I94" s="98"/>
      <c r="J94" s="98">
        <v>1</v>
      </c>
      <c r="K94" s="98"/>
      <c r="L94" s="117"/>
      <c r="M94" s="117"/>
      <c r="N94" s="117"/>
      <c r="O94" s="117">
        <v>1</v>
      </c>
      <c r="P94" s="117"/>
      <c r="Q94" s="117"/>
      <c r="R94" s="117"/>
      <c r="S94" s="117"/>
    </row>
    <row r="95" spans="1:23" s="83" customFormat="1" ht="12.95" customHeight="1" x14ac:dyDescent="0.2">
      <c r="A95" s="81" t="str">
        <f t="shared" si="10"/>
        <v>Schober, Fina</v>
      </c>
      <c r="B95" s="86" t="str">
        <f>$B$5</f>
        <v>BB</v>
      </c>
      <c r="C95" s="115">
        <v>1</v>
      </c>
      <c r="D95" s="116">
        <v>2</v>
      </c>
      <c r="E95" s="116">
        <v>2</v>
      </c>
      <c r="F95" s="116">
        <v>1</v>
      </c>
      <c r="G95" s="116">
        <v>1</v>
      </c>
      <c r="H95" s="98">
        <v>1</v>
      </c>
      <c r="I95" s="98"/>
      <c r="J95" s="98"/>
      <c r="K95" s="98"/>
      <c r="L95" s="117">
        <v>1</v>
      </c>
      <c r="M95" s="117"/>
      <c r="N95" s="117"/>
      <c r="O95" s="117"/>
      <c r="P95" s="117"/>
      <c r="Q95" s="117"/>
      <c r="R95" s="117"/>
      <c r="S95" s="117"/>
    </row>
    <row r="96" spans="1:23" s="83" customFormat="1" ht="12.95" customHeight="1" x14ac:dyDescent="0.2">
      <c r="A96" s="81" t="str">
        <f t="shared" si="10"/>
        <v>Schober, Fina</v>
      </c>
      <c r="B96" s="86" t="str">
        <f>$B$6</f>
        <v>BAWÜ</v>
      </c>
      <c r="C96" s="115">
        <v>1</v>
      </c>
      <c r="D96" s="116">
        <v>3</v>
      </c>
      <c r="E96" s="116">
        <v>3</v>
      </c>
      <c r="F96" s="116">
        <v>2</v>
      </c>
      <c r="G96" s="116">
        <v>1</v>
      </c>
      <c r="H96" s="98">
        <v>2</v>
      </c>
      <c r="I96" s="98"/>
      <c r="J96" s="98"/>
      <c r="K96" s="98"/>
      <c r="L96" s="117"/>
      <c r="M96" s="117"/>
      <c r="N96" s="117"/>
      <c r="O96" s="117">
        <v>1</v>
      </c>
      <c r="P96" s="117"/>
      <c r="Q96" s="117"/>
      <c r="R96" s="117"/>
      <c r="S96" s="117"/>
    </row>
    <row r="97" spans="1:32" s="83" customFormat="1" ht="12.95" customHeight="1" x14ac:dyDescent="0.2">
      <c r="A97" s="81" t="str">
        <f t="shared" si="10"/>
        <v>Schober, Fina</v>
      </c>
      <c r="B97" s="86" t="str">
        <f>$B$7</f>
        <v>Gegner 5</v>
      </c>
      <c r="C97" s="115"/>
      <c r="D97" s="116"/>
      <c r="E97" s="116"/>
      <c r="F97" s="116"/>
      <c r="G97" s="116"/>
      <c r="H97" s="98"/>
      <c r="I97" s="98"/>
      <c r="J97" s="98"/>
      <c r="K97" s="98"/>
      <c r="L97" s="117"/>
      <c r="M97" s="117"/>
      <c r="N97" s="117"/>
      <c r="O97" s="117"/>
      <c r="P97" s="117"/>
      <c r="Q97" s="117"/>
      <c r="R97" s="117"/>
      <c r="S97" s="117"/>
    </row>
    <row r="98" spans="1:32" s="83" customFormat="1" ht="12.95" customHeight="1" x14ac:dyDescent="0.2">
      <c r="A98" s="81" t="str">
        <f t="shared" si="10"/>
        <v>Schober, Fina</v>
      </c>
      <c r="B98" s="86" t="str">
        <f>$B$8</f>
        <v>Gegner 6</v>
      </c>
      <c r="C98" s="115"/>
      <c r="D98" s="116"/>
      <c r="E98" s="116"/>
      <c r="F98" s="116"/>
      <c r="G98" s="116"/>
      <c r="H98" s="98"/>
      <c r="I98" s="98"/>
      <c r="J98" s="98"/>
      <c r="K98" s="98"/>
      <c r="L98" s="117"/>
      <c r="M98" s="117"/>
      <c r="N98" s="117"/>
      <c r="O98" s="117"/>
      <c r="P98" s="117"/>
      <c r="Q98" s="117"/>
      <c r="R98" s="117"/>
      <c r="S98" s="117"/>
    </row>
    <row r="99" spans="1:32" s="83" customFormat="1" ht="12.95" customHeight="1" x14ac:dyDescent="0.2">
      <c r="A99" s="81" t="str">
        <f t="shared" si="10"/>
        <v>Schober, Fina</v>
      </c>
      <c r="B99" s="86" t="str">
        <f>$B$9</f>
        <v>Gegner 7</v>
      </c>
      <c r="C99" s="115"/>
      <c r="D99" s="116"/>
      <c r="E99" s="116"/>
      <c r="F99" s="116"/>
      <c r="G99" s="116"/>
      <c r="H99" s="98"/>
      <c r="I99" s="98"/>
      <c r="J99" s="98"/>
      <c r="K99" s="98"/>
      <c r="L99" s="117"/>
      <c r="M99" s="117"/>
      <c r="N99" s="117"/>
      <c r="O99" s="117"/>
      <c r="P99" s="117"/>
      <c r="Q99" s="117"/>
      <c r="R99" s="117"/>
      <c r="S99" s="117"/>
    </row>
    <row r="100" spans="1:32" s="83" customFormat="1" ht="12.95" customHeight="1" x14ac:dyDescent="0.2">
      <c r="A100" s="81" t="str">
        <f t="shared" si="10"/>
        <v>Schober, Fina</v>
      </c>
      <c r="B100" s="86" t="str">
        <f>$B$10</f>
        <v>Gegner 8</v>
      </c>
      <c r="C100" s="115"/>
      <c r="D100" s="116"/>
      <c r="E100" s="116"/>
      <c r="F100" s="116"/>
      <c r="G100" s="116"/>
      <c r="H100" s="98"/>
      <c r="I100" s="98"/>
      <c r="J100" s="98"/>
      <c r="K100" s="98"/>
      <c r="L100" s="117"/>
      <c r="M100" s="117"/>
      <c r="N100" s="117"/>
      <c r="O100" s="117"/>
      <c r="P100" s="117"/>
      <c r="Q100" s="117"/>
      <c r="R100" s="117"/>
      <c r="S100" s="117"/>
    </row>
    <row r="101" spans="1:32" ht="12.95" customHeight="1" x14ac:dyDescent="0.2">
      <c r="A101" s="76" t="str">
        <f>daten!$E$13</f>
        <v>Stampfl, Lena</v>
      </c>
      <c r="B101" s="77"/>
      <c r="C101" s="84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  <c r="AF101" s="85"/>
    </row>
    <row r="102" spans="1:32" s="83" customFormat="1" ht="12.95" customHeight="1" x14ac:dyDescent="0.2">
      <c r="A102" s="81" t="str">
        <f>$A$101</f>
        <v>Stampfl, Lena</v>
      </c>
      <c r="B102" s="86" t="str">
        <f>$B$3</f>
        <v>BAWÜ</v>
      </c>
      <c r="C102" s="115"/>
      <c r="D102" s="116"/>
      <c r="E102" s="116"/>
      <c r="F102" s="116"/>
      <c r="G102" s="116"/>
      <c r="H102" s="98"/>
      <c r="I102" s="98"/>
      <c r="J102" s="98"/>
      <c r="K102" s="98"/>
      <c r="L102" s="117"/>
      <c r="M102" s="117"/>
      <c r="N102" s="117"/>
      <c r="O102" s="117"/>
      <c r="P102" s="117"/>
      <c r="Q102" s="117"/>
      <c r="R102" s="117"/>
      <c r="S102" s="117"/>
    </row>
    <row r="103" spans="1:32" s="83" customFormat="1" ht="12.95" customHeight="1" x14ac:dyDescent="0.2">
      <c r="A103" s="81" t="str">
        <f t="shared" ref="A103:A109" si="11">$A$101</f>
        <v>Stampfl, Lena</v>
      </c>
      <c r="B103" s="86" t="str">
        <f>$B$4</f>
        <v>BB</v>
      </c>
      <c r="C103" s="115">
        <v>1</v>
      </c>
      <c r="D103" s="116"/>
      <c r="E103" s="116"/>
      <c r="F103" s="116"/>
      <c r="G103" s="116"/>
      <c r="H103" s="98"/>
      <c r="I103" s="98"/>
      <c r="J103" s="98"/>
      <c r="K103" s="98"/>
      <c r="L103" s="117"/>
      <c r="M103" s="117"/>
      <c r="N103" s="117"/>
      <c r="O103" s="117"/>
      <c r="P103" s="117"/>
      <c r="Q103" s="117"/>
      <c r="R103" s="117"/>
      <c r="S103" s="117"/>
    </row>
    <row r="104" spans="1:32" s="83" customFormat="1" ht="12.95" customHeight="1" x14ac:dyDescent="0.2">
      <c r="A104" s="81" t="str">
        <f t="shared" si="11"/>
        <v>Stampfl, Lena</v>
      </c>
      <c r="B104" s="86" t="str">
        <f>$B$5</f>
        <v>BB</v>
      </c>
      <c r="C104" s="115">
        <v>1</v>
      </c>
      <c r="D104" s="116"/>
      <c r="E104" s="116"/>
      <c r="F104" s="116"/>
      <c r="G104" s="116"/>
      <c r="H104" s="98"/>
      <c r="I104" s="98"/>
      <c r="J104" s="98"/>
      <c r="K104" s="98"/>
      <c r="L104" s="117"/>
      <c r="M104" s="117"/>
      <c r="N104" s="117"/>
      <c r="O104" s="117"/>
      <c r="P104" s="117"/>
      <c r="Q104" s="117"/>
      <c r="R104" s="117"/>
      <c r="S104" s="117"/>
    </row>
    <row r="105" spans="1:32" s="83" customFormat="1" ht="12.95" customHeight="1" x14ac:dyDescent="0.2">
      <c r="A105" s="81" t="str">
        <f t="shared" si="11"/>
        <v>Stampfl, Lena</v>
      </c>
      <c r="B105" s="86" t="str">
        <f>$B$6</f>
        <v>BAWÜ</v>
      </c>
      <c r="C105" s="115">
        <v>1</v>
      </c>
      <c r="D105" s="116"/>
      <c r="E105" s="116"/>
      <c r="F105" s="116"/>
      <c r="G105" s="116"/>
      <c r="H105" s="98"/>
      <c r="I105" s="98"/>
      <c r="J105" s="98"/>
      <c r="K105" s="98"/>
      <c r="L105" s="117"/>
      <c r="M105" s="117"/>
      <c r="N105" s="117"/>
      <c r="O105" s="117"/>
      <c r="P105" s="117"/>
      <c r="Q105" s="117"/>
      <c r="R105" s="117"/>
      <c r="S105" s="117"/>
    </row>
    <row r="106" spans="1:32" s="83" customFormat="1" ht="12.95" customHeight="1" x14ac:dyDescent="0.2">
      <c r="A106" s="81" t="str">
        <f t="shared" si="11"/>
        <v>Stampfl, Lena</v>
      </c>
      <c r="B106" s="86" t="str">
        <f>$B$7</f>
        <v>Gegner 5</v>
      </c>
      <c r="C106" s="115"/>
      <c r="D106" s="116"/>
      <c r="E106" s="116"/>
      <c r="F106" s="116"/>
      <c r="G106" s="116"/>
      <c r="H106" s="98"/>
      <c r="I106" s="98"/>
      <c r="J106" s="98"/>
      <c r="K106" s="98"/>
      <c r="L106" s="117"/>
      <c r="M106" s="117"/>
      <c r="N106" s="117"/>
      <c r="O106" s="117"/>
      <c r="P106" s="117"/>
      <c r="Q106" s="117"/>
      <c r="R106" s="117"/>
      <c r="S106" s="117"/>
    </row>
    <row r="107" spans="1:32" s="83" customFormat="1" ht="12.95" customHeight="1" x14ac:dyDescent="0.2">
      <c r="A107" s="81" t="str">
        <f t="shared" si="11"/>
        <v>Stampfl, Lena</v>
      </c>
      <c r="B107" s="86" t="str">
        <f>$B$8</f>
        <v>Gegner 6</v>
      </c>
      <c r="C107" s="115"/>
      <c r="D107" s="116"/>
      <c r="E107" s="116"/>
      <c r="F107" s="116"/>
      <c r="G107" s="116"/>
      <c r="H107" s="98"/>
      <c r="I107" s="98"/>
      <c r="J107" s="98"/>
      <c r="K107" s="98"/>
      <c r="L107" s="117"/>
      <c r="M107" s="117"/>
      <c r="N107" s="117"/>
      <c r="O107" s="117"/>
      <c r="P107" s="117"/>
      <c r="Q107" s="117"/>
      <c r="R107" s="117"/>
      <c r="S107" s="117"/>
    </row>
    <row r="108" spans="1:32" s="83" customFormat="1" ht="12.95" customHeight="1" x14ac:dyDescent="0.2">
      <c r="A108" s="81" t="str">
        <f t="shared" si="11"/>
        <v>Stampfl, Lena</v>
      </c>
      <c r="B108" s="86" t="str">
        <f>$B$9</f>
        <v>Gegner 7</v>
      </c>
      <c r="C108" s="115"/>
      <c r="D108" s="116"/>
      <c r="E108" s="116"/>
      <c r="F108" s="116"/>
      <c r="G108" s="116"/>
      <c r="H108" s="98"/>
      <c r="I108" s="98"/>
      <c r="J108" s="98"/>
      <c r="K108" s="98"/>
      <c r="L108" s="117"/>
      <c r="M108" s="117"/>
      <c r="N108" s="117"/>
      <c r="O108" s="117"/>
      <c r="P108" s="117"/>
      <c r="Q108" s="117"/>
      <c r="R108" s="117"/>
      <c r="S108" s="117"/>
    </row>
    <row r="109" spans="1:32" s="83" customFormat="1" ht="12.95" customHeight="1" x14ac:dyDescent="0.2">
      <c r="A109" s="81" t="str">
        <f t="shared" si="11"/>
        <v>Stampfl, Lena</v>
      </c>
      <c r="B109" s="86" t="str">
        <f>$B$10</f>
        <v>Gegner 8</v>
      </c>
      <c r="C109" s="115"/>
      <c r="D109" s="116"/>
      <c r="E109" s="116"/>
      <c r="F109" s="116"/>
      <c r="G109" s="116"/>
      <c r="H109" s="98"/>
      <c r="I109" s="98"/>
      <c r="J109" s="98"/>
      <c r="K109" s="98"/>
      <c r="L109" s="117"/>
      <c r="M109" s="117"/>
      <c r="N109" s="117"/>
      <c r="O109" s="117"/>
      <c r="P109" s="117"/>
      <c r="Q109" s="117"/>
      <c r="R109" s="117"/>
      <c r="S109" s="117"/>
    </row>
    <row r="110" spans="1:32" ht="12.95" customHeight="1" x14ac:dyDescent="0.2">
      <c r="A110" s="76" t="str">
        <f>daten!$E$14</f>
        <v>Stampfl, Sophie</v>
      </c>
      <c r="B110" s="77"/>
      <c r="C110" s="84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</row>
    <row r="111" spans="1:32" s="83" customFormat="1" ht="12.95" customHeight="1" x14ac:dyDescent="0.2">
      <c r="A111" s="81" t="str">
        <f>$A$110</f>
        <v>Stampfl, Sophie</v>
      </c>
      <c r="B111" s="86" t="str">
        <f>$B$3</f>
        <v>BAWÜ</v>
      </c>
      <c r="C111" s="115">
        <v>1</v>
      </c>
      <c r="D111" s="116">
        <v>3</v>
      </c>
      <c r="E111" s="116">
        <v>3</v>
      </c>
      <c r="F111" s="116"/>
      <c r="G111" s="116">
        <v>1</v>
      </c>
      <c r="H111" s="98">
        <v>2</v>
      </c>
      <c r="I111" s="98"/>
      <c r="J111" s="98"/>
      <c r="K111" s="98"/>
      <c r="L111" s="117"/>
      <c r="M111" s="117"/>
      <c r="N111" s="117"/>
      <c r="O111" s="117">
        <v>1</v>
      </c>
      <c r="P111" s="117"/>
      <c r="Q111" s="117"/>
      <c r="R111" s="117"/>
      <c r="S111" s="117"/>
    </row>
    <row r="112" spans="1:32" s="83" customFormat="1" ht="12.95" customHeight="1" x14ac:dyDescent="0.2">
      <c r="A112" s="81" t="str">
        <f t="shared" ref="A112:A118" si="12">$A$110</f>
        <v>Stampfl, Sophie</v>
      </c>
      <c r="B112" s="86" t="str">
        <f>$B$4</f>
        <v>BB</v>
      </c>
      <c r="C112" s="115">
        <v>1</v>
      </c>
      <c r="D112" s="116">
        <v>2</v>
      </c>
      <c r="E112" s="116">
        <v>1</v>
      </c>
      <c r="F112" s="116">
        <v>1</v>
      </c>
      <c r="G112" s="116"/>
      <c r="H112" s="98">
        <v>1</v>
      </c>
      <c r="I112" s="98"/>
      <c r="J112" s="98"/>
      <c r="K112" s="98"/>
      <c r="L112" s="117"/>
      <c r="M112" s="117"/>
      <c r="N112" s="117">
        <v>1</v>
      </c>
      <c r="O112" s="117"/>
      <c r="P112" s="117"/>
      <c r="Q112" s="117"/>
      <c r="R112" s="117"/>
      <c r="S112" s="117"/>
    </row>
    <row r="113" spans="1:20" s="83" customFormat="1" ht="12.95" customHeight="1" x14ac:dyDescent="0.2">
      <c r="A113" s="81" t="str">
        <f t="shared" si="12"/>
        <v>Stampfl, Sophie</v>
      </c>
      <c r="B113" s="86" t="str">
        <f>$B$5</f>
        <v>BB</v>
      </c>
      <c r="C113" s="115">
        <v>1</v>
      </c>
      <c r="D113" s="116">
        <v>2</v>
      </c>
      <c r="E113" s="116">
        <v>2</v>
      </c>
      <c r="F113" s="116">
        <v>2</v>
      </c>
      <c r="G113" s="116">
        <v>1</v>
      </c>
      <c r="H113" s="98">
        <v>2</v>
      </c>
      <c r="I113" s="98"/>
      <c r="J113" s="98"/>
      <c r="K113" s="98"/>
      <c r="L113" s="117"/>
      <c r="M113" s="117"/>
      <c r="N113" s="117"/>
      <c r="O113" s="117"/>
      <c r="P113" s="117"/>
      <c r="Q113" s="117"/>
      <c r="R113" s="117"/>
      <c r="S113" s="117"/>
    </row>
    <row r="114" spans="1:20" s="83" customFormat="1" ht="12.95" customHeight="1" x14ac:dyDescent="0.2">
      <c r="A114" s="81" t="str">
        <f t="shared" si="12"/>
        <v>Stampfl, Sophie</v>
      </c>
      <c r="B114" s="86" t="str">
        <f>$B$6</f>
        <v>BAWÜ</v>
      </c>
      <c r="C114" s="115">
        <v>1</v>
      </c>
      <c r="D114" s="116">
        <v>3</v>
      </c>
      <c r="E114" s="116">
        <v>3</v>
      </c>
      <c r="F114" s="116">
        <v>2</v>
      </c>
      <c r="G114" s="116">
        <v>1</v>
      </c>
      <c r="H114" s="98">
        <v>3</v>
      </c>
      <c r="I114" s="98">
        <v>1</v>
      </c>
      <c r="J114" s="98"/>
      <c r="K114" s="98"/>
      <c r="L114" s="117"/>
      <c r="M114" s="117"/>
      <c r="N114" s="117"/>
      <c r="O114" s="117">
        <v>1</v>
      </c>
      <c r="P114" s="117"/>
      <c r="Q114" s="117"/>
      <c r="R114" s="117"/>
      <c r="S114" s="117"/>
    </row>
    <row r="115" spans="1:20" s="83" customFormat="1" ht="12.95" customHeight="1" x14ac:dyDescent="0.2">
      <c r="A115" s="81" t="str">
        <f t="shared" si="12"/>
        <v>Stampfl, Sophie</v>
      </c>
      <c r="B115" s="86" t="str">
        <f>$B$7</f>
        <v>Gegner 5</v>
      </c>
      <c r="C115" s="115"/>
      <c r="D115" s="116"/>
      <c r="E115" s="116"/>
      <c r="F115" s="116"/>
      <c r="G115" s="116"/>
      <c r="H115" s="98"/>
      <c r="I115" s="98"/>
      <c r="J115" s="98"/>
      <c r="K115" s="98"/>
      <c r="L115" s="117"/>
      <c r="M115" s="117"/>
      <c r="N115" s="117"/>
      <c r="O115" s="117"/>
      <c r="P115" s="117"/>
      <c r="Q115" s="117"/>
      <c r="R115" s="117"/>
      <c r="S115" s="117"/>
    </row>
    <row r="116" spans="1:20" s="83" customFormat="1" ht="12.95" customHeight="1" x14ac:dyDescent="0.2">
      <c r="A116" s="81" t="str">
        <f t="shared" si="12"/>
        <v>Stampfl, Sophie</v>
      </c>
      <c r="B116" s="86" t="str">
        <f>$B$8</f>
        <v>Gegner 6</v>
      </c>
      <c r="C116" s="115"/>
      <c r="D116" s="116"/>
      <c r="E116" s="116"/>
      <c r="F116" s="116"/>
      <c r="G116" s="116"/>
      <c r="H116" s="98"/>
      <c r="I116" s="98"/>
      <c r="J116" s="98"/>
      <c r="K116" s="98"/>
      <c r="L116" s="117"/>
      <c r="M116" s="117"/>
      <c r="N116" s="117"/>
      <c r="O116" s="117"/>
      <c r="P116" s="117"/>
      <c r="Q116" s="117"/>
      <c r="R116" s="117"/>
      <c r="S116" s="117"/>
    </row>
    <row r="117" spans="1:20" s="83" customFormat="1" ht="12.95" customHeight="1" x14ac:dyDescent="0.2">
      <c r="A117" s="81" t="str">
        <f t="shared" si="12"/>
        <v>Stampfl, Sophie</v>
      </c>
      <c r="B117" s="86" t="str">
        <f>$B$9</f>
        <v>Gegner 7</v>
      </c>
      <c r="C117" s="115"/>
      <c r="D117" s="116"/>
      <c r="E117" s="116"/>
      <c r="F117" s="116"/>
      <c r="G117" s="116"/>
      <c r="H117" s="98"/>
      <c r="I117" s="98"/>
      <c r="J117" s="98"/>
      <c r="K117" s="98"/>
      <c r="L117" s="117"/>
      <c r="M117" s="117"/>
      <c r="N117" s="117"/>
      <c r="O117" s="117"/>
      <c r="P117" s="117"/>
      <c r="Q117" s="117"/>
      <c r="R117" s="117"/>
      <c r="S117" s="117"/>
    </row>
    <row r="118" spans="1:20" s="83" customFormat="1" ht="12.95" customHeight="1" x14ac:dyDescent="0.2">
      <c r="A118" s="81" t="str">
        <f t="shared" si="12"/>
        <v>Stampfl, Sophie</v>
      </c>
      <c r="B118" s="86" t="str">
        <f>$B$10</f>
        <v>Gegner 8</v>
      </c>
      <c r="C118" s="115"/>
      <c r="D118" s="116"/>
      <c r="E118" s="116"/>
      <c r="F118" s="116"/>
      <c r="G118" s="116"/>
      <c r="H118" s="98"/>
      <c r="I118" s="98"/>
      <c r="J118" s="98"/>
      <c r="K118" s="98"/>
      <c r="L118" s="117"/>
      <c r="M118" s="117"/>
      <c r="N118" s="117"/>
      <c r="O118" s="117"/>
      <c r="P118" s="117"/>
      <c r="Q118" s="117"/>
      <c r="R118" s="117"/>
      <c r="S118" s="117"/>
    </row>
    <row r="119" spans="1:20" ht="12.95" customHeight="1" x14ac:dyDescent="0.2">
      <c r="A119" s="76" t="str">
        <f>daten!$E$15</f>
        <v>Wein, Noemi</v>
      </c>
      <c r="B119" s="77"/>
      <c r="C119" s="84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</row>
    <row r="120" spans="1:20" s="83" customFormat="1" ht="12.95" customHeight="1" x14ac:dyDescent="0.2">
      <c r="A120" s="81" t="str">
        <f>$A$119</f>
        <v>Wein, Noemi</v>
      </c>
      <c r="B120" s="86" t="str">
        <f>$B$3</f>
        <v>BAWÜ</v>
      </c>
      <c r="C120" s="115">
        <v>1</v>
      </c>
      <c r="D120" s="116">
        <v>3</v>
      </c>
      <c r="E120" s="116">
        <v>3</v>
      </c>
      <c r="F120" s="116">
        <v>2</v>
      </c>
      <c r="G120" s="116"/>
      <c r="H120" s="98">
        <v>2</v>
      </c>
      <c r="I120" s="98">
        <v>1</v>
      </c>
      <c r="J120" s="98"/>
      <c r="K120" s="98"/>
      <c r="L120" s="117"/>
      <c r="M120" s="117"/>
      <c r="N120" s="117"/>
      <c r="O120" s="117">
        <v>1</v>
      </c>
      <c r="P120" s="117"/>
      <c r="Q120" s="117"/>
      <c r="R120" s="117"/>
      <c r="S120" s="117"/>
    </row>
    <row r="121" spans="1:20" s="83" customFormat="1" ht="12.95" customHeight="1" x14ac:dyDescent="0.2">
      <c r="A121" s="81" t="str">
        <f t="shared" ref="A121:A127" si="13">$A$119</f>
        <v>Wein, Noemi</v>
      </c>
      <c r="B121" s="86" t="str">
        <f>$B$4</f>
        <v>BB</v>
      </c>
      <c r="C121" s="115">
        <v>1</v>
      </c>
      <c r="D121" s="116">
        <v>2</v>
      </c>
      <c r="E121" s="116">
        <v>2</v>
      </c>
      <c r="F121" s="116">
        <v>2</v>
      </c>
      <c r="G121" s="116">
        <v>2</v>
      </c>
      <c r="H121" s="98">
        <v>2</v>
      </c>
      <c r="I121" s="98"/>
      <c r="J121" s="98"/>
      <c r="K121" s="98"/>
      <c r="L121" s="117"/>
      <c r="M121" s="117"/>
      <c r="N121" s="117"/>
      <c r="O121" s="117"/>
      <c r="P121" s="117"/>
      <c r="Q121" s="117"/>
      <c r="R121" s="117"/>
      <c r="S121" s="117"/>
    </row>
    <row r="122" spans="1:20" s="83" customFormat="1" ht="12.95" customHeight="1" x14ac:dyDescent="0.2">
      <c r="A122" s="81" t="str">
        <f t="shared" si="13"/>
        <v>Wein, Noemi</v>
      </c>
      <c r="B122" s="86" t="str">
        <f>$B$5</f>
        <v>BB</v>
      </c>
      <c r="C122" s="115">
        <v>1</v>
      </c>
      <c r="D122" s="116">
        <v>2</v>
      </c>
      <c r="E122" s="116">
        <v>2</v>
      </c>
      <c r="F122" s="116">
        <v>1</v>
      </c>
      <c r="G122" s="116">
        <v>1</v>
      </c>
      <c r="H122" s="98">
        <v>1</v>
      </c>
      <c r="I122" s="98"/>
      <c r="J122" s="98"/>
      <c r="K122" s="98"/>
      <c r="L122" s="117">
        <v>1</v>
      </c>
      <c r="M122" s="117"/>
      <c r="N122" s="117"/>
      <c r="O122" s="117"/>
      <c r="P122" s="117"/>
      <c r="Q122" s="117"/>
      <c r="R122" s="117"/>
      <c r="S122" s="117"/>
    </row>
    <row r="123" spans="1:20" s="83" customFormat="1" ht="12.95" customHeight="1" x14ac:dyDescent="0.2">
      <c r="A123" s="81" t="str">
        <f t="shared" si="13"/>
        <v>Wein, Noemi</v>
      </c>
      <c r="B123" s="86" t="str">
        <f>$B$6</f>
        <v>BAWÜ</v>
      </c>
      <c r="C123" s="115">
        <v>1</v>
      </c>
      <c r="D123" s="116">
        <v>3</v>
      </c>
      <c r="E123" s="116">
        <v>3</v>
      </c>
      <c r="F123" s="116">
        <v>1</v>
      </c>
      <c r="G123" s="116"/>
      <c r="H123" s="98">
        <v>1</v>
      </c>
      <c r="I123" s="98"/>
      <c r="J123" s="98"/>
      <c r="K123" s="98"/>
      <c r="L123" s="117"/>
      <c r="M123" s="117"/>
      <c r="N123" s="117"/>
      <c r="O123" s="117"/>
      <c r="P123" s="117"/>
      <c r="Q123" s="117"/>
      <c r="R123" s="117"/>
      <c r="S123" s="117"/>
    </row>
    <row r="124" spans="1:20" s="83" customFormat="1" ht="12.95" customHeight="1" x14ac:dyDescent="0.2">
      <c r="A124" s="81" t="str">
        <f t="shared" si="13"/>
        <v>Wein, Noemi</v>
      </c>
      <c r="B124" s="86" t="str">
        <f>$B$7</f>
        <v>Gegner 5</v>
      </c>
      <c r="C124" s="115"/>
      <c r="D124" s="116"/>
      <c r="E124" s="116"/>
      <c r="F124" s="116"/>
      <c r="G124" s="116"/>
      <c r="H124" s="98"/>
      <c r="I124" s="98"/>
      <c r="J124" s="98"/>
      <c r="K124" s="98"/>
      <c r="L124" s="117"/>
      <c r="M124" s="117"/>
      <c r="N124" s="117"/>
      <c r="O124" s="117"/>
      <c r="P124" s="117"/>
      <c r="Q124" s="117"/>
      <c r="R124" s="117"/>
      <c r="S124" s="117"/>
    </row>
    <row r="125" spans="1:20" s="83" customFormat="1" ht="12.95" customHeight="1" x14ac:dyDescent="0.2">
      <c r="A125" s="81" t="str">
        <f t="shared" si="13"/>
        <v>Wein, Noemi</v>
      </c>
      <c r="B125" s="86" t="str">
        <f>$B$8</f>
        <v>Gegner 6</v>
      </c>
      <c r="C125" s="115"/>
      <c r="D125" s="116"/>
      <c r="E125" s="116"/>
      <c r="F125" s="116"/>
      <c r="G125" s="116"/>
      <c r="H125" s="98"/>
      <c r="I125" s="98"/>
      <c r="J125" s="98"/>
      <c r="K125" s="98"/>
      <c r="L125" s="117"/>
      <c r="M125" s="117"/>
      <c r="N125" s="117"/>
      <c r="O125" s="117"/>
      <c r="P125" s="117"/>
      <c r="Q125" s="117"/>
      <c r="R125" s="117"/>
      <c r="S125" s="117"/>
    </row>
    <row r="126" spans="1:20" s="83" customFormat="1" ht="12.95" customHeight="1" x14ac:dyDescent="0.2">
      <c r="A126" s="81" t="str">
        <f t="shared" si="13"/>
        <v>Wein, Noemi</v>
      </c>
      <c r="B126" s="86" t="str">
        <f>$B$9</f>
        <v>Gegner 7</v>
      </c>
      <c r="C126" s="115"/>
      <c r="D126" s="116"/>
      <c r="E126" s="116"/>
      <c r="F126" s="116"/>
      <c r="G126" s="116"/>
      <c r="H126" s="98"/>
      <c r="I126" s="98"/>
      <c r="J126" s="98"/>
      <c r="K126" s="98"/>
      <c r="L126" s="117"/>
      <c r="M126" s="117"/>
      <c r="N126" s="117"/>
      <c r="O126" s="117"/>
      <c r="P126" s="117"/>
      <c r="Q126" s="117"/>
      <c r="R126" s="117"/>
      <c r="S126" s="117"/>
    </row>
    <row r="127" spans="1:20" s="83" customFormat="1" ht="12.95" customHeight="1" x14ac:dyDescent="0.2">
      <c r="A127" s="81" t="str">
        <f t="shared" si="13"/>
        <v>Wein, Noemi</v>
      </c>
      <c r="B127" s="86" t="str">
        <f>$B$10</f>
        <v>Gegner 8</v>
      </c>
      <c r="C127" s="115"/>
      <c r="D127" s="116"/>
      <c r="E127" s="116"/>
      <c r="F127" s="116"/>
      <c r="G127" s="116"/>
      <c r="H127" s="98"/>
      <c r="I127" s="98"/>
      <c r="J127" s="98"/>
      <c r="K127" s="98"/>
      <c r="L127" s="117"/>
      <c r="M127" s="117"/>
      <c r="N127" s="117"/>
      <c r="O127" s="117"/>
      <c r="P127" s="117"/>
      <c r="Q127" s="117"/>
      <c r="R127" s="117"/>
      <c r="S127" s="117"/>
    </row>
    <row r="128" spans="1:20" s="89" customFormat="1" ht="12.95" customHeight="1" x14ac:dyDescent="0.2">
      <c r="A128" s="76" t="str">
        <f>daten!$E$16</f>
        <v>Zeiler, Fanni</v>
      </c>
      <c r="B128" s="87"/>
      <c r="C128" s="84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</row>
    <row r="129" spans="1:19" s="83" customFormat="1" ht="12.95" customHeight="1" x14ac:dyDescent="0.2">
      <c r="A129" s="81" t="str">
        <f>$A$128</f>
        <v>Zeiler, Fanni</v>
      </c>
      <c r="B129" s="86" t="str">
        <f>$B$3</f>
        <v>BAWÜ</v>
      </c>
      <c r="C129" s="115">
        <v>1</v>
      </c>
      <c r="D129" s="116"/>
      <c r="E129" s="116"/>
      <c r="F129" s="116"/>
      <c r="G129" s="116"/>
      <c r="H129" s="98"/>
      <c r="I129" s="98"/>
      <c r="J129" s="98"/>
      <c r="K129" s="98"/>
      <c r="L129" s="117"/>
      <c r="M129" s="117"/>
      <c r="N129" s="117"/>
      <c r="O129" s="117"/>
      <c r="P129" s="117"/>
      <c r="Q129" s="117"/>
      <c r="R129" s="117"/>
      <c r="S129" s="117"/>
    </row>
    <row r="130" spans="1:19" s="83" customFormat="1" ht="12.95" customHeight="1" x14ac:dyDescent="0.2">
      <c r="A130" s="81" t="str">
        <f t="shared" ref="A130:A136" si="14">$A$128</f>
        <v>Zeiler, Fanni</v>
      </c>
      <c r="B130" s="86" t="str">
        <f>$B$4</f>
        <v>BB</v>
      </c>
      <c r="C130" s="115"/>
      <c r="D130" s="116"/>
      <c r="E130" s="116"/>
      <c r="F130" s="116"/>
      <c r="G130" s="116"/>
      <c r="H130" s="98"/>
      <c r="I130" s="98"/>
      <c r="J130" s="98"/>
      <c r="K130" s="98"/>
      <c r="L130" s="117"/>
      <c r="M130" s="117"/>
      <c r="N130" s="117"/>
      <c r="O130" s="117"/>
      <c r="P130" s="117"/>
      <c r="Q130" s="117"/>
      <c r="R130" s="117"/>
      <c r="S130" s="117"/>
    </row>
    <row r="131" spans="1:19" s="83" customFormat="1" ht="12.95" customHeight="1" x14ac:dyDescent="0.2">
      <c r="A131" s="81" t="str">
        <f t="shared" si="14"/>
        <v>Zeiler, Fanni</v>
      </c>
      <c r="B131" s="86" t="str">
        <f>$B$5</f>
        <v>BB</v>
      </c>
      <c r="C131" s="115">
        <v>1</v>
      </c>
      <c r="D131" s="116">
        <v>1</v>
      </c>
      <c r="E131" s="116">
        <v>1</v>
      </c>
      <c r="F131" s="116"/>
      <c r="G131" s="116"/>
      <c r="H131" s="98"/>
      <c r="I131" s="98"/>
      <c r="J131" s="98"/>
      <c r="K131" s="98"/>
      <c r="L131" s="117"/>
      <c r="M131" s="117"/>
      <c r="N131" s="117"/>
      <c r="O131" s="117"/>
      <c r="P131" s="117"/>
      <c r="Q131" s="117"/>
      <c r="R131" s="117"/>
      <c r="S131" s="117"/>
    </row>
    <row r="132" spans="1:19" s="83" customFormat="1" ht="12.95" customHeight="1" x14ac:dyDescent="0.2">
      <c r="A132" s="81" t="str">
        <f t="shared" si="14"/>
        <v>Zeiler, Fanni</v>
      </c>
      <c r="B132" s="86" t="str">
        <f>$B$6</f>
        <v>BAWÜ</v>
      </c>
      <c r="C132" s="115">
        <v>1</v>
      </c>
      <c r="D132" s="116"/>
      <c r="E132" s="116"/>
      <c r="F132" s="116"/>
      <c r="G132" s="116"/>
      <c r="H132" s="98"/>
      <c r="I132" s="98"/>
      <c r="J132" s="98"/>
      <c r="K132" s="98"/>
      <c r="L132" s="117"/>
      <c r="M132" s="117"/>
      <c r="N132" s="117"/>
      <c r="O132" s="117"/>
      <c r="P132" s="117"/>
      <c r="Q132" s="117"/>
      <c r="R132" s="117"/>
      <c r="S132" s="117"/>
    </row>
    <row r="133" spans="1:19" s="83" customFormat="1" ht="12.95" customHeight="1" x14ac:dyDescent="0.2">
      <c r="A133" s="81" t="str">
        <f t="shared" si="14"/>
        <v>Zeiler, Fanni</v>
      </c>
      <c r="B133" s="86" t="str">
        <f>$B$7</f>
        <v>Gegner 5</v>
      </c>
      <c r="C133" s="115"/>
      <c r="D133" s="116"/>
      <c r="E133" s="116"/>
      <c r="F133" s="116"/>
      <c r="G133" s="116"/>
      <c r="H133" s="98"/>
      <c r="I133" s="98"/>
      <c r="J133" s="98"/>
      <c r="K133" s="98"/>
      <c r="L133" s="117"/>
      <c r="M133" s="117"/>
      <c r="N133" s="117"/>
      <c r="O133" s="117"/>
      <c r="P133" s="117"/>
      <c r="Q133" s="117"/>
      <c r="R133" s="117"/>
      <c r="S133" s="117"/>
    </row>
    <row r="134" spans="1:19" s="83" customFormat="1" ht="12.95" customHeight="1" x14ac:dyDescent="0.2">
      <c r="A134" s="81" t="str">
        <f t="shared" si="14"/>
        <v>Zeiler, Fanni</v>
      </c>
      <c r="B134" s="86" t="str">
        <f>$B$8</f>
        <v>Gegner 6</v>
      </c>
      <c r="C134" s="115"/>
      <c r="D134" s="116"/>
      <c r="E134" s="116"/>
      <c r="F134" s="116"/>
      <c r="G134" s="116"/>
      <c r="H134" s="98"/>
      <c r="I134" s="98"/>
      <c r="J134" s="98"/>
      <c r="K134" s="98"/>
      <c r="L134" s="117"/>
      <c r="M134" s="117"/>
      <c r="N134" s="117"/>
      <c r="O134" s="117"/>
      <c r="P134" s="117"/>
      <c r="Q134" s="117"/>
      <c r="R134" s="117"/>
      <c r="S134" s="117"/>
    </row>
    <row r="135" spans="1:19" s="83" customFormat="1" ht="12.95" customHeight="1" x14ac:dyDescent="0.2">
      <c r="A135" s="81" t="str">
        <f t="shared" si="14"/>
        <v>Zeiler, Fanni</v>
      </c>
      <c r="B135" s="86" t="str">
        <f>$B$9</f>
        <v>Gegner 7</v>
      </c>
      <c r="C135" s="115"/>
      <c r="D135" s="116"/>
      <c r="E135" s="116"/>
      <c r="F135" s="116"/>
      <c r="G135" s="116"/>
      <c r="H135" s="98"/>
      <c r="I135" s="98"/>
      <c r="J135" s="98"/>
      <c r="K135" s="98"/>
      <c r="L135" s="117"/>
      <c r="M135" s="117"/>
      <c r="N135" s="117"/>
      <c r="O135" s="117"/>
      <c r="P135" s="117"/>
      <c r="Q135" s="117"/>
      <c r="R135" s="117"/>
      <c r="S135" s="117"/>
    </row>
    <row r="136" spans="1:19" s="83" customFormat="1" ht="12.95" customHeight="1" x14ac:dyDescent="0.2">
      <c r="A136" s="81" t="str">
        <f t="shared" si="14"/>
        <v>Zeiler, Fanni</v>
      </c>
      <c r="B136" s="86" t="str">
        <f>$B$10</f>
        <v>Gegner 8</v>
      </c>
      <c r="C136" s="115"/>
      <c r="D136" s="116"/>
      <c r="E136" s="116"/>
      <c r="F136" s="116"/>
      <c r="G136" s="116"/>
      <c r="H136" s="98"/>
      <c r="I136" s="98"/>
      <c r="J136" s="98"/>
      <c r="K136" s="98"/>
      <c r="L136" s="117"/>
      <c r="M136" s="117"/>
      <c r="N136" s="117"/>
      <c r="O136" s="117"/>
      <c r="P136" s="117"/>
      <c r="Q136" s="117"/>
      <c r="R136" s="117"/>
      <c r="S136" s="117"/>
    </row>
    <row r="137" spans="1:19" ht="12.95" customHeight="1" x14ac:dyDescent="0.2">
      <c r="A137" s="76" t="str">
        <f>daten!$E$17</f>
        <v>Spieler 2-16</v>
      </c>
      <c r="B137" s="77"/>
      <c r="C137" s="84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</row>
    <row r="138" spans="1:19" s="83" customFormat="1" ht="12.95" customHeight="1" x14ac:dyDescent="0.2">
      <c r="A138" s="81" t="str">
        <f>$A$137</f>
        <v>Spieler 2-16</v>
      </c>
      <c r="B138" s="86" t="str">
        <f>$B$3</f>
        <v>BAWÜ</v>
      </c>
      <c r="C138" s="115"/>
      <c r="D138" s="116"/>
      <c r="E138" s="116"/>
      <c r="F138" s="116"/>
      <c r="G138" s="116"/>
      <c r="H138" s="98"/>
      <c r="I138" s="98"/>
      <c r="J138" s="98"/>
      <c r="K138" s="98"/>
      <c r="L138" s="117"/>
      <c r="M138" s="117"/>
      <c r="N138" s="117"/>
      <c r="O138" s="117"/>
      <c r="P138" s="117"/>
      <c r="Q138" s="117"/>
      <c r="R138" s="117"/>
      <c r="S138" s="117"/>
    </row>
    <row r="139" spans="1:19" s="83" customFormat="1" ht="12.95" customHeight="1" x14ac:dyDescent="0.2">
      <c r="A139" s="81" t="str">
        <f t="shared" ref="A139:A145" si="15">$A$137</f>
        <v>Spieler 2-16</v>
      </c>
      <c r="B139" s="86" t="str">
        <f>$B$4</f>
        <v>BB</v>
      </c>
      <c r="C139" s="115"/>
      <c r="D139" s="116"/>
      <c r="E139" s="116"/>
      <c r="F139" s="116"/>
      <c r="G139" s="116"/>
      <c r="H139" s="98"/>
      <c r="I139" s="98"/>
      <c r="J139" s="98"/>
      <c r="K139" s="98"/>
      <c r="L139" s="117"/>
      <c r="M139" s="117"/>
      <c r="N139" s="117"/>
      <c r="O139" s="117"/>
      <c r="P139" s="117"/>
      <c r="Q139" s="117"/>
      <c r="R139" s="117"/>
      <c r="S139" s="117"/>
    </row>
    <row r="140" spans="1:19" s="83" customFormat="1" ht="12.95" customHeight="1" x14ac:dyDescent="0.2">
      <c r="A140" s="81" t="str">
        <f t="shared" si="15"/>
        <v>Spieler 2-16</v>
      </c>
      <c r="B140" s="86" t="str">
        <f>$B$5</f>
        <v>BB</v>
      </c>
      <c r="C140" s="115"/>
      <c r="D140" s="116"/>
      <c r="E140" s="116"/>
      <c r="F140" s="116"/>
      <c r="G140" s="116"/>
      <c r="H140" s="98"/>
      <c r="I140" s="98"/>
      <c r="J140" s="98"/>
      <c r="K140" s="98"/>
      <c r="L140" s="117"/>
      <c r="M140" s="117"/>
      <c r="N140" s="117"/>
      <c r="O140" s="117"/>
      <c r="P140" s="117"/>
      <c r="Q140" s="117"/>
      <c r="R140" s="117"/>
      <c r="S140" s="117"/>
    </row>
    <row r="141" spans="1:19" s="83" customFormat="1" ht="12.95" customHeight="1" x14ac:dyDescent="0.2">
      <c r="A141" s="81" t="str">
        <f t="shared" si="15"/>
        <v>Spieler 2-16</v>
      </c>
      <c r="B141" s="86" t="str">
        <f>$B$6</f>
        <v>BAWÜ</v>
      </c>
      <c r="C141" s="115"/>
      <c r="D141" s="116"/>
      <c r="E141" s="116"/>
      <c r="F141" s="116"/>
      <c r="G141" s="116"/>
      <c r="H141" s="98"/>
      <c r="I141" s="98"/>
      <c r="J141" s="98"/>
      <c r="K141" s="98"/>
      <c r="L141" s="117"/>
      <c r="M141" s="117"/>
      <c r="N141" s="117"/>
      <c r="O141" s="117"/>
      <c r="P141" s="117"/>
      <c r="Q141" s="117"/>
      <c r="R141" s="117"/>
      <c r="S141" s="117"/>
    </row>
    <row r="142" spans="1:19" s="83" customFormat="1" ht="12.95" customHeight="1" x14ac:dyDescent="0.2">
      <c r="A142" s="81" t="str">
        <f t="shared" si="15"/>
        <v>Spieler 2-16</v>
      </c>
      <c r="B142" s="86" t="str">
        <f>$B$7</f>
        <v>Gegner 5</v>
      </c>
      <c r="C142" s="115"/>
      <c r="D142" s="116"/>
      <c r="E142" s="116"/>
      <c r="F142" s="116"/>
      <c r="G142" s="116"/>
      <c r="H142" s="98"/>
      <c r="I142" s="98"/>
      <c r="J142" s="98"/>
      <c r="K142" s="98"/>
      <c r="L142" s="117"/>
      <c r="M142" s="117"/>
      <c r="N142" s="117"/>
      <c r="O142" s="117"/>
      <c r="P142" s="117"/>
      <c r="Q142" s="117"/>
      <c r="R142" s="117"/>
      <c r="S142" s="117"/>
    </row>
    <row r="143" spans="1:19" s="83" customFormat="1" ht="12.95" customHeight="1" x14ac:dyDescent="0.2">
      <c r="A143" s="81" t="str">
        <f t="shared" si="15"/>
        <v>Spieler 2-16</v>
      </c>
      <c r="B143" s="86" t="str">
        <f>$B$8</f>
        <v>Gegner 6</v>
      </c>
      <c r="C143" s="115"/>
      <c r="D143" s="116"/>
      <c r="E143" s="116"/>
      <c r="F143" s="116"/>
      <c r="G143" s="116"/>
      <c r="H143" s="98"/>
      <c r="I143" s="98"/>
      <c r="J143" s="98"/>
      <c r="K143" s="98"/>
      <c r="L143" s="117"/>
      <c r="M143" s="117"/>
      <c r="N143" s="117"/>
      <c r="O143" s="117"/>
      <c r="P143" s="117"/>
      <c r="Q143" s="117"/>
      <c r="R143" s="117"/>
      <c r="S143" s="117"/>
    </row>
    <row r="144" spans="1:19" s="83" customFormat="1" ht="12.95" customHeight="1" x14ac:dyDescent="0.2">
      <c r="A144" s="81" t="str">
        <f t="shared" si="15"/>
        <v>Spieler 2-16</v>
      </c>
      <c r="B144" s="86" t="str">
        <f>$B$9</f>
        <v>Gegner 7</v>
      </c>
      <c r="C144" s="115"/>
      <c r="D144" s="116"/>
      <c r="E144" s="116"/>
      <c r="F144" s="116"/>
      <c r="G144" s="116"/>
      <c r="H144" s="98"/>
      <c r="I144" s="98"/>
      <c r="J144" s="98"/>
      <c r="K144" s="98"/>
      <c r="L144" s="117"/>
      <c r="M144" s="117"/>
      <c r="N144" s="117"/>
      <c r="O144" s="117"/>
      <c r="P144" s="117"/>
      <c r="Q144" s="117"/>
      <c r="R144" s="117"/>
      <c r="S144" s="117"/>
    </row>
    <row r="145" spans="1:19" s="83" customFormat="1" ht="12.95" customHeight="1" x14ac:dyDescent="0.2">
      <c r="A145" s="81" t="str">
        <f t="shared" si="15"/>
        <v>Spieler 2-16</v>
      </c>
      <c r="B145" s="86" t="str">
        <f>$B$10</f>
        <v>Gegner 8</v>
      </c>
      <c r="C145" s="115"/>
      <c r="D145" s="116"/>
      <c r="E145" s="116"/>
      <c r="F145" s="116"/>
      <c r="G145" s="116"/>
      <c r="H145" s="98"/>
      <c r="I145" s="98"/>
      <c r="J145" s="98"/>
      <c r="K145" s="98"/>
      <c r="L145" s="117"/>
      <c r="M145" s="117"/>
      <c r="N145" s="117"/>
      <c r="O145" s="117"/>
      <c r="P145" s="117"/>
      <c r="Q145" s="117"/>
      <c r="R145" s="117"/>
      <c r="S145" s="117"/>
    </row>
    <row r="146" spans="1:19" ht="12.95" customHeight="1" x14ac:dyDescent="0.2">
      <c r="A146" s="76" t="str">
        <f>daten!$E$18</f>
        <v>Spieler 2-17</v>
      </c>
      <c r="B146" s="77"/>
      <c r="C146" s="84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</row>
    <row r="147" spans="1:19" s="83" customFormat="1" ht="12.95" customHeight="1" x14ac:dyDescent="0.2">
      <c r="A147" s="81" t="str">
        <f>$A$146</f>
        <v>Spieler 2-17</v>
      </c>
      <c r="B147" s="86" t="str">
        <f>$B$3</f>
        <v>BAWÜ</v>
      </c>
      <c r="C147" s="115"/>
      <c r="D147" s="116"/>
      <c r="E147" s="116"/>
      <c r="F147" s="116"/>
      <c r="G147" s="116"/>
      <c r="H147" s="98"/>
      <c r="I147" s="98"/>
      <c r="J147" s="98"/>
      <c r="K147" s="98"/>
      <c r="L147" s="117"/>
      <c r="M147" s="117"/>
      <c r="N147" s="117"/>
      <c r="O147" s="117"/>
      <c r="P147" s="117"/>
      <c r="Q147" s="117"/>
      <c r="R147" s="117"/>
      <c r="S147" s="117"/>
    </row>
    <row r="148" spans="1:19" s="83" customFormat="1" ht="12.95" customHeight="1" x14ac:dyDescent="0.2">
      <c r="A148" s="81" t="str">
        <f t="shared" ref="A148:A154" si="16">$A$146</f>
        <v>Spieler 2-17</v>
      </c>
      <c r="B148" s="86" t="str">
        <f>$B$4</f>
        <v>BB</v>
      </c>
      <c r="C148" s="115"/>
      <c r="D148" s="116"/>
      <c r="E148" s="116"/>
      <c r="F148" s="116"/>
      <c r="G148" s="116"/>
      <c r="H148" s="98"/>
      <c r="I148" s="98"/>
      <c r="J148" s="98"/>
      <c r="K148" s="98"/>
      <c r="L148" s="117"/>
      <c r="M148" s="117"/>
      <c r="N148" s="117"/>
      <c r="O148" s="117"/>
      <c r="P148" s="117"/>
      <c r="Q148" s="117"/>
      <c r="R148" s="117"/>
      <c r="S148" s="117"/>
    </row>
    <row r="149" spans="1:19" s="83" customFormat="1" ht="12.95" customHeight="1" x14ac:dyDescent="0.2">
      <c r="A149" s="81" t="str">
        <f t="shared" si="16"/>
        <v>Spieler 2-17</v>
      </c>
      <c r="B149" s="86" t="str">
        <f>$B$5</f>
        <v>BB</v>
      </c>
      <c r="C149" s="115"/>
      <c r="D149" s="116"/>
      <c r="E149" s="116"/>
      <c r="F149" s="116"/>
      <c r="G149" s="116"/>
      <c r="H149" s="98"/>
      <c r="I149" s="98"/>
      <c r="J149" s="98"/>
      <c r="K149" s="98"/>
      <c r="L149" s="117"/>
      <c r="M149" s="117"/>
      <c r="N149" s="117"/>
      <c r="O149" s="117"/>
      <c r="P149" s="117"/>
      <c r="Q149" s="117"/>
      <c r="R149" s="117"/>
      <c r="S149" s="117"/>
    </row>
    <row r="150" spans="1:19" s="83" customFormat="1" ht="12.95" customHeight="1" x14ac:dyDescent="0.2">
      <c r="A150" s="81" t="str">
        <f t="shared" si="16"/>
        <v>Spieler 2-17</v>
      </c>
      <c r="B150" s="86" t="str">
        <f>$B$6</f>
        <v>BAWÜ</v>
      </c>
      <c r="C150" s="115"/>
      <c r="D150" s="116"/>
      <c r="E150" s="116"/>
      <c r="F150" s="116"/>
      <c r="G150" s="116"/>
      <c r="H150" s="98"/>
      <c r="I150" s="98"/>
      <c r="J150" s="98"/>
      <c r="K150" s="98"/>
      <c r="L150" s="117"/>
      <c r="M150" s="117"/>
      <c r="N150" s="117"/>
      <c r="O150" s="117"/>
      <c r="P150" s="117"/>
      <c r="Q150" s="117"/>
      <c r="R150" s="117"/>
      <c r="S150" s="117"/>
    </row>
    <row r="151" spans="1:19" s="83" customFormat="1" ht="12.95" customHeight="1" x14ac:dyDescent="0.2">
      <c r="A151" s="81" t="str">
        <f t="shared" si="16"/>
        <v>Spieler 2-17</v>
      </c>
      <c r="B151" s="86" t="str">
        <f>$B$7</f>
        <v>Gegner 5</v>
      </c>
      <c r="C151" s="115"/>
      <c r="D151" s="116"/>
      <c r="E151" s="116"/>
      <c r="F151" s="116"/>
      <c r="G151" s="116"/>
      <c r="H151" s="98"/>
      <c r="I151" s="98"/>
      <c r="J151" s="98"/>
      <c r="K151" s="98"/>
      <c r="L151" s="117"/>
      <c r="M151" s="117"/>
      <c r="N151" s="117"/>
      <c r="O151" s="117"/>
      <c r="P151" s="117"/>
      <c r="Q151" s="117"/>
      <c r="R151" s="117"/>
      <c r="S151" s="117"/>
    </row>
    <row r="152" spans="1:19" s="83" customFormat="1" ht="12.95" customHeight="1" x14ac:dyDescent="0.2">
      <c r="A152" s="81" t="str">
        <f t="shared" si="16"/>
        <v>Spieler 2-17</v>
      </c>
      <c r="B152" s="86" t="str">
        <f>$B$8</f>
        <v>Gegner 6</v>
      </c>
      <c r="C152" s="115"/>
      <c r="D152" s="116"/>
      <c r="E152" s="116"/>
      <c r="F152" s="116"/>
      <c r="G152" s="116"/>
      <c r="H152" s="98"/>
      <c r="I152" s="98"/>
      <c r="J152" s="98"/>
      <c r="K152" s="98"/>
      <c r="L152" s="117"/>
      <c r="M152" s="117"/>
      <c r="N152" s="117"/>
      <c r="O152" s="117"/>
      <c r="P152" s="117"/>
      <c r="Q152" s="117"/>
      <c r="R152" s="117"/>
      <c r="S152" s="117"/>
    </row>
    <row r="153" spans="1:19" s="83" customFormat="1" ht="12.95" customHeight="1" x14ac:dyDescent="0.2">
      <c r="A153" s="81" t="str">
        <f t="shared" si="16"/>
        <v>Spieler 2-17</v>
      </c>
      <c r="B153" s="86" t="str">
        <f>$B$9</f>
        <v>Gegner 7</v>
      </c>
      <c r="C153" s="115"/>
      <c r="D153" s="116"/>
      <c r="E153" s="116"/>
      <c r="F153" s="116"/>
      <c r="G153" s="116"/>
      <c r="H153" s="98"/>
      <c r="I153" s="98"/>
      <c r="J153" s="98"/>
      <c r="K153" s="98"/>
      <c r="L153" s="117"/>
      <c r="M153" s="117"/>
      <c r="N153" s="117"/>
      <c r="O153" s="117"/>
      <c r="P153" s="117"/>
      <c r="Q153" s="117"/>
      <c r="R153" s="117"/>
      <c r="S153" s="117"/>
    </row>
    <row r="154" spans="1:19" s="83" customFormat="1" ht="12.95" customHeight="1" x14ac:dyDescent="0.2">
      <c r="A154" s="81" t="str">
        <f t="shared" si="16"/>
        <v>Spieler 2-17</v>
      </c>
      <c r="B154" s="86" t="str">
        <f>$B$10</f>
        <v>Gegner 8</v>
      </c>
      <c r="C154" s="115"/>
      <c r="D154" s="116"/>
      <c r="E154" s="116"/>
      <c r="F154" s="116"/>
      <c r="G154" s="116"/>
      <c r="H154" s="98"/>
      <c r="I154" s="98"/>
      <c r="J154" s="98"/>
      <c r="K154" s="98"/>
      <c r="L154" s="117"/>
      <c r="M154" s="117"/>
      <c r="N154" s="117"/>
      <c r="O154" s="117"/>
      <c r="P154" s="117"/>
      <c r="Q154" s="117"/>
      <c r="R154" s="117"/>
      <c r="S154" s="117"/>
    </row>
    <row r="155" spans="1:19" ht="12.95" customHeight="1" x14ac:dyDescent="0.2">
      <c r="A155" s="76" t="str">
        <f>daten!$E$19</f>
        <v>Spieler 2-18</v>
      </c>
      <c r="B155" s="77"/>
      <c r="C155" s="84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</row>
    <row r="156" spans="1:19" s="83" customFormat="1" ht="12.95" customHeight="1" x14ac:dyDescent="0.2">
      <c r="A156" s="81" t="str">
        <f>$A$155</f>
        <v>Spieler 2-18</v>
      </c>
      <c r="B156" s="86" t="str">
        <f>$B$3</f>
        <v>BAWÜ</v>
      </c>
      <c r="C156" s="115"/>
      <c r="D156" s="116"/>
      <c r="E156" s="116"/>
      <c r="F156" s="116"/>
      <c r="G156" s="116"/>
      <c r="H156" s="98"/>
      <c r="I156" s="98"/>
      <c r="J156" s="98"/>
      <c r="K156" s="98"/>
      <c r="L156" s="117"/>
      <c r="M156" s="117"/>
      <c r="N156" s="117"/>
      <c r="O156" s="117"/>
      <c r="P156" s="117"/>
      <c r="Q156" s="117"/>
      <c r="R156" s="117"/>
      <c r="S156" s="117"/>
    </row>
    <row r="157" spans="1:19" s="83" customFormat="1" ht="12.95" customHeight="1" x14ac:dyDescent="0.2">
      <c r="A157" s="81" t="str">
        <f t="shared" ref="A157:A163" si="17">$A$155</f>
        <v>Spieler 2-18</v>
      </c>
      <c r="B157" s="86" t="str">
        <f>$B$4</f>
        <v>BB</v>
      </c>
      <c r="C157" s="115"/>
      <c r="D157" s="116"/>
      <c r="E157" s="116"/>
      <c r="F157" s="116"/>
      <c r="G157" s="116"/>
      <c r="H157" s="98"/>
      <c r="I157" s="98"/>
      <c r="J157" s="98"/>
      <c r="K157" s="98"/>
      <c r="L157" s="117"/>
      <c r="M157" s="117"/>
      <c r="N157" s="117"/>
      <c r="O157" s="117"/>
      <c r="P157" s="117"/>
      <c r="Q157" s="117"/>
      <c r="R157" s="117"/>
      <c r="S157" s="117"/>
    </row>
    <row r="158" spans="1:19" s="83" customFormat="1" ht="12.95" customHeight="1" x14ac:dyDescent="0.2">
      <c r="A158" s="81" t="str">
        <f t="shared" si="17"/>
        <v>Spieler 2-18</v>
      </c>
      <c r="B158" s="86" t="str">
        <f>$B$5</f>
        <v>BB</v>
      </c>
      <c r="C158" s="115"/>
      <c r="D158" s="116"/>
      <c r="E158" s="116"/>
      <c r="F158" s="116"/>
      <c r="G158" s="116"/>
      <c r="H158" s="98"/>
      <c r="I158" s="98"/>
      <c r="J158" s="98"/>
      <c r="K158" s="98"/>
      <c r="L158" s="117"/>
      <c r="M158" s="117"/>
      <c r="N158" s="117"/>
      <c r="O158" s="117"/>
      <c r="P158" s="117"/>
      <c r="Q158" s="117"/>
      <c r="R158" s="117"/>
      <c r="S158" s="117"/>
    </row>
    <row r="159" spans="1:19" s="83" customFormat="1" ht="12.95" customHeight="1" x14ac:dyDescent="0.2">
      <c r="A159" s="81" t="str">
        <f t="shared" si="17"/>
        <v>Spieler 2-18</v>
      </c>
      <c r="B159" s="86" t="str">
        <f>$B$6</f>
        <v>BAWÜ</v>
      </c>
      <c r="C159" s="115"/>
      <c r="D159" s="116"/>
      <c r="E159" s="116"/>
      <c r="F159" s="116"/>
      <c r="G159" s="116"/>
      <c r="H159" s="98"/>
      <c r="I159" s="98"/>
      <c r="J159" s="98"/>
      <c r="K159" s="98"/>
      <c r="L159" s="117"/>
      <c r="M159" s="117"/>
      <c r="N159" s="117"/>
      <c r="O159" s="117"/>
      <c r="P159" s="117"/>
      <c r="Q159" s="117"/>
      <c r="R159" s="117"/>
      <c r="S159" s="117"/>
    </row>
    <row r="160" spans="1:19" s="83" customFormat="1" ht="12.95" customHeight="1" x14ac:dyDescent="0.2">
      <c r="A160" s="81" t="str">
        <f t="shared" si="17"/>
        <v>Spieler 2-18</v>
      </c>
      <c r="B160" s="86" t="str">
        <f>$B$7</f>
        <v>Gegner 5</v>
      </c>
      <c r="C160" s="115"/>
      <c r="D160" s="116"/>
      <c r="E160" s="116"/>
      <c r="F160" s="116"/>
      <c r="G160" s="116"/>
      <c r="H160" s="98"/>
      <c r="I160" s="98"/>
      <c r="J160" s="98"/>
      <c r="K160" s="98"/>
      <c r="L160" s="117"/>
      <c r="M160" s="117"/>
      <c r="N160" s="117"/>
      <c r="O160" s="117"/>
      <c r="P160" s="117"/>
      <c r="Q160" s="117"/>
      <c r="R160" s="117"/>
      <c r="S160" s="117"/>
    </row>
    <row r="161" spans="1:19" s="83" customFormat="1" ht="12.95" customHeight="1" x14ac:dyDescent="0.2">
      <c r="A161" s="81" t="str">
        <f t="shared" si="17"/>
        <v>Spieler 2-18</v>
      </c>
      <c r="B161" s="86" t="str">
        <f>$B$8</f>
        <v>Gegner 6</v>
      </c>
      <c r="C161" s="115"/>
      <c r="D161" s="116"/>
      <c r="E161" s="116"/>
      <c r="F161" s="116"/>
      <c r="G161" s="116"/>
      <c r="H161" s="98"/>
      <c r="I161" s="98"/>
      <c r="J161" s="98"/>
      <c r="K161" s="98"/>
      <c r="L161" s="117"/>
      <c r="M161" s="117"/>
      <c r="N161" s="117"/>
      <c r="O161" s="117"/>
      <c r="P161" s="117"/>
      <c r="Q161" s="117"/>
      <c r="R161" s="117"/>
      <c r="S161" s="117"/>
    </row>
    <row r="162" spans="1:19" s="83" customFormat="1" ht="12.95" customHeight="1" x14ac:dyDescent="0.2">
      <c r="A162" s="81" t="str">
        <f t="shared" si="17"/>
        <v>Spieler 2-18</v>
      </c>
      <c r="B162" s="86" t="str">
        <f>$B$9</f>
        <v>Gegner 7</v>
      </c>
      <c r="C162" s="115"/>
      <c r="D162" s="116"/>
      <c r="E162" s="116"/>
      <c r="F162" s="116"/>
      <c r="G162" s="116"/>
      <c r="H162" s="98"/>
      <c r="I162" s="98"/>
      <c r="J162" s="98"/>
      <c r="K162" s="98"/>
      <c r="L162" s="117"/>
      <c r="M162" s="117"/>
      <c r="N162" s="117"/>
      <c r="O162" s="117"/>
      <c r="P162" s="117"/>
      <c r="Q162" s="117"/>
      <c r="R162" s="117"/>
      <c r="S162" s="117"/>
    </row>
    <row r="163" spans="1:19" s="83" customFormat="1" ht="12.95" customHeight="1" x14ac:dyDescent="0.2">
      <c r="A163" s="81" t="str">
        <f t="shared" si="17"/>
        <v>Spieler 2-18</v>
      </c>
      <c r="B163" s="86" t="str">
        <f>$B$10</f>
        <v>Gegner 8</v>
      </c>
      <c r="C163" s="115"/>
      <c r="D163" s="116"/>
      <c r="E163" s="116"/>
      <c r="F163" s="116"/>
      <c r="G163" s="116"/>
      <c r="H163" s="98"/>
      <c r="I163" s="98"/>
      <c r="J163" s="98"/>
      <c r="K163" s="98"/>
      <c r="L163" s="117"/>
      <c r="M163" s="117"/>
      <c r="N163" s="117"/>
      <c r="O163" s="117"/>
      <c r="P163" s="117"/>
      <c r="Q163" s="117"/>
      <c r="R163" s="117"/>
      <c r="S163" s="117"/>
    </row>
    <row r="164" spans="1:19" ht="12.95" customHeight="1" x14ac:dyDescent="0.2">
      <c r="A164" s="76" t="str">
        <f>daten!$E$20</f>
        <v>Spieler 2-19</v>
      </c>
      <c r="B164" s="77"/>
      <c r="C164" s="84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</row>
    <row r="165" spans="1:19" s="83" customFormat="1" ht="12.95" customHeight="1" x14ac:dyDescent="0.2">
      <c r="A165" s="81" t="str">
        <f>$A$164</f>
        <v>Spieler 2-19</v>
      </c>
      <c r="B165" s="86" t="str">
        <f>$B$3</f>
        <v>BAWÜ</v>
      </c>
      <c r="C165" s="115"/>
      <c r="D165" s="116"/>
      <c r="E165" s="116"/>
      <c r="F165" s="116"/>
      <c r="G165" s="116"/>
      <c r="H165" s="98"/>
      <c r="I165" s="98"/>
      <c r="J165" s="98"/>
      <c r="K165" s="98"/>
      <c r="L165" s="117"/>
      <c r="M165" s="117"/>
      <c r="N165" s="117"/>
      <c r="O165" s="117"/>
      <c r="P165" s="117"/>
      <c r="Q165" s="117"/>
      <c r="R165" s="117"/>
      <c r="S165" s="117"/>
    </row>
    <row r="166" spans="1:19" s="83" customFormat="1" ht="12.95" customHeight="1" x14ac:dyDescent="0.2">
      <c r="A166" s="81" t="str">
        <f t="shared" ref="A166:A172" si="18">$A$164</f>
        <v>Spieler 2-19</v>
      </c>
      <c r="B166" s="86" t="str">
        <f>$B$4</f>
        <v>BB</v>
      </c>
      <c r="C166" s="115"/>
      <c r="D166" s="116"/>
      <c r="E166" s="116"/>
      <c r="F166" s="116"/>
      <c r="G166" s="116"/>
      <c r="H166" s="98"/>
      <c r="I166" s="98"/>
      <c r="J166" s="98"/>
      <c r="K166" s="98"/>
      <c r="L166" s="117"/>
      <c r="M166" s="117"/>
      <c r="N166" s="117"/>
      <c r="O166" s="117"/>
      <c r="P166" s="117"/>
      <c r="Q166" s="117"/>
      <c r="R166" s="117"/>
      <c r="S166" s="117"/>
    </row>
    <row r="167" spans="1:19" s="83" customFormat="1" ht="12.95" customHeight="1" x14ac:dyDescent="0.2">
      <c r="A167" s="81" t="str">
        <f t="shared" si="18"/>
        <v>Spieler 2-19</v>
      </c>
      <c r="B167" s="86" t="str">
        <f>$B$5</f>
        <v>BB</v>
      </c>
      <c r="C167" s="115"/>
      <c r="D167" s="116"/>
      <c r="E167" s="116"/>
      <c r="F167" s="116"/>
      <c r="G167" s="116"/>
      <c r="H167" s="98"/>
      <c r="I167" s="98"/>
      <c r="J167" s="98"/>
      <c r="K167" s="98"/>
      <c r="L167" s="117"/>
      <c r="M167" s="117"/>
      <c r="N167" s="117"/>
      <c r="O167" s="117"/>
      <c r="P167" s="117"/>
      <c r="Q167" s="117"/>
      <c r="R167" s="117"/>
      <c r="S167" s="117"/>
    </row>
    <row r="168" spans="1:19" s="83" customFormat="1" ht="12.95" customHeight="1" x14ac:dyDescent="0.2">
      <c r="A168" s="81" t="str">
        <f t="shared" si="18"/>
        <v>Spieler 2-19</v>
      </c>
      <c r="B168" s="86" t="str">
        <f>$B$6</f>
        <v>BAWÜ</v>
      </c>
      <c r="C168" s="115"/>
      <c r="D168" s="116"/>
      <c r="E168" s="116"/>
      <c r="F168" s="116"/>
      <c r="G168" s="116"/>
      <c r="H168" s="98"/>
      <c r="I168" s="98"/>
      <c r="J168" s="98"/>
      <c r="K168" s="98"/>
      <c r="L168" s="117"/>
      <c r="M168" s="117"/>
      <c r="N168" s="117"/>
      <c r="O168" s="117"/>
      <c r="P168" s="117"/>
      <c r="Q168" s="117"/>
      <c r="R168" s="117"/>
      <c r="S168" s="117"/>
    </row>
    <row r="169" spans="1:19" s="83" customFormat="1" ht="12.95" customHeight="1" x14ac:dyDescent="0.2">
      <c r="A169" s="81" t="str">
        <f t="shared" si="18"/>
        <v>Spieler 2-19</v>
      </c>
      <c r="B169" s="86" t="str">
        <f>$B$7</f>
        <v>Gegner 5</v>
      </c>
      <c r="C169" s="115"/>
      <c r="D169" s="116"/>
      <c r="E169" s="116"/>
      <c r="F169" s="116"/>
      <c r="G169" s="116"/>
      <c r="H169" s="98"/>
      <c r="I169" s="98"/>
      <c r="J169" s="98"/>
      <c r="K169" s="98"/>
      <c r="L169" s="117"/>
      <c r="M169" s="117"/>
      <c r="N169" s="117"/>
      <c r="O169" s="117"/>
      <c r="P169" s="117"/>
      <c r="Q169" s="117"/>
      <c r="R169" s="117"/>
      <c r="S169" s="117"/>
    </row>
    <row r="170" spans="1:19" s="83" customFormat="1" ht="12.95" customHeight="1" x14ac:dyDescent="0.2">
      <c r="A170" s="81" t="str">
        <f t="shared" si="18"/>
        <v>Spieler 2-19</v>
      </c>
      <c r="B170" s="86" t="str">
        <f>$B$8</f>
        <v>Gegner 6</v>
      </c>
      <c r="C170" s="115"/>
      <c r="D170" s="116"/>
      <c r="E170" s="116"/>
      <c r="F170" s="116"/>
      <c r="G170" s="116"/>
      <c r="H170" s="98"/>
      <c r="I170" s="98"/>
      <c r="J170" s="98"/>
      <c r="K170" s="98"/>
      <c r="L170" s="117"/>
      <c r="M170" s="117"/>
      <c r="N170" s="117"/>
      <c r="O170" s="117"/>
      <c r="P170" s="117"/>
      <c r="Q170" s="117"/>
      <c r="R170" s="117"/>
      <c r="S170" s="117"/>
    </row>
    <row r="171" spans="1:19" s="83" customFormat="1" ht="12.95" customHeight="1" x14ac:dyDescent="0.2">
      <c r="A171" s="81" t="str">
        <f t="shared" si="18"/>
        <v>Spieler 2-19</v>
      </c>
      <c r="B171" s="86" t="str">
        <f>$B$9</f>
        <v>Gegner 7</v>
      </c>
      <c r="C171" s="115"/>
      <c r="D171" s="116"/>
      <c r="E171" s="116"/>
      <c r="F171" s="116"/>
      <c r="G171" s="116"/>
      <c r="H171" s="98"/>
      <c r="I171" s="98"/>
      <c r="J171" s="98"/>
      <c r="K171" s="98"/>
      <c r="L171" s="117"/>
      <c r="M171" s="117"/>
      <c r="N171" s="117"/>
      <c r="O171" s="117"/>
      <c r="P171" s="117"/>
      <c r="Q171" s="117"/>
      <c r="R171" s="117"/>
      <c r="S171" s="117"/>
    </row>
    <row r="172" spans="1:19" s="83" customFormat="1" ht="12.95" customHeight="1" x14ac:dyDescent="0.2">
      <c r="A172" s="81" t="str">
        <f t="shared" si="18"/>
        <v>Spieler 2-19</v>
      </c>
      <c r="B172" s="86" t="str">
        <f>$B$10</f>
        <v>Gegner 8</v>
      </c>
      <c r="C172" s="115"/>
      <c r="D172" s="116"/>
      <c r="E172" s="116"/>
      <c r="F172" s="116"/>
      <c r="G172" s="116"/>
      <c r="H172" s="98"/>
      <c r="I172" s="98"/>
      <c r="J172" s="98"/>
      <c r="K172" s="98"/>
      <c r="L172" s="117"/>
      <c r="M172" s="117"/>
      <c r="N172" s="117"/>
      <c r="O172" s="117"/>
      <c r="P172" s="117"/>
      <c r="Q172" s="117"/>
      <c r="R172" s="117"/>
      <c r="S172" s="117"/>
    </row>
    <row r="173" spans="1:19" ht="12.95" customHeight="1" x14ac:dyDescent="0.2">
      <c r="A173" s="76" t="str">
        <f>daten!$E$21</f>
        <v>Spieler 2-20</v>
      </c>
      <c r="B173" s="77"/>
      <c r="C173" s="84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</row>
    <row r="174" spans="1:19" s="83" customFormat="1" ht="12.95" customHeight="1" x14ac:dyDescent="0.2">
      <c r="A174" s="81" t="str">
        <f>$A$173</f>
        <v>Spieler 2-20</v>
      </c>
      <c r="B174" s="86" t="str">
        <f>$B$3</f>
        <v>BAWÜ</v>
      </c>
      <c r="C174" s="115"/>
      <c r="D174" s="116"/>
      <c r="E174" s="116"/>
      <c r="F174" s="116"/>
      <c r="G174" s="116"/>
      <c r="H174" s="98"/>
      <c r="I174" s="98"/>
      <c r="J174" s="98"/>
      <c r="K174" s="98"/>
      <c r="L174" s="117"/>
      <c r="M174" s="117"/>
      <c r="N174" s="117"/>
      <c r="O174" s="117"/>
      <c r="P174" s="117"/>
      <c r="Q174" s="117"/>
      <c r="R174" s="117"/>
      <c r="S174" s="117"/>
    </row>
    <row r="175" spans="1:19" s="83" customFormat="1" ht="12.95" customHeight="1" x14ac:dyDescent="0.2">
      <c r="A175" s="81" t="str">
        <f t="shared" ref="A175:A181" si="19">$A$173</f>
        <v>Spieler 2-20</v>
      </c>
      <c r="B175" s="86" t="str">
        <f>$B$4</f>
        <v>BB</v>
      </c>
      <c r="C175" s="115"/>
      <c r="D175" s="116"/>
      <c r="E175" s="116"/>
      <c r="F175" s="116"/>
      <c r="G175" s="116"/>
      <c r="H175" s="98"/>
      <c r="I175" s="98"/>
      <c r="J175" s="98"/>
      <c r="K175" s="98"/>
      <c r="L175" s="117"/>
      <c r="M175" s="117"/>
      <c r="N175" s="117"/>
      <c r="O175" s="117"/>
      <c r="P175" s="117"/>
      <c r="Q175" s="117"/>
      <c r="R175" s="117"/>
      <c r="S175" s="117"/>
    </row>
    <row r="176" spans="1:19" s="83" customFormat="1" ht="12.95" customHeight="1" x14ac:dyDescent="0.2">
      <c r="A176" s="81" t="str">
        <f t="shared" si="19"/>
        <v>Spieler 2-20</v>
      </c>
      <c r="B176" s="86" t="str">
        <f>$B$5</f>
        <v>BB</v>
      </c>
      <c r="C176" s="115"/>
      <c r="D176" s="116"/>
      <c r="E176" s="116"/>
      <c r="F176" s="116"/>
      <c r="G176" s="116"/>
      <c r="H176" s="98"/>
      <c r="I176" s="98"/>
      <c r="J176" s="98"/>
      <c r="K176" s="98"/>
      <c r="L176" s="117"/>
      <c r="M176" s="117"/>
      <c r="N176" s="117"/>
      <c r="O176" s="117"/>
      <c r="P176" s="117"/>
      <c r="Q176" s="117"/>
      <c r="R176" s="117"/>
      <c r="S176" s="117"/>
    </row>
    <row r="177" spans="1:19" s="83" customFormat="1" ht="12.95" customHeight="1" x14ac:dyDescent="0.2">
      <c r="A177" s="81" t="str">
        <f t="shared" si="19"/>
        <v>Spieler 2-20</v>
      </c>
      <c r="B177" s="86" t="str">
        <f>$B$6</f>
        <v>BAWÜ</v>
      </c>
      <c r="C177" s="115"/>
      <c r="D177" s="116"/>
      <c r="E177" s="116"/>
      <c r="F177" s="116"/>
      <c r="G177" s="116"/>
      <c r="H177" s="98"/>
      <c r="I177" s="98"/>
      <c r="J177" s="98"/>
      <c r="K177" s="98"/>
      <c r="L177" s="117"/>
      <c r="M177" s="117"/>
      <c r="N177" s="117"/>
      <c r="O177" s="117"/>
      <c r="P177" s="117"/>
      <c r="Q177" s="117"/>
      <c r="R177" s="117"/>
      <c r="S177" s="117"/>
    </row>
    <row r="178" spans="1:19" s="83" customFormat="1" ht="12.95" customHeight="1" x14ac:dyDescent="0.2">
      <c r="A178" s="81" t="str">
        <f t="shared" si="19"/>
        <v>Spieler 2-20</v>
      </c>
      <c r="B178" s="86" t="str">
        <f>$B$7</f>
        <v>Gegner 5</v>
      </c>
      <c r="C178" s="115"/>
      <c r="D178" s="116"/>
      <c r="E178" s="116"/>
      <c r="F178" s="116"/>
      <c r="G178" s="116"/>
      <c r="H178" s="98"/>
      <c r="I178" s="98"/>
      <c r="J178" s="98"/>
      <c r="K178" s="98"/>
      <c r="L178" s="117"/>
      <c r="M178" s="117"/>
      <c r="N178" s="117"/>
      <c r="O178" s="117"/>
      <c r="P178" s="117"/>
      <c r="Q178" s="117"/>
      <c r="R178" s="117"/>
      <c r="S178" s="117"/>
    </row>
    <row r="179" spans="1:19" s="83" customFormat="1" ht="12.95" customHeight="1" x14ac:dyDescent="0.2">
      <c r="A179" s="81" t="str">
        <f t="shared" si="19"/>
        <v>Spieler 2-20</v>
      </c>
      <c r="B179" s="86" t="str">
        <f>$B$8</f>
        <v>Gegner 6</v>
      </c>
      <c r="C179" s="115"/>
      <c r="D179" s="116"/>
      <c r="E179" s="116"/>
      <c r="F179" s="116"/>
      <c r="G179" s="116"/>
      <c r="H179" s="98"/>
      <c r="I179" s="98"/>
      <c r="J179" s="98"/>
      <c r="K179" s="98"/>
      <c r="L179" s="117"/>
      <c r="M179" s="117"/>
      <c r="N179" s="117"/>
      <c r="O179" s="117"/>
      <c r="P179" s="117"/>
      <c r="Q179" s="117"/>
      <c r="R179" s="117"/>
      <c r="S179" s="117"/>
    </row>
    <row r="180" spans="1:19" s="83" customFormat="1" ht="12.95" customHeight="1" x14ac:dyDescent="0.2">
      <c r="A180" s="81" t="str">
        <f t="shared" si="19"/>
        <v>Spieler 2-20</v>
      </c>
      <c r="B180" s="86" t="str">
        <f>$B$9</f>
        <v>Gegner 7</v>
      </c>
      <c r="C180" s="115"/>
      <c r="D180" s="116"/>
      <c r="E180" s="116"/>
      <c r="F180" s="116"/>
      <c r="G180" s="116"/>
      <c r="H180" s="98"/>
      <c r="I180" s="98"/>
      <c r="J180" s="98"/>
      <c r="K180" s="98"/>
      <c r="L180" s="117"/>
      <c r="M180" s="117"/>
      <c r="N180" s="117"/>
      <c r="O180" s="117"/>
      <c r="P180" s="117"/>
      <c r="Q180" s="117"/>
      <c r="R180" s="117"/>
      <c r="S180" s="117"/>
    </row>
    <row r="181" spans="1:19" s="83" customFormat="1" ht="12.95" customHeight="1" x14ac:dyDescent="0.2">
      <c r="A181" s="81" t="str">
        <f t="shared" si="19"/>
        <v>Spieler 2-20</v>
      </c>
      <c r="B181" s="86" t="str">
        <f>$B$10</f>
        <v>Gegner 8</v>
      </c>
      <c r="C181" s="115"/>
      <c r="D181" s="116"/>
      <c r="E181" s="116"/>
      <c r="F181" s="116"/>
      <c r="G181" s="116"/>
      <c r="H181" s="98"/>
      <c r="I181" s="98"/>
      <c r="J181" s="98"/>
      <c r="K181" s="98"/>
      <c r="L181" s="117"/>
      <c r="M181" s="117"/>
      <c r="N181" s="117"/>
      <c r="O181" s="117"/>
      <c r="P181" s="117"/>
      <c r="Q181" s="117"/>
      <c r="R181" s="117"/>
      <c r="S181" s="117"/>
    </row>
    <row r="182" spans="1:19" ht="12.95" customHeight="1" x14ac:dyDescent="0.2">
      <c r="A182" s="76" t="str">
        <f>daten!$E$22</f>
        <v>Spieler 2-21</v>
      </c>
      <c r="B182" s="77"/>
      <c r="C182" s="84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</row>
    <row r="183" spans="1:19" s="83" customFormat="1" ht="12.95" customHeight="1" x14ac:dyDescent="0.2">
      <c r="A183" s="81" t="str">
        <f>$A$182</f>
        <v>Spieler 2-21</v>
      </c>
      <c r="B183" s="86" t="str">
        <f>$B$3</f>
        <v>BAWÜ</v>
      </c>
      <c r="C183" s="115"/>
      <c r="D183" s="116"/>
      <c r="E183" s="116"/>
      <c r="F183" s="116"/>
      <c r="G183" s="116"/>
      <c r="H183" s="98"/>
      <c r="I183" s="98"/>
      <c r="J183" s="98"/>
      <c r="K183" s="98"/>
      <c r="L183" s="117"/>
      <c r="M183" s="117"/>
      <c r="N183" s="117"/>
      <c r="O183" s="117"/>
      <c r="P183" s="117"/>
      <c r="Q183" s="117"/>
      <c r="R183" s="117"/>
      <c r="S183" s="117"/>
    </row>
    <row r="184" spans="1:19" s="83" customFormat="1" ht="12.95" customHeight="1" x14ac:dyDescent="0.2">
      <c r="A184" s="81" t="str">
        <f t="shared" ref="A184:A190" si="20">$A$182</f>
        <v>Spieler 2-21</v>
      </c>
      <c r="B184" s="86" t="str">
        <f>$B$4</f>
        <v>BB</v>
      </c>
      <c r="C184" s="115"/>
      <c r="D184" s="116"/>
      <c r="E184" s="116"/>
      <c r="F184" s="116"/>
      <c r="G184" s="116"/>
      <c r="H184" s="98"/>
      <c r="I184" s="98"/>
      <c r="J184" s="98"/>
      <c r="K184" s="98"/>
      <c r="L184" s="117"/>
      <c r="M184" s="117"/>
      <c r="N184" s="117"/>
      <c r="O184" s="117"/>
      <c r="P184" s="117"/>
      <c r="Q184" s="117"/>
      <c r="R184" s="117"/>
      <c r="S184" s="117"/>
    </row>
    <row r="185" spans="1:19" s="83" customFormat="1" ht="12.95" customHeight="1" x14ac:dyDescent="0.2">
      <c r="A185" s="81" t="str">
        <f t="shared" si="20"/>
        <v>Spieler 2-21</v>
      </c>
      <c r="B185" s="86" t="str">
        <f>$B$5</f>
        <v>BB</v>
      </c>
      <c r="C185" s="115"/>
      <c r="D185" s="116"/>
      <c r="E185" s="116"/>
      <c r="F185" s="116"/>
      <c r="G185" s="116"/>
      <c r="H185" s="98"/>
      <c r="I185" s="98"/>
      <c r="J185" s="98"/>
      <c r="K185" s="98"/>
      <c r="L185" s="117"/>
      <c r="M185" s="117"/>
      <c r="N185" s="117"/>
      <c r="O185" s="117"/>
      <c r="P185" s="117"/>
      <c r="Q185" s="117"/>
      <c r="R185" s="117"/>
      <c r="S185" s="117"/>
    </row>
    <row r="186" spans="1:19" s="83" customFormat="1" ht="12.95" customHeight="1" x14ac:dyDescent="0.2">
      <c r="A186" s="81" t="str">
        <f t="shared" si="20"/>
        <v>Spieler 2-21</v>
      </c>
      <c r="B186" s="86" t="str">
        <f>$B$6</f>
        <v>BAWÜ</v>
      </c>
      <c r="C186" s="115"/>
      <c r="D186" s="116"/>
      <c r="E186" s="116"/>
      <c r="F186" s="116"/>
      <c r="G186" s="116"/>
      <c r="H186" s="98"/>
      <c r="I186" s="98"/>
      <c r="J186" s="98"/>
      <c r="K186" s="98"/>
      <c r="L186" s="117"/>
      <c r="M186" s="117"/>
      <c r="N186" s="117"/>
      <c r="O186" s="117"/>
      <c r="P186" s="117"/>
      <c r="Q186" s="117"/>
      <c r="R186" s="117"/>
      <c r="S186" s="117"/>
    </row>
    <row r="187" spans="1:19" s="83" customFormat="1" ht="12.95" customHeight="1" x14ac:dyDescent="0.2">
      <c r="A187" s="81" t="str">
        <f t="shared" si="20"/>
        <v>Spieler 2-21</v>
      </c>
      <c r="B187" s="86" t="str">
        <f>$B$7</f>
        <v>Gegner 5</v>
      </c>
      <c r="C187" s="115"/>
      <c r="D187" s="116"/>
      <c r="E187" s="116"/>
      <c r="F187" s="116"/>
      <c r="G187" s="116"/>
      <c r="H187" s="98"/>
      <c r="I187" s="98"/>
      <c r="J187" s="98"/>
      <c r="K187" s="98"/>
      <c r="L187" s="117"/>
      <c r="M187" s="117"/>
      <c r="N187" s="117"/>
      <c r="O187" s="117"/>
      <c r="P187" s="117"/>
      <c r="Q187" s="117"/>
      <c r="R187" s="117"/>
      <c r="S187" s="117"/>
    </row>
    <row r="188" spans="1:19" s="83" customFormat="1" ht="12.95" customHeight="1" x14ac:dyDescent="0.2">
      <c r="A188" s="81" t="str">
        <f t="shared" si="20"/>
        <v>Spieler 2-21</v>
      </c>
      <c r="B188" s="86" t="str">
        <f>$B$8</f>
        <v>Gegner 6</v>
      </c>
      <c r="C188" s="115"/>
      <c r="D188" s="116"/>
      <c r="E188" s="116"/>
      <c r="F188" s="116"/>
      <c r="G188" s="116"/>
      <c r="H188" s="98"/>
      <c r="I188" s="98"/>
      <c r="J188" s="98"/>
      <c r="K188" s="98"/>
      <c r="L188" s="117"/>
      <c r="M188" s="117"/>
      <c r="N188" s="117"/>
      <c r="O188" s="117"/>
      <c r="P188" s="117"/>
      <c r="Q188" s="117"/>
      <c r="R188" s="117"/>
      <c r="S188" s="117"/>
    </row>
    <row r="189" spans="1:19" s="83" customFormat="1" ht="12.95" customHeight="1" x14ac:dyDescent="0.2">
      <c r="A189" s="81" t="str">
        <f t="shared" si="20"/>
        <v>Spieler 2-21</v>
      </c>
      <c r="B189" s="86" t="str">
        <f>$B$9</f>
        <v>Gegner 7</v>
      </c>
      <c r="C189" s="115"/>
      <c r="D189" s="116"/>
      <c r="E189" s="116"/>
      <c r="F189" s="116"/>
      <c r="G189" s="116"/>
      <c r="H189" s="98"/>
      <c r="I189" s="98"/>
      <c r="J189" s="98"/>
      <c r="K189" s="98"/>
      <c r="L189" s="117"/>
      <c r="M189" s="117"/>
      <c r="N189" s="117"/>
      <c r="O189" s="117"/>
      <c r="P189" s="117"/>
      <c r="Q189" s="117"/>
      <c r="R189" s="117"/>
      <c r="S189" s="117"/>
    </row>
    <row r="190" spans="1:19" s="83" customFormat="1" ht="12.95" customHeight="1" x14ac:dyDescent="0.2">
      <c r="A190" s="81" t="str">
        <f t="shared" si="20"/>
        <v>Spieler 2-21</v>
      </c>
      <c r="B190" s="86" t="str">
        <f>$B$10</f>
        <v>Gegner 8</v>
      </c>
      <c r="C190" s="115"/>
      <c r="D190" s="116"/>
      <c r="E190" s="116"/>
      <c r="F190" s="116"/>
      <c r="G190" s="116"/>
      <c r="H190" s="98"/>
      <c r="I190" s="98"/>
      <c r="J190" s="98"/>
      <c r="K190" s="98"/>
      <c r="L190" s="117"/>
      <c r="M190" s="117"/>
      <c r="N190" s="117"/>
      <c r="O190" s="117"/>
      <c r="P190" s="117"/>
      <c r="Q190" s="117"/>
      <c r="R190" s="117"/>
      <c r="S190" s="117"/>
    </row>
    <row r="191" spans="1:19" ht="12.95" customHeight="1" x14ac:dyDescent="0.2">
      <c r="A191" s="76" t="str">
        <f>daten!$E$23</f>
        <v>Spieler 2-22</v>
      </c>
      <c r="B191" s="77"/>
      <c r="C191" s="84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</row>
    <row r="192" spans="1:19" s="83" customFormat="1" ht="12.95" customHeight="1" x14ac:dyDescent="0.2">
      <c r="A192" s="81" t="str">
        <f>$A$191</f>
        <v>Spieler 2-22</v>
      </c>
      <c r="B192" s="86" t="str">
        <f>$B$3</f>
        <v>BAWÜ</v>
      </c>
      <c r="C192" s="115"/>
      <c r="D192" s="116"/>
      <c r="E192" s="116"/>
      <c r="F192" s="116"/>
      <c r="G192" s="116"/>
      <c r="H192" s="98"/>
      <c r="I192" s="98"/>
      <c r="J192" s="98"/>
      <c r="K192" s="98"/>
      <c r="L192" s="117"/>
      <c r="M192" s="117"/>
      <c r="N192" s="117"/>
      <c r="O192" s="117"/>
      <c r="P192" s="117"/>
      <c r="Q192" s="117"/>
      <c r="R192" s="117"/>
      <c r="S192" s="117"/>
    </row>
    <row r="193" spans="1:19" s="83" customFormat="1" ht="12.95" customHeight="1" x14ac:dyDescent="0.2">
      <c r="A193" s="81" t="str">
        <f t="shared" ref="A193:A199" si="21">$A$191</f>
        <v>Spieler 2-22</v>
      </c>
      <c r="B193" s="86" t="str">
        <f>$B$4</f>
        <v>BB</v>
      </c>
      <c r="C193" s="115"/>
      <c r="D193" s="116"/>
      <c r="E193" s="116"/>
      <c r="F193" s="116"/>
      <c r="G193" s="116"/>
      <c r="H193" s="98"/>
      <c r="I193" s="98"/>
      <c r="J193" s="98"/>
      <c r="K193" s="98"/>
      <c r="L193" s="117"/>
      <c r="M193" s="117"/>
      <c r="N193" s="117"/>
      <c r="O193" s="117"/>
      <c r="P193" s="117"/>
      <c r="Q193" s="117"/>
      <c r="R193" s="117"/>
      <c r="S193" s="117"/>
    </row>
    <row r="194" spans="1:19" s="83" customFormat="1" ht="12.95" customHeight="1" x14ac:dyDescent="0.2">
      <c r="A194" s="81" t="str">
        <f t="shared" si="21"/>
        <v>Spieler 2-22</v>
      </c>
      <c r="B194" s="86" t="str">
        <f>$B$5</f>
        <v>BB</v>
      </c>
      <c r="C194" s="115"/>
      <c r="D194" s="116"/>
      <c r="E194" s="116"/>
      <c r="F194" s="116"/>
      <c r="G194" s="116"/>
      <c r="H194" s="98"/>
      <c r="I194" s="98"/>
      <c r="J194" s="98"/>
      <c r="K194" s="98"/>
      <c r="L194" s="117"/>
      <c r="M194" s="117"/>
      <c r="N194" s="117"/>
      <c r="O194" s="117"/>
      <c r="P194" s="117"/>
      <c r="Q194" s="117"/>
      <c r="R194" s="117"/>
      <c r="S194" s="117"/>
    </row>
    <row r="195" spans="1:19" s="83" customFormat="1" ht="12.95" customHeight="1" x14ac:dyDescent="0.2">
      <c r="A195" s="81" t="str">
        <f t="shared" si="21"/>
        <v>Spieler 2-22</v>
      </c>
      <c r="B195" s="86" t="str">
        <f>$B$6</f>
        <v>BAWÜ</v>
      </c>
      <c r="C195" s="115"/>
      <c r="D195" s="116"/>
      <c r="E195" s="116"/>
      <c r="F195" s="116"/>
      <c r="G195" s="116"/>
      <c r="H195" s="98"/>
      <c r="I195" s="98"/>
      <c r="J195" s="98"/>
      <c r="K195" s="98"/>
      <c r="L195" s="117"/>
      <c r="M195" s="117"/>
      <c r="N195" s="117"/>
      <c r="O195" s="117"/>
      <c r="P195" s="117"/>
      <c r="Q195" s="117"/>
      <c r="R195" s="117"/>
      <c r="S195" s="117"/>
    </row>
    <row r="196" spans="1:19" s="83" customFormat="1" ht="12.95" customHeight="1" x14ac:dyDescent="0.2">
      <c r="A196" s="81" t="str">
        <f t="shared" si="21"/>
        <v>Spieler 2-22</v>
      </c>
      <c r="B196" s="86" t="str">
        <f>$B$7</f>
        <v>Gegner 5</v>
      </c>
      <c r="C196" s="115"/>
      <c r="D196" s="116"/>
      <c r="E196" s="116"/>
      <c r="F196" s="116"/>
      <c r="G196" s="116"/>
      <c r="H196" s="98"/>
      <c r="I196" s="98"/>
      <c r="J196" s="98"/>
      <c r="K196" s="98"/>
      <c r="L196" s="117"/>
      <c r="M196" s="117"/>
      <c r="N196" s="117"/>
      <c r="O196" s="117"/>
      <c r="P196" s="117"/>
      <c r="Q196" s="117"/>
      <c r="R196" s="117"/>
      <c r="S196" s="117"/>
    </row>
    <row r="197" spans="1:19" s="83" customFormat="1" ht="12.95" customHeight="1" x14ac:dyDescent="0.2">
      <c r="A197" s="81" t="str">
        <f t="shared" si="21"/>
        <v>Spieler 2-22</v>
      </c>
      <c r="B197" s="86" t="str">
        <f>$B$8</f>
        <v>Gegner 6</v>
      </c>
      <c r="C197" s="115"/>
      <c r="D197" s="116"/>
      <c r="E197" s="116"/>
      <c r="F197" s="116"/>
      <c r="G197" s="116"/>
      <c r="H197" s="98"/>
      <c r="I197" s="98"/>
      <c r="J197" s="98"/>
      <c r="K197" s="98"/>
      <c r="L197" s="117"/>
      <c r="M197" s="117"/>
      <c r="N197" s="117"/>
      <c r="O197" s="117"/>
      <c r="P197" s="117"/>
      <c r="Q197" s="117"/>
      <c r="R197" s="117"/>
      <c r="S197" s="117"/>
    </row>
    <row r="198" spans="1:19" s="83" customFormat="1" ht="12.95" customHeight="1" x14ac:dyDescent="0.2">
      <c r="A198" s="81" t="str">
        <f t="shared" si="21"/>
        <v>Spieler 2-22</v>
      </c>
      <c r="B198" s="86" t="str">
        <f>$B$9</f>
        <v>Gegner 7</v>
      </c>
      <c r="C198" s="115"/>
      <c r="D198" s="116"/>
      <c r="E198" s="116"/>
      <c r="F198" s="116"/>
      <c r="G198" s="116"/>
      <c r="H198" s="98"/>
      <c r="I198" s="98"/>
      <c r="J198" s="98"/>
      <c r="K198" s="98"/>
      <c r="L198" s="117"/>
      <c r="M198" s="117"/>
      <c r="N198" s="117"/>
      <c r="O198" s="117"/>
      <c r="P198" s="117"/>
      <c r="Q198" s="117"/>
      <c r="R198" s="117"/>
      <c r="S198" s="117"/>
    </row>
    <row r="199" spans="1:19" s="83" customFormat="1" ht="12.95" customHeight="1" x14ac:dyDescent="0.2">
      <c r="A199" s="81" t="str">
        <f t="shared" si="21"/>
        <v>Spieler 2-22</v>
      </c>
      <c r="B199" s="86" t="str">
        <f>$B$10</f>
        <v>Gegner 8</v>
      </c>
      <c r="C199" s="115"/>
      <c r="D199" s="116"/>
      <c r="E199" s="116"/>
      <c r="F199" s="116"/>
      <c r="G199" s="116"/>
      <c r="H199" s="98"/>
      <c r="I199" s="98"/>
      <c r="J199" s="98"/>
      <c r="K199" s="98"/>
      <c r="L199" s="117"/>
      <c r="M199" s="117"/>
      <c r="N199" s="117"/>
      <c r="O199" s="117"/>
      <c r="P199" s="117"/>
      <c r="Q199" s="117"/>
      <c r="R199" s="117"/>
      <c r="S199" s="117"/>
    </row>
    <row r="200" spans="1:19" ht="12.95" customHeight="1" x14ac:dyDescent="0.2">
      <c r="A200" s="76" t="str">
        <f>daten!$E$24</f>
        <v>Spieler 2-23</v>
      </c>
      <c r="B200" s="77"/>
      <c r="C200" s="84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</row>
    <row r="201" spans="1:19" s="83" customFormat="1" ht="12.95" customHeight="1" x14ac:dyDescent="0.2">
      <c r="A201" s="81" t="str">
        <f>$A$200</f>
        <v>Spieler 2-23</v>
      </c>
      <c r="B201" s="86" t="str">
        <f>$B$3</f>
        <v>BAWÜ</v>
      </c>
      <c r="C201" s="115"/>
      <c r="D201" s="116"/>
      <c r="E201" s="116"/>
      <c r="F201" s="116"/>
      <c r="G201" s="116"/>
      <c r="H201" s="98"/>
      <c r="I201" s="98"/>
      <c r="J201" s="98"/>
      <c r="K201" s="98"/>
      <c r="L201" s="117"/>
      <c r="M201" s="117"/>
      <c r="N201" s="117"/>
      <c r="O201" s="117"/>
      <c r="P201" s="117"/>
      <c r="Q201" s="117"/>
      <c r="R201" s="117"/>
      <c r="S201" s="117"/>
    </row>
    <row r="202" spans="1:19" s="83" customFormat="1" ht="12.95" customHeight="1" x14ac:dyDescent="0.2">
      <c r="A202" s="81" t="str">
        <f t="shared" ref="A202:A208" si="22">$A$200</f>
        <v>Spieler 2-23</v>
      </c>
      <c r="B202" s="86" t="str">
        <f>$B$4</f>
        <v>BB</v>
      </c>
      <c r="C202" s="115"/>
      <c r="D202" s="116"/>
      <c r="E202" s="116"/>
      <c r="F202" s="116"/>
      <c r="G202" s="116"/>
      <c r="H202" s="98"/>
      <c r="I202" s="98"/>
      <c r="J202" s="98"/>
      <c r="K202" s="98"/>
      <c r="L202" s="117"/>
      <c r="M202" s="117"/>
      <c r="N202" s="117"/>
      <c r="O202" s="117"/>
      <c r="P202" s="117"/>
      <c r="Q202" s="117"/>
      <c r="R202" s="117"/>
      <c r="S202" s="117"/>
    </row>
    <row r="203" spans="1:19" s="83" customFormat="1" ht="12.95" customHeight="1" x14ac:dyDescent="0.2">
      <c r="A203" s="81" t="str">
        <f t="shared" si="22"/>
        <v>Spieler 2-23</v>
      </c>
      <c r="B203" s="86" t="str">
        <f>$B$5</f>
        <v>BB</v>
      </c>
      <c r="C203" s="115"/>
      <c r="D203" s="116"/>
      <c r="E203" s="116"/>
      <c r="F203" s="116"/>
      <c r="G203" s="116"/>
      <c r="H203" s="98"/>
      <c r="I203" s="98"/>
      <c r="J203" s="98"/>
      <c r="K203" s="98"/>
      <c r="L203" s="117"/>
      <c r="M203" s="117"/>
      <c r="N203" s="117"/>
      <c r="O203" s="117"/>
      <c r="P203" s="117"/>
      <c r="Q203" s="117"/>
      <c r="R203" s="117"/>
      <c r="S203" s="117"/>
    </row>
    <row r="204" spans="1:19" s="83" customFormat="1" ht="12.95" customHeight="1" x14ac:dyDescent="0.2">
      <c r="A204" s="81" t="str">
        <f t="shared" si="22"/>
        <v>Spieler 2-23</v>
      </c>
      <c r="B204" s="86" t="str">
        <f>$B$6</f>
        <v>BAWÜ</v>
      </c>
      <c r="C204" s="115"/>
      <c r="D204" s="116"/>
      <c r="E204" s="116"/>
      <c r="F204" s="116"/>
      <c r="G204" s="116"/>
      <c r="H204" s="98"/>
      <c r="I204" s="98"/>
      <c r="J204" s="98"/>
      <c r="K204" s="98"/>
      <c r="L204" s="117"/>
      <c r="M204" s="117"/>
      <c r="N204" s="117"/>
      <c r="O204" s="117"/>
      <c r="P204" s="117"/>
      <c r="Q204" s="117"/>
      <c r="R204" s="117"/>
      <c r="S204" s="117"/>
    </row>
    <row r="205" spans="1:19" s="83" customFormat="1" ht="12.95" customHeight="1" x14ac:dyDescent="0.2">
      <c r="A205" s="81" t="str">
        <f t="shared" si="22"/>
        <v>Spieler 2-23</v>
      </c>
      <c r="B205" s="86" t="str">
        <f>$B$7</f>
        <v>Gegner 5</v>
      </c>
      <c r="C205" s="115"/>
      <c r="D205" s="116"/>
      <c r="E205" s="116"/>
      <c r="F205" s="116"/>
      <c r="G205" s="116"/>
      <c r="H205" s="98"/>
      <c r="I205" s="98"/>
      <c r="J205" s="98"/>
      <c r="K205" s="98"/>
      <c r="L205" s="117"/>
      <c r="M205" s="117"/>
      <c r="N205" s="117"/>
      <c r="O205" s="117"/>
      <c r="P205" s="117"/>
      <c r="Q205" s="117"/>
      <c r="R205" s="117"/>
      <c r="S205" s="117"/>
    </row>
    <row r="206" spans="1:19" s="83" customFormat="1" ht="12.95" customHeight="1" x14ac:dyDescent="0.2">
      <c r="A206" s="81" t="str">
        <f t="shared" si="22"/>
        <v>Spieler 2-23</v>
      </c>
      <c r="B206" s="86" t="str">
        <f>$B$8</f>
        <v>Gegner 6</v>
      </c>
      <c r="C206" s="115"/>
      <c r="D206" s="116"/>
      <c r="E206" s="116"/>
      <c r="F206" s="116"/>
      <c r="G206" s="116"/>
      <c r="H206" s="98"/>
      <c r="I206" s="98"/>
      <c r="J206" s="98"/>
      <c r="K206" s="98"/>
      <c r="L206" s="117"/>
      <c r="M206" s="117"/>
      <c r="N206" s="117"/>
      <c r="O206" s="117"/>
      <c r="P206" s="117"/>
      <c r="Q206" s="117"/>
      <c r="R206" s="117"/>
      <c r="S206" s="117"/>
    </row>
    <row r="207" spans="1:19" s="83" customFormat="1" ht="12.95" customHeight="1" x14ac:dyDescent="0.2">
      <c r="A207" s="81" t="str">
        <f t="shared" si="22"/>
        <v>Spieler 2-23</v>
      </c>
      <c r="B207" s="86" t="str">
        <f>$B$9</f>
        <v>Gegner 7</v>
      </c>
      <c r="C207" s="115"/>
      <c r="D207" s="116"/>
      <c r="E207" s="116"/>
      <c r="F207" s="116"/>
      <c r="G207" s="116"/>
      <c r="H207" s="98"/>
      <c r="I207" s="98"/>
      <c r="J207" s="98"/>
      <c r="K207" s="98"/>
      <c r="L207" s="117"/>
      <c r="M207" s="117"/>
      <c r="N207" s="117"/>
      <c r="O207" s="117"/>
      <c r="P207" s="117"/>
      <c r="Q207" s="117"/>
      <c r="R207" s="117"/>
      <c r="S207" s="117"/>
    </row>
    <row r="208" spans="1:19" s="83" customFormat="1" ht="12.95" customHeight="1" x14ac:dyDescent="0.2">
      <c r="A208" s="81" t="str">
        <f t="shared" si="22"/>
        <v>Spieler 2-23</v>
      </c>
      <c r="B208" s="86" t="str">
        <f>$B$10</f>
        <v>Gegner 8</v>
      </c>
      <c r="C208" s="115"/>
      <c r="D208" s="116"/>
      <c r="E208" s="116"/>
      <c r="F208" s="116"/>
      <c r="G208" s="116"/>
      <c r="H208" s="98"/>
      <c r="I208" s="98"/>
      <c r="J208" s="98"/>
      <c r="K208" s="98"/>
      <c r="L208" s="117"/>
      <c r="M208" s="117"/>
      <c r="N208" s="117"/>
      <c r="O208" s="117"/>
      <c r="P208" s="117"/>
      <c r="Q208" s="117"/>
      <c r="R208" s="117"/>
      <c r="S208" s="117"/>
    </row>
    <row r="209" spans="1:21" ht="12.95" customHeight="1" x14ac:dyDescent="0.2">
      <c r="A209" s="76" t="str">
        <f>daten!$E$25</f>
        <v>Spieler 2-24</v>
      </c>
      <c r="B209" s="77"/>
      <c r="C209" s="84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</row>
    <row r="210" spans="1:21" s="83" customFormat="1" ht="12.95" customHeight="1" x14ac:dyDescent="0.2">
      <c r="A210" s="81" t="str">
        <f>$A$209</f>
        <v>Spieler 2-24</v>
      </c>
      <c r="B210" s="86" t="str">
        <f>$B$3</f>
        <v>BAWÜ</v>
      </c>
      <c r="C210" s="115"/>
      <c r="D210" s="116"/>
      <c r="E210" s="116"/>
      <c r="F210" s="116"/>
      <c r="G210" s="116"/>
      <c r="H210" s="98"/>
      <c r="I210" s="98"/>
      <c r="J210" s="98"/>
      <c r="K210" s="98"/>
      <c r="L210" s="117"/>
      <c r="M210" s="117"/>
      <c r="N210" s="117"/>
      <c r="O210" s="117"/>
      <c r="P210" s="117"/>
      <c r="Q210" s="117"/>
      <c r="R210" s="117"/>
      <c r="S210" s="117"/>
    </row>
    <row r="211" spans="1:21" s="83" customFormat="1" ht="12.95" customHeight="1" x14ac:dyDescent="0.2">
      <c r="A211" s="81" t="str">
        <f t="shared" ref="A211:A217" si="23">$A$209</f>
        <v>Spieler 2-24</v>
      </c>
      <c r="B211" s="86" t="str">
        <f>$B$4</f>
        <v>BB</v>
      </c>
      <c r="C211" s="115"/>
      <c r="D211" s="116"/>
      <c r="E211" s="116"/>
      <c r="F211" s="116"/>
      <c r="G211" s="116"/>
      <c r="H211" s="98"/>
      <c r="I211" s="98"/>
      <c r="J211" s="98"/>
      <c r="K211" s="98"/>
      <c r="L211" s="117"/>
      <c r="M211" s="117"/>
      <c r="N211" s="117"/>
      <c r="O211" s="117"/>
      <c r="P211" s="117"/>
      <c r="Q211" s="117"/>
      <c r="R211" s="117"/>
      <c r="S211" s="117"/>
    </row>
    <row r="212" spans="1:21" s="83" customFormat="1" ht="12.95" customHeight="1" x14ac:dyDescent="0.2">
      <c r="A212" s="81" t="str">
        <f t="shared" si="23"/>
        <v>Spieler 2-24</v>
      </c>
      <c r="B212" s="86" t="str">
        <f>$B$5</f>
        <v>BB</v>
      </c>
      <c r="C212" s="115"/>
      <c r="D212" s="116"/>
      <c r="E212" s="116"/>
      <c r="F212" s="116"/>
      <c r="G212" s="116"/>
      <c r="H212" s="98"/>
      <c r="I212" s="98"/>
      <c r="J212" s="98"/>
      <c r="K212" s="98"/>
      <c r="L212" s="117"/>
      <c r="M212" s="117"/>
      <c r="N212" s="117"/>
      <c r="O212" s="117"/>
      <c r="P212" s="117"/>
      <c r="Q212" s="117"/>
      <c r="R212" s="117"/>
      <c r="S212" s="117"/>
    </row>
    <row r="213" spans="1:21" s="83" customFormat="1" ht="12.95" customHeight="1" x14ac:dyDescent="0.2">
      <c r="A213" s="81" t="str">
        <f t="shared" si="23"/>
        <v>Spieler 2-24</v>
      </c>
      <c r="B213" s="86" t="str">
        <f>$B$6</f>
        <v>BAWÜ</v>
      </c>
      <c r="C213" s="115"/>
      <c r="D213" s="116"/>
      <c r="E213" s="116"/>
      <c r="F213" s="116"/>
      <c r="G213" s="116"/>
      <c r="H213" s="98"/>
      <c r="I213" s="98"/>
      <c r="J213" s="98"/>
      <c r="K213" s="98"/>
      <c r="L213" s="117"/>
      <c r="M213" s="117"/>
      <c r="N213" s="117"/>
      <c r="O213" s="117"/>
      <c r="P213" s="117"/>
      <c r="Q213" s="117"/>
      <c r="R213" s="117"/>
      <c r="S213" s="117"/>
    </row>
    <row r="214" spans="1:21" s="83" customFormat="1" ht="12.95" customHeight="1" x14ac:dyDescent="0.2">
      <c r="A214" s="81" t="str">
        <f t="shared" si="23"/>
        <v>Spieler 2-24</v>
      </c>
      <c r="B214" s="86" t="str">
        <f>$B$7</f>
        <v>Gegner 5</v>
      </c>
      <c r="C214" s="115"/>
      <c r="D214" s="116"/>
      <c r="E214" s="116"/>
      <c r="F214" s="116"/>
      <c r="G214" s="116"/>
      <c r="H214" s="98"/>
      <c r="I214" s="98"/>
      <c r="J214" s="98"/>
      <c r="K214" s="98"/>
      <c r="L214" s="117"/>
      <c r="M214" s="117"/>
      <c r="N214" s="117"/>
      <c r="O214" s="117"/>
      <c r="P214" s="117"/>
      <c r="Q214" s="117"/>
      <c r="R214" s="117"/>
      <c r="S214" s="117"/>
    </row>
    <row r="215" spans="1:21" s="83" customFormat="1" ht="12.95" customHeight="1" x14ac:dyDescent="0.2">
      <c r="A215" s="81" t="str">
        <f t="shared" si="23"/>
        <v>Spieler 2-24</v>
      </c>
      <c r="B215" s="86" t="str">
        <f>$B$8</f>
        <v>Gegner 6</v>
      </c>
      <c r="C215" s="115"/>
      <c r="D215" s="116"/>
      <c r="E215" s="116"/>
      <c r="F215" s="116"/>
      <c r="G215" s="116"/>
      <c r="H215" s="98"/>
      <c r="I215" s="98"/>
      <c r="J215" s="98"/>
      <c r="K215" s="98"/>
      <c r="L215" s="117"/>
      <c r="M215" s="117"/>
      <c r="N215" s="117"/>
      <c r="O215" s="117"/>
      <c r="P215" s="117"/>
      <c r="Q215" s="117"/>
      <c r="R215" s="117"/>
      <c r="S215" s="117"/>
    </row>
    <row r="216" spans="1:21" s="83" customFormat="1" ht="12.95" customHeight="1" x14ac:dyDescent="0.2">
      <c r="A216" s="81" t="str">
        <f t="shared" si="23"/>
        <v>Spieler 2-24</v>
      </c>
      <c r="B216" s="86" t="str">
        <f>$B$9</f>
        <v>Gegner 7</v>
      </c>
      <c r="C216" s="115"/>
      <c r="D216" s="116"/>
      <c r="E216" s="116"/>
      <c r="F216" s="116"/>
      <c r="G216" s="116"/>
      <c r="H216" s="98"/>
      <c r="I216" s="98"/>
      <c r="J216" s="98"/>
      <c r="K216" s="98"/>
      <c r="L216" s="117"/>
      <c r="M216" s="117"/>
      <c r="N216" s="117"/>
      <c r="O216" s="117"/>
      <c r="P216" s="117"/>
      <c r="Q216" s="117"/>
      <c r="R216" s="117"/>
      <c r="S216" s="117"/>
    </row>
    <row r="217" spans="1:21" s="83" customFormat="1" ht="12.95" customHeight="1" x14ac:dyDescent="0.2">
      <c r="A217" s="81" t="str">
        <f t="shared" si="23"/>
        <v>Spieler 2-24</v>
      </c>
      <c r="B217" s="86" t="str">
        <f>$B$10</f>
        <v>Gegner 8</v>
      </c>
      <c r="C217" s="115"/>
      <c r="D217" s="116"/>
      <c r="E217" s="116"/>
      <c r="F217" s="116"/>
      <c r="G217" s="116"/>
      <c r="H217" s="98"/>
      <c r="I217" s="98"/>
      <c r="J217" s="98"/>
      <c r="K217" s="98"/>
      <c r="L217" s="117"/>
      <c r="M217" s="117"/>
      <c r="N217" s="117"/>
      <c r="O217" s="117"/>
      <c r="P217" s="117"/>
      <c r="Q217" s="117"/>
      <c r="R217" s="117"/>
      <c r="S217" s="117"/>
    </row>
    <row r="218" spans="1:21" ht="12.95" customHeight="1" x14ac:dyDescent="0.2">
      <c r="A218" s="76" t="str">
        <f>daten!$E$26</f>
        <v>Spieler 2-25</v>
      </c>
      <c r="B218" s="77"/>
      <c r="C218" s="84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</row>
    <row r="219" spans="1:21" s="83" customFormat="1" ht="12.95" customHeight="1" x14ac:dyDescent="0.2">
      <c r="A219" s="81" t="str">
        <f>$A$218</f>
        <v>Spieler 2-25</v>
      </c>
      <c r="B219" s="86" t="str">
        <f>$B$3</f>
        <v>BAWÜ</v>
      </c>
      <c r="C219" s="115"/>
      <c r="D219" s="116"/>
      <c r="E219" s="116"/>
      <c r="F219" s="116"/>
      <c r="G219" s="116"/>
      <c r="H219" s="98"/>
      <c r="I219" s="98"/>
      <c r="J219" s="98"/>
      <c r="K219" s="98"/>
      <c r="L219" s="117"/>
      <c r="M219" s="117"/>
      <c r="N219" s="117"/>
      <c r="O219" s="117"/>
      <c r="P219" s="117"/>
      <c r="Q219" s="117"/>
      <c r="R219" s="117"/>
      <c r="S219" s="117"/>
    </row>
    <row r="220" spans="1:21" s="83" customFormat="1" ht="12.95" customHeight="1" x14ac:dyDescent="0.2">
      <c r="A220" s="81" t="str">
        <f t="shared" ref="A220:A226" si="24">$A$218</f>
        <v>Spieler 2-25</v>
      </c>
      <c r="B220" s="86" t="str">
        <f>$B$4</f>
        <v>BB</v>
      </c>
      <c r="C220" s="115"/>
      <c r="D220" s="116"/>
      <c r="E220" s="116"/>
      <c r="F220" s="116"/>
      <c r="G220" s="116"/>
      <c r="H220" s="98"/>
      <c r="I220" s="98"/>
      <c r="J220" s="98"/>
      <c r="K220" s="98"/>
      <c r="L220" s="117"/>
      <c r="M220" s="117"/>
      <c r="N220" s="117"/>
      <c r="O220" s="117"/>
      <c r="P220" s="117"/>
      <c r="Q220" s="117"/>
      <c r="R220" s="117"/>
      <c r="S220" s="117"/>
    </row>
    <row r="221" spans="1:21" s="83" customFormat="1" ht="12.95" customHeight="1" x14ac:dyDescent="0.2">
      <c r="A221" s="81" t="str">
        <f t="shared" si="24"/>
        <v>Spieler 2-25</v>
      </c>
      <c r="B221" s="86" t="str">
        <f>$B$5</f>
        <v>BB</v>
      </c>
      <c r="C221" s="115"/>
      <c r="D221" s="116"/>
      <c r="E221" s="116"/>
      <c r="F221" s="116"/>
      <c r="G221" s="116"/>
      <c r="H221" s="98"/>
      <c r="I221" s="98"/>
      <c r="J221" s="98"/>
      <c r="K221" s="98"/>
      <c r="L221" s="117"/>
      <c r="M221" s="117"/>
      <c r="N221" s="117"/>
      <c r="O221" s="117"/>
      <c r="P221" s="117"/>
      <c r="Q221" s="117"/>
      <c r="R221" s="117"/>
      <c r="S221" s="117"/>
    </row>
    <row r="222" spans="1:21" s="83" customFormat="1" ht="12.95" customHeight="1" x14ac:dyDescent="0.2">
      <c r="A222" s="81" t="str">
        <f t="shared" si="24"/>
        <v>Spieler 2-25</v>
      </c>
      <c r="B222" s="86" t="str">
        <f>$B$6</f>
        <v>BAWÜ</v>
      </c>
      <c r="C222" s="115"/>
      <c r="D222" s="116"/>
      <c r="E222" s="116"/>
      <c r="F222" s="116"/>
      <c r="G222" s="116"/>
      <c r="H222" s="98"/>
      <c r="I222" s="98"/>
      <c r="J222" s="98"/>
      <c r="K222" s="98"/>
      <c r="L222" s="117"/>
      <c r="M222" s="117"/>
      <c r="N222" s="117"/>
      <c r="O222" s="117"/>
      <c r="P222" s="117"/>
      <c r="Q222" s="117"/>
      <c r="R222" s="117"/>
      <c r="S222" s="117"/>
    </row>
    <row r="223" spans="1:21" s="83" customFormat="1" ht="12.95" customHeight="1" x14ac:dyDescent="0.2">
      <c r="A223" s="81" t="str">
        <f t="shared" si="24"/>
        <v>Spieler 2-25</v>
      </c>
      <c r="B223" s="86" t="str">
        <f>$B$7</f>
        <v>Gegner 5</v>
      </c>
      <c r="C223" s="115"/>
      <c r="D223" s="116"/>
      <c r="E223" s="116"/>
      <c r="F223" s="116"/>
      <c r="G223" s="116"/>
      <c r="H223" s="98"/>
      <c r="I223" s="98"/>
      <c r="J223" s="98"/>
      <c r="K223" s="98"/>
      <c r="L223" s="117"/>
      <c r="M223" s="117"/>
      <c r="N223" s="117"/>
      <c r="O223" s="117"/>
      <c r="P223" s="117"/>
      <c r="Q223" s="117"/>
      <c r="R223" s="117"/>
      <c r="S223" s="117"/>
    </row>
    <row r="224" spans="1:21" s="83" customFormat="1" ht="12.95" customHeight="1" x14ac:dyDescent="0.2">
      <c r="A224" s="81" t="str">
        <f t="shared" si="24"/>
        <v>Spieler 2-25</v>
      </c>
      <c r="B224" s="86" t="str">
        <f>$B$8</f>
        <v>Gegner 6</v>
      </c>
      <c r="C224" s="115"/>
      <c r="D224" s="116"/>
      <c r="E224" s="116"/>
      <c r="F224" s="116"/>
      <c r="G224" s="116"/>
      <c r="H224" s="98"/>
      <c r="I224" s="98"/>
      <c r="J224" s="98"/>
      <c r="K224" s="98"/>
      <c r="L224" s="117"/>
      <c r="M224" s="117"/>
      <c r="N224" s="117"/>
      <c r="O224" s="117"/>
      <c r="P224" s="117"/>
      <c r="Q224" s="117"/>
      <c r="R224" s="117"/>
      <c r="S224" s="117"/>
    </row>
    <row r="225" spans="1:21" s="83" customFormat="1" ht="12.95" customHeight="1" x14ac:dyDescent="0.2">
      <c r="A225" s="81" t="str">
        <f t="shared" si="24"/>
        <v>Spieler 2-25</v>
      </c>
      <c r="B225" s="86" t="str">
        <f>$B$9</f>
        <v>Gegner 7</v>
      </c>
      <c r="C225" s="115"/>
      <c r="D225" s="116"/>
      <c r="E225" s="116"/>
      <c r="F225" s="116"/>
      <c r="G225" s="116"/>
      <c r="H225" s="98"/>
      <c r="I225" s="98"/>
      <c r="J225" s="98"/>
      <c r="K225" s="98"/>
      <c r="L225" s="117"/>
      <c r="M225" s="117"/>
      <c r="N225" s="117"/>
      <c r="O225" s="117"/>
      <c r="P225" s="117"/>
      <c r="Q225" s="117"/>
      <c r="R225" s="117"/>
      <c r="S225" s="117"/>
    </row>
    <row r="226" spans="1:21" s="83" customFormat="1" ht="12.95" customHeight="1" x14ac:dyDescent="0.2">
      <c r="A226" s="81" t="str">
        <f t="shared" si="24"/>
        <v>Spieler 2-25</v>
      </c>
      <c r="B226" s="86" t="str">
        <f>$B$10</f>
        <v>Gegner 8</v>
      </c>
      <c r="C226" s="115"/>
      <c r="D226" s="116"/>
      <c r="E226" s="116"/>
      <c r="F226" s="116"/>
      <c r="G226" s="116"/>
      <c r="H226" s="98"/>
      <c r="I226" s="98"/>
      <c r="J226" s="98"/>
      <c r="K226" s="98"/>
      <c r="L226" s="117"/>
      <c r="M226" s="117"/>
      <c r="N226" s="117"/>
      <c r="O226" s="117"/>
      <c r="P226" s="117"/>
      <c r="Q226" s="117"/>
      <c r="R226" s="117"/>
      <c r="S226" s="117"/>
    </row>
    <row r="227" spans="1:21" ht="12.95" customHeight="1" x14ac:dyDescent="0.2">
      <c r="A227" s="76" t="str">
        <f>daten!$E$27</f>
        <v>Spieler 2-26</v>
      </c>
      <c r="B227" s="77"/>
      <c r="C227" s="84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</row>
    <row r="228" spans="1:21" s="83" customFormat="1" ht="12.95" customHeight="1" x14ac:dyDescent="0.2">
      <c r="A228" s="81" t="str">
        <f>$A$227</f>
        <v>Spieler 2-26</v>
      </c>
      <c r="B228" s="86" t="str">
        <f>$B$3</f>
        <v>BAWÜ</v>
      </c>
      <c r="C228" s="115"/>
      <c r="D228" s="116"/>
      <c r="E228" s="116"/>
      <c r="F228" s="116"/>
      <c r="G228" s="116"/>
      <c r="H228" s="98"/>
      <c r="I228" s="98"/>
      <c r="J228" s="98"/>
      <c r="K228" s="98"/>
      <c r="L228" s="117"/>
      <c r="M228" s="117"/>
      <c r="N228" s="117"/>
      <c r="O228" s="117"/>
      <c r="P228" s="117"/>
      <c r="Q228" s="117"/>
      <c r="R228" s="117"/>
      <c r="S228" s="117"/>
    </row>
    <row r="229" spans="1:21" s="83" customFormat="1" ht="12.95" customHeight="1" x14ac:dyDescent="0.2">
      <c r="A229" s="81" t="str">
        <f t="shared" ref="A229:A235" si="25">$A$227</f>
        <v>Spieler 2-26</v>
      </c>
      <c r="B229" s="86" t="str">
        <f>$B$4</f>
        <v>BB</v>
      </c>
      <c r="C229" s="115"/>
      <c r="D229" s="116"/>
      <c r="E229" s="116"/>
      <c r="F229" s="116"/>
      <c r="G229" s="116"/>
      <c r="H229" s="98"/>
      <c r="I229" s="98"/>
      <c r="J229" s="98"/>
      <c r="K229" s="98"/>
      <c r="L229" s="117"/>
      <c r="M229" s="117"/>
      <c r="N229" s="117"/>
      <c r="O229" s="117"/>
      <c r="P229" s="117"/>
      <c r="Q229" s="117"/>
      <c r="R229" s="117"/>
      <c r="S229" s="117"/>
    </row>
    <row r="230" spans="1:21" s="83" customFormat="1" ht="12.95" customHeight="1" x14ac:dyDescent="0.2">
      <c r="A230" s="81" t="str">
        <f t="shared" si="25"/>
        <v>Spieler 2-26</v>
      </c>
      <c r="B230" s="86" t="str">
        <f>$B$5</f>
        <v>BB</v>
      </c>
      <c r="C230" s="115"/>
      <c r="D230" s="116"/>
      <c r="E230" s="116"/>
      <c r="F230" s="116"/>
      <c r="G230" s="116"/>
      <c r="H230" s="98"/>
      <c r="I230" s="98"/>
      <c r="J230" s="98"/>
      <c r="K230" s="98"/>
      <c r="L230" s="117"/>
      <c r="M230" s="117"/>
      <c r="N230" s="117"/>
      <c r="O230" s="117"/>
      <c r="P230" s="117"/>
      <c r="Q230" s="117"/>
      <c r="R230" s="117"/>
      <c r="S230" s="117"/>
    </row>
    <row r="231" spans="1:21" s="83" customFormat="1" ht="12.95" customHeight="1" x14ac:dyDescent="0.2">
      <c r="A231" s="81" t="str">
        <f t="shared" si="25"/>
        <v>Spieler 2-26</v>
      </c>
      <c r="B231" s="86" t="str">
        <f>$B$6</f>
        <v>BAWÜ</v>
      </c>
      <c r="C231" s="115"/>
      <c r="D231" s="116"/>
      <c r="E231" s="116"/>
      <c r="F231" s="116"/>
      <c r="G231" s="116"/>
      <c r="H231" s="98"/>
      <c r="I231" s="98"/>
      <c r="J231" s="98"/>
      <c r="K231" s="98"/>
      <c r="L231" s="117"/>
      <c r="M231" s="117"/>
      <c r="N231" s="117"/>
      <c r="O231" s="117"/>
      <c r="P231" s="117"/>
      <c r="Q231" s="117"/>
      <c r="R231" s="117"/>
      <c r="S231" s="117"/>
    </row>
    <row r="232" spans="1:21" s="83" customFormat="1" ht="12.95" customHeight="1" x14ac:dyDescent="0.2">
      <c r="A232" s="81" t="str">
        <f t="shared" si="25"/>
        <v>Spieler 2-26</v>
      </c>
      <c r="B232" s="86" t="str">
        <f>$B$7</f>
        <v>Gegner 5</v>
      </c>
      <c r="C232" s="115"/>
      <c r="D232" s="116"/>
      <c r="E232" s="116"/>
      <c r="F232" s="116"/>
      <c r="G232" s="116"/>
      <c r="H232" s="98"/>
      <c r="I232" s="98"/>
      <c r="J232" s="98"/>
      <c r="K232" s="98"/>
      <c r="L232" s="117"/>
      <c r="M232" s="117"/>
      <c r="N232" s="117"/>
      <c r="O232" s="117"/>
      <c r="P232" s="117"/>
      <c r="Q232" s="117"/>
      <c r="R232" s="117"/>
      <c r="S232" s="117"/>
    </row>
    <row r="233" spans="1:21" s="83" customFormat="1" ht="12.95" customHeight="1" x14ac:dyDescent="0.2">
      <c r="A233" s="81" t="str">
        <f t="shared" si="25"/>
        <v>Spieler 2-26</v>
      </c>
      <c r="B233" s="86" t="str">
        <f>$B$8</f>
        <v>Gegner 6</v>
      </c>
      <c r="C233" s="115"/>
      <c r="D233" s="116"/>
      <c r="E233" s="116"/>
      <c r="F233" s="116"/>
      <c r="G233" s="116"/>
      <c r="H233" s="98"/>
      <c r="I233" s="98"/>
      <c r="J233" s="98"/>
      <c r="K233" s="98"/>
      <c r="L233" s="117"/>
      <c r="M233" s="117"/>
      <c r="N233" s="117"/>
      <c r="O233" s="117"/>
      <c r="P233" s="117"/>
      <c r="Q233" s="117"/>
      <c r="R233" s="117"/>
      <c r="S233" s="117"/>
    </row>
    <row r="234" spans="1:21" s="83" customFormat="1" ht="12.95" customHeight="1" x14ac:dyDescent="0.2">
      <c r="A234" s="81" t="str">
        <f t="shared" si="25"/>
        <v>Spieler 2-26</v>
      </c>
      <c r="B234" s="86" t="str">
        <f>$B$9</f>
        <v>Gegner 7</v>
      </c>
      <c r="C234" s="115"/>
      <c r="D234" s="116"/>
      <c r="E234" s="116"/>
      <c r="F234" s="116"/>
      <c r="G234" s="116"/>
      <c r="H234" s="98"/>
      <c r="I234" s="98"/>
      <c r="J234" s="98"/>
      <c r="K234" s="98"/>
      <c r="L234" s="117"/>
      <c r="M234" s="117"/>
      <c r="N234" s="117"/>
      <c r="O234" s="117"/>
      <c r="P234" s="117"/>
      <c r="Q234" s="117"/>
      <c r="R234" s="117"/>
      <c r="S234" s="117"/>
    </row>
    <row r="235" spans="1:21" s="83" customFormat="1" ht="12.95" customHeight="1" x14ac:dyDescent="0.2">
      <c r="A235" s="81" t="str">
        <f t="shared" si="25"/>
        <v>Spieler 2-26</v>
      </c>
      <c r="B235" s="86" t="str">
        <f>$B$10</f>
        <v>Gegner 8</v>
      </c>
      <c r="C235" s="115"/>
      <c r="D235" s="116"/>
      <c r="E235" s="116"/>
      <c r="F235" s="116"/>
      <c r="G235" s="116"/>
      <c r="H235" s="98"/>
      <c r="I235" s="98"/>
      <c r="J235" s="98"/>
      <c r="K235" s="98"/>
      <c r="L235" s="117"/>
      <c r="M235" s="117"/>
      <c r="N235" s="117"/>
      <c r="O235" s="117"/>
      <c r="P235" s="117"/>
      <c r="Q235" s="117"/>
      <c r="R235" s="117"/>
      <c r="S235" s="117"/>
    </row>
    <row r="236" spans="1:21" ht="12.95" customHeight="1" x14ac:dyDescent="0.2">
      <c r="A236" s="76" t="str">
        <f>daten!$E$28</f>
        <v>Spieler 2-27</v>
      </c>
      <c r="B236" s="77"/>
      <c r="C236" s="84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</row>
    <row r="237" spans="1:21" s="83" customFormat="1" ht="12.95" customHeight="1" x14ac:dyDescent="0.2">
      <c r="A237" s="81" t="str">
        <f>$A$236</f>
        <v>Spieler 2-27</v>
      </c>
      <c r="B237" s="86" t="str">
        <f>$B$3</f>
        <v>BAWÜ</v>
      </c>
      <c r="C237" s="115"/>
      <c r="D237" s="116"/>
      <c r="E237" s="116"/>
      <c r="F237" s="116"/>
      <c r="G237" s="116"/>
      <c r="H237" s="98"/>
      <c r="I237" s="98"/>
      <c r="J237" s="98"/>
      <c r="K237" s="98"/>
      <c r="L237" s="117"/>
      <c r="M237" s="117"/>
      <c r="N237" s="117"/>
      <c r="O237" s="117"/>
      <c r="P237" s="117"/>
      <c r="Q237" s="117"/>
      <c r="R237" s="117"/>
      <c r="S237" s="117"/>
    </row>
    <row r="238" spans="1:21" s="83" customFormat="1" ht="12.95" customHeight="1" x14ac:dyDescent="0.2">
      <c r="A238" s="81" t="str">
        <f t="shared" ref="A238:A244" si="26">$A$236</f>
        <v>Spieler 2-27</v>
      </c>
      <c r="B238" s="86" t="str">
        <f>$B$4</f>
        <v>BB</v>
      </c>
      <c r="C238" s="115"/>
      <c r="D238" s="116"/>
      <c r="E238" s="116"/>
      <c r="F238" s="116"/>
      <c r="G238" s="116"/>
      <c r="H238" s="98"/>
      <c r="I238" s="98"/>
      <c r="J238" s="98"/>
      <c r="K238" s="98"/>
      <c r="L238" s="117"/>
      <c r="M238" s="117"/>
      <c r="N238" s="117"/>
      <c r="O238" s="117"/>
      <c r="P238" s="117"/>
      <c r="Q238" s="117"/>
      <c r="R238" s="117"/>
      <c r="S238" s="117"/>
    </row>
    <row r="239" spans="1:21" s="83" customFormat="1" ht="12.95" customHeight="1" x14ac:dyDescent="0.2">
      <c r="A239" s="81" t="str">
        <f t="shared" si="26"/>
        <v>Spieler 2-27</v>
      </c>
      <c r="B239" s="86" t="str">
        <f>$B$5</f>
        <v>BB</v>
      </c>
      <c r="C239" s="115"/>
      <c r="D239" s="116"/>
      <c r="E239" s="116"/>
      <c r="F239" s="116"/>
      <c r="G239" s="116"/>
      <c r="H239" s="98"/>
      <c r="I239" s="98"/>
      <c r="J239" s="98"/>
      <c r="K239" s="98"/>
      <c r="L239" s="117"/>
      <c r="M239" s="117"/>
      <c r="N239" s="117"/>
      <c r="O239" s="117"/>
      <c r="P239" s="117"/>
      <c r="Q239" s="117"/>
      <c r="R239" s="117"/>
      <c r="S239" s="117"/>
    </row>
    <row r="240" spans="1:21" s="83" customFormat="1" ht="12.95" customHeight="1" x14ac:dyDescent="0.2">
      <c r="A240" s="81" t="str">
        <f t="shared" si="26"/>
        <v>Spieler 2-27</v>
      </c>
      <c r="B240" s="86" t="str">
        <f>$B$6</f>
        <v>BAWÜ</v>
      </c>
      <c r="C240" s="115"/>
      <c r="D240" s="116"/>
      <c r="E240" s="116"/>
      <c r="F240" s="116"/>
      <c r="G240" s="116"/>
      <c r="H240" s="98"/>
      <c r="I240" s="98"/>
      <c r="J240" s="98"/>
      <c r="K240" s="98"/>
      <c r="L240" s="117"/>
      <c r="M240" s="117"/>
      <c r="N240" s="117"/>
      <c r="O240" s="117"/>
      <c r="P240" s="117"/>
      <c r="Q240" s="117"/>
      <c r="R240" s="117"/>
      <c r="S240" s="117"/>
    </row>
    <row r="241" spans="1:21" s="83" customFormat="1" ht="12.95" customHeight="1" x14ac:dyDescent="0.2">
      <c r="A241" s="81" t="str">
        <f t="shared" si="26"/>
        <v>Spieler 2-27</v>
      </c>
      <c r="B241" s="86" t="str">
        <f>$B$7</f>
        <v>Gegner 5</v>
      </c>
      <c r="C241" s="115"/>
      <c r="D241" s="116"/>
      <c r="E241" s="116"/>
      <c r="F241" s="116"/>
      <c r="G241" s="116"/>
      <c r="H241" s="98"/>
      <c r="I241" s="98"/>
      <c r="J241" s="98"/>
      <c r="K241" s="98"/>
      <c r="L241" s="117"/>
      <c r="M241" s="117"/>
      <c r="N241" s="117"/>
      <c r="O241" s="117"/>
      <c r="P241" s="117"/>
      <c r="Q241" s="117"/>
      <c r="R241" s="117"/>
      <c r="S241" s="117"/>
    </row>
    <row r="242" spans="1:21" s="83" customFormat="1" ht="12.95" customHeight="1" x14ac:dyDescent="0.2">
      <c r="A242" s="81" t="str">
        <f t="shared" si="26"/>
        <v>Spieler 2-27</v>
      </c>
      <c r="B242" s="86" t="str">
        <f>$B$8</f>
        <v>Gegner 6</v>
      </c>
      <c r="C242" s="115"/>
      <c r="D242" s="116"/>
      <c r="E242" s="116"/>
      <c r="F242" s="116"/>
      <c r="G242" s="116"/>
      <c r="H242" s="98"/>
      <c r="I242" s="98"/>
      <c r="J242" s="98"/>
      <c r="K242" s="98"/>
      <c r="L242" s="117"/>
      <c r="M242" s="117"/>
      <c r="N242" s="117"/>
      <c r="O242" s="117"/>
      <c r="P242" s="117"/>
      <c r="Q242" s="117"/>
      <c r="R242" s="117"/>
      <c r="S242" s="117"/>
    </row>
    <row r="243" spans="1:21" s="83" customFormat="1" ht="12.95" customHeight="1" x14ac:dyDescent="0.2">
      <c r="A243" s="81" t="str">
        <f t="shared" si="26"/>
        <v>Spieler 2-27</v>
      </c>
      <c r="B243" s="86" t="str">
        <f>$B$9</f>
        <v>Gegner 7</v>
      </c>
      <c r="C243" s="115"/>
      <c r="D243" s="116"/>
      <c r="E243" s="116"/>
      <c r="F243" s="116"/>
      <c r="G243" s="116"/>
      <c r="H243" s="98"/>
      <c r="I243" s="98"/>
      <c r="J243" s="98"/>
      <c r="K243" s="98"/>
      <c r="L243" s="117"/>
      <c r="M243" s="117"/>
      <c r="N243" s="117"/>
      <c r="O243" s="117"/>
      <c r="P243" s="117"/>
      <c r="Q243" s="117"/>
      <c r="R243" s="117"/>
      <c r="S243" s="117"/>
    </row>
    <row r="244" spans="1:21" s="83" customFormat="1" ht="12.95" customHeight="1" x14ac:dyDescent="0.2">
      <c r="A244" s="81" t="str">
        <f t="shared" si="26"/>
        <v>Spieler 2-27</v>
      </c>
      <c r="B244" s="86" t="str">
        <f>$B$10</f>
        <v>Gegner 8</v>
      </c>
      <c r="C244" s="115"/>
      <c r="D244" s="116"/>
      <c r="E244" s="116"/>
      <c r="F244" s="116"/>
      <c r="G244" s="116"/>
      <c r="H244" s="98"/>
      <c r="I244" s="98"/>
      <c r="J244" s="98"/>
      <c r="K244" s="98"/>
      <c r="L244" s="117"/>
      <c r="M244" s="117"/>
      <c r="N244" s="117"/>
      <c r="O244" s="117"/>
      <c r="P244" s="117"/>
      <c r="Q244" s="117"/>
      <c r="R244" s="117"/>
      <c r="S244" s="117"/>
    </row>
    <row r="245" spans="1:21" ht="12.95" customHeight="1" x14ac:dyDescent="0.2">
      <c r="A245" s="76" t="str">
        <f>daten!$E$29</f>
        <v>Spieler 2-28</v>
      </c>
      <c r="B245" s="77"/>
      <c r="C245" s="84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</row>
    <row r="246" spans="1:21" s="83" customFormat="1" ht="12.95" customHeight="1" x14ac:dyDescent="0.2">
      <c r="A246" s="81" t="str">
        <f>$A$245</f>
        <v>Spieler 2-28</v>
      </c>
      <c r="B246" s="86" t="str">
        <f>$B$3</f>
        <v>BAWÜ</v>
      </c>
      <c r="C246" s="115"/>
      <c r="D246" s="116"/>
      <c r="E246" s="116"/>
      <c r="F246" s="116"/>
      <c r="G246" s="116"/>
      <c r="H246" s="98"/>
      <c r="I246" s="98"/>
      <c r="J246" s="98"/>
      <c r="K246" s="98"/>
      <c r="L246" s="117"/>
      <c r="M246" s="117"/>
      <c r="N246" s="117"/>
      <c r="O246" s="117"/>
      <c r="P246" s="117"/>
      <c r="Q246" s="117"/>
      <c r="R246" s="117"/>
      <c r="S246" s="117"/>
    </row>
    <row r="247" spans="1:21" s="83" customFormat="1" ht="12.95" customHeight="1" x14ac:dyDescent="0.2">
      <c r="A247" s="81" t="str">
        <f t="shared" ref="A247:A253" si="27">$A$245</f>
        <v>Spieler 2-28</v>
      </c>
      <c r="B247" s="86" t="str">
        <f>$B$4</f>
        <v>BB</v>
      </c>
      <c r="C247" s="115"/>
      <c r="D247" s="116"/>
      <c r="E247" s="116"/>
      <c r="F247" s="116"/>
      <c r="G247" s="116"/>
      <c r="H247" s="98"/>
      <c r="I247" s="98"/>
      <c r="J247" s="98"/>
      <c r="K247" s="98"/>
      <c r="L247" s="117"/>
      <c r="M247" s="117"/>
      <c r="N247" s="117"/>
      <c r="O247" s="117"/>
      <c r="P247" s="117"/>
      <c r="Q247" s="117"/>
      <c r="R247" s="117"/>
      <c r="S247" s="117"/>
    </row>
    <row r="248" spans="1:21" s="83" customFormat="1" ht="12.95" customHeight="1" x14ac:dyDescent="0.2">
      <c r="A248" s="81" t="str">
        <f t="shared" si="27"/>
        <v>Spieler 2-28</v>
      </c>
      <c r="B248" s="86" t="str">
        <f>$B$5</f>
        <v>BB</v>
      </c>
      <c r="C248" s="115"/>
      <c r="D248" s="116"/>
      <c r="E248" s="116"/>
      <c r="F248" s="116"/>
      <c r="G248" s="116"/>
      <c r="H248" s="98"/>
      <c r="I248" s="98"/>
      <c r="J248" s="98"/>
      <c r="K248" s="98"/>
      <c r="L248" s="117"/>
      <c r="M248" s="117"/>
      <c r="N248" s="117"/>
      <c r="O248" s="117"/>
      <c r="P248" s="117"/>
      <c r="Q248" s="117"/>
      <c r="R248" s="117"/>
      <c r="S248" s="117"/>
    </row>
    <row r="249" spans="1:21" s="83" customFormat="1" ht="12.95" customHeight="1" x14ac:dyDescent="0.2">
      <c r="A249" s="81" t="str">
        <f t="shared" si="27"/>
        <v>Spieler 2-28</v>
      </c>
      <c r="B249" s="86" t="str">
        <f>$B$6</f>
        <v>BAWÜ</v>
      </c>
      <c r="C249" s="115"/>
      <c r="D249" s="116"/>
      <c r="E249" s="116"/>
      <c r="F249" s="116"/>
      <c r="G249" s="116"/>
      <c r="H249" s="98"/>
      <c r="I249" s="98"/>
      <c r="J249" s="98"/>
      <c r="K249" s="98"/>
      <c r="L249" s="117"/>
      <c r="M249" s="117"/>
      <c r="N249" s="117"/>
      <c r="O249" s="117"/>
      <c r="P249" s="117"/>
      <c r="Q249" s="117"/>
      <c r="R249" s="117"/>
      <c r="S249" s="117"/>
    </row>
    <row r="250" spans="1:21" s="83" customFormat="1" ht="12.95" customHeight="1" x14ac:dyDescent="0.2">
      <c r="A250" s="81" t="str">
        <f t="shared" si="27"/>
        <v>Spieler 2-28</v>
      </c>
      <c r="B250" s="86" t="str">
        <f>$B$7</f>
        <v>Gegner 5</v>
      </c>
      <c r="C250" s="115"/>
      <c r="D250" s="116"/>
      <c r="E250" s="116"/>
      <c r="F250" s="116"/>
      <c r="G250" s="116"/>
      <c r="H250" s="98"/>
      <c r="I250" s="98"/>
      <c r="J250" s="98"/>
      <c r="K250" s="98"/>
      <c r="L250" s="117"/>
      <c r="M250" s="117"/>
      <c r="N250" s="117"/>
      <c r="O250" s="117"/>
      <c r="P250" s="117"/>
      <c r="Q250" s="117"/>
      <c r="R250" s="117"/>
      <c r="S250" s="117"/>
    </row>
    <row r="251" spans="1:21" s="83" customFormat="1" ht="12.95" customHeight="1" x14ac:dyDescent="0.2">
      <c r="A251" s="81" t="str">
        <f t="shared" si="27"/>
        <v>Spieler 2-28</v>
      </c>
      <c r="B251" s="86" t="str">
        <f>$B$8</f>
        <v>Gegner 6</v>
      </c>
      <c r="C251" s="115"/>
      <c r="D251" s="116"/>
      <c r="E251" s="116"/>
      <c r="F251" s="116"/>
      <c r="G251" s="116"/>
      <c r="H251" s="98"/>
      <c r="I251" s="98"/>
      <c r="J251" s="98"/>
      <c r="K251" s="98"/>
      <c r="L251" s="117"/>
      <c r="M251" s="117"/>
      <c r="N251" s="117"/>
      <c r="O251" s="117"/>
      <c r="P251" s="117"/>
      <c r="Q251" s="117"/>
      <c r="R251" s="117"/>
      <c r="S251" s="117"/>
    </row>
    <row r="252" spans="1:21" s="83" customFormat="1" ht="12.95" customHeight="1" x14ac:dyDescent="0.2">
      <c r="A252" s="81" t="str">
        <f t="shared" si="27"/>
        <v>Spieler 2-28</v>
      </c>
      <c r="B252" s="86" t="str">
        <f>$B$9</f>
        <v>Gegner 7</v>
      </c>
      <c r="C252" s="115"/>
      <c r="D252" s="116"/>
      <c r="E252" s="116"/>
      <c r="F252" s="116"/>
      <c r="G252" s="116"/>
      <c r="H252" s="98"/>
      <c r="I252" s="98"/>
      <c r="J252" s="98"/>
      <c r="K252" s="98"/>
      <c r="L252" s="117"/>
      <c r="M252" s="117"/>
      <c r="N252" s="117"/>
      <c r="O252" s="117"/>
      <c r="P252" s="117"/>
      <c r="Q252" s="117"/>
      <c r="R252" s="117"/>
      <c r="S252" s="117"/>
    </row>
    <row r="253" spans="1:21" s="83" customFormat="1" ht="12.95" customHeight="1" x14ac:dyDescent="0.2">
      <c r="A253" s="81" t="str">
        <f t="shared" si="27"/>
        <v>Spieler 2-28</v>
      </c>
      <c r="B253" s="86" t="str">
        <f>$B$10</f>
        <v>Gegner 8</v>
      </c>
      <c r="C253" s="115"/>
      <c r="D253" s="116"/>
      <c r="E253" s="116"/>
      <c r="F253" s="116"/>
      <c r="G253" s="116"/>
      <c r="H253" s="98"/>
      <c r="I253" s="98"/>
      <c r="J253" s="98"/>
      <c r="K253" s="98"/>
      <c r="L253" s="117"/>
      <c r="M253" s="117"/>
      <c r="N253" s="117"/>
      <c r="O253" s="117"/>
      <c r="P253" s="117"/>
      <c r="Q253" s="117"/>
      <c r="R253" s="117"/>
      <c r="S253" s="117"/>
    </row>
    <row r="254" spans="1:21" ht="12.95" customHeight="1" x14ac:dyDescent="0.2">
      <c r="A254" s="76" t="str">
        <f>daten!$E$30</f>
        <v>Spieler 2-29</v>
      </c>
      <c r="B254" s="77"/>
      <c r="C254" s="84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</row>
    <row r="255" spans="1:21" s="83" customFormat="1" ht="12.95" customHeight="1" x14ac:dyDescent="0.2">
      <c r="A255" s="81" t="str">
        <f>$A$254</f>
        <v>Spieler 2-29</v>
      </c>
      <c r="B255" s="86" t="str">
        <f>$B$3</f>
        <v>BAWÜ</v>
      </c>
      <c r="C255" s="115"/>
      <c r="D255" s="116"/>
      <c r="E255" s="116"/>
      <c r="F255" s="116"/>
      <c r="G255" s="116"/>
      <c r="H255" s="98"/>
      <c r="I255" s="98"/>
      <c r="J255" s="98"/>
      <c r="K255" s="98"/>
      <c r="L255" s="117"/>
      <c r="M255" s="117"/>
      <c r="N255" s="117"/>
      <c r="O255" s="117"/>
      <c r="P255" s="117"/>
      <c r="Q255" s="117"/>
      <c r="R255" s="117"/>
      <c r="S255" s="117"/>
    </row>
    <row r="256" spans="1:21" s="83" customFormat="1" ht="12.95" customHeight="1" x14ac:dyDescent="0.2">
      <c r="A256" s="81" t="str">
        <f t="shared" ref="A256:A262" si="28">$A$254</f>
        <v>Spieler 2-29</v>
      </c>
      <c r="B256" s="86" t="str">
        <f>$B$4</f>
        <v>BB</v>
      </c>
      <c r="C256" s="115"/>
      <c r="D256" s="116"/>
      <c r="E256" s="116"/>
      <c r="F256" s="116"/>
      <c r="G256" s="116"/>
      <c r="H256" s="98"/>
      <c r="I256" s="98"/>
      <c r="J256" s="98"/>
      <c r="K256" s="98"/>
      <c r="L256" s="117"/>
      <c r="M256" s="117"/>
      <c r="N256" s="117"/>
      <c r="O256" s="117"/>
      <c r="P256" s="117"/>
      <c r="Q256" s="117"/>
      <c r="R256" s="117"/>
      <c r="S256" s="117"/>
    </row>
    <row r="257" spans="1:21" s="83" customFormat="1" ht="12.95" customHeight="1" x14ac:dyDescent="0.2">
      <c r="A257" s="81" t="str">
        <f t="shared" si="28"/>
        <v>Spieler 2-29</v>
      </c>
      <c r="B257" s="86" t="str">
        <f>$B$5</f>
        <v>BB</v>
      </c>
      <c r="C257" s="115"/>
      <c r="D257" s="116"/>
      <c r="E257" s="116"/>
      <c r="F257" s="116"/>
      <c r="G257" s="116"/>
      <c r="H257" s="98"/>
      <c r="I257" s="98"/>
      <c r="J257" s="98"/>
      <c r="K257" s="98"/>
      <c r="L257" s="117"/>
      <c r="M257" s="117"/>
      <c r="N257" s="117"/>
      <c r="O257" s="117"/>
      <c r="P257" s="117"/>
      <c r="Q257" s="117"/>
      <c r="R257" s="117"/>
      <c r="S257" s="117"/>
    </row>
    <row r="258" spans="1:21" s="83" customFormat="1" ht="12.95" customHeight="1" x14ac:dyDescent="0.2">
      <c r="A258" s="81" t="str">
        <f t="shared" si="28"/>
        <v>Spieler 2-29</v>
      </c>
      <c r="B258" s="86" t="str">
        <f>$B$6</f>
        <v>BAWÜ</v>
      </c>
      <c r="C258" s="115"/>
      <c r="D258" s="116"/>
      <c r="E258" s="116"/>
      <c r="F258" s="116"/>
      <c r="G258" s="116"/>
      <c r="H258" s="98"/>
      <c r="I258" s="98"/>
      <c r="J258" s="98"/>
      <c r="K258" s="98"/>
      <c r="L258" s="117"/>
      <c r="M258" s="117"/>
      <c r="N258" s="117"/>
      <c r="O258" s="117"/>
      <c r="P258" s="117"/>
      <c r="Q258" s="117"/>
      <c r="R258" s="117"/>
      <c r="S258" s="117"/>
    </row>
    <row r="259" spans="1:21" s="83" customFormat="1" ht="12.95" customHeight="1" x14ac:dyDescent="0.2">
      <c r="A259" s="81" t="str">
        <f t="shared" si="28"/>
        <v>Spieler 2-29</v>
      </c>
      <c r="B259" s="86" t="str">
        <f>$B$7</f>
        <v>Gegner 5</v>
      </c>
      <c r="C259" s="115"/>
      <c r="D259" s="116"/>
      <c r="E259" s="116"/>
      <c r="F259" s="116"/>
      <c r="G259" s="116"/>
      <c r="H259" s="98"/>
      <c r="I259" s="98"/>
      <c r="J259" s="98"/>
      <c r="K259" s="98"/>
      <c r="L259" s="117"/>
      <c r="M259" s="117"/>
      <c r="N259" s="117"/>
      <c r="O259" s="117"/>
      <c r="P259" s="117"/>
      <c r="Q259" s="117"/>
      <c r="R259" s="117"/>
      <c r="S259" s="117"/>
    </row>
    <row r="260" spans="1:21" s="83" customFormat="1" ht="12.95" customHeight="1" x14ac:dyDescent="0.2">
      <c r="A260" s="81" t="str">
        <f t="shared" si="28"/>
        <v>Spieler 2-29</v>
      </c>
      <c r="B260" s="86" t="str">
        <f>$B$8</f>
        <v>Gegner 6</v>
      </c>
      <c r="C260" s="115"/>
      <c r="D260" s="116"/>
      <c r="E260" s="116"/>
      <c r="F260" s="116"/>
      <c r="G260" s="116"/>
      <c r="H260" s="98"/>
      <c r="I260" s="98"/>
      <c r="J260" s="98"/>
      <c r="K260" s="98"/>
      <c r="L260" s="117"/>
      <c r="M260" s="117"/>
      <c r="N260" s="117"/>
      <c r="O260" s="117"/>
      <c r="P260" s="117"/>
      <c r="Q260" s="117"/>
      <c r="R260" s="117"/>
      <c r="S260" s="117"/>
    </row>
    <row r="261" spans="1:21" s="83" customFormat="1" ht="12.95" customHeight="1" x14ac:dyDescent="0.2">
      <c r="A261" s="81" t="str">
        <f t="shared" si="28"/>
        <v>Spieler 2-29</v>
      </c>
      <c r="B261" s="86" t="str">
        <f>$B$9</f>
        <v>Gegner 7</v>
      </c>
      <c r="C261" s="115"/>
      <c r="D261" s="116"/>
      <c r="E261" s="116"/>
      <c r="F261" s="116"/>
      <c r="G261" s="116"/>
      <c r="H261" s="98"/>
      <c r="I261" s="98"/>
      <c r="J261" s="98"/>
      <c r="K261" s="98"/>
      <c r="L261" s="117"/>
      <c r="M261" s="117"/>
      <c r="N261" s="117"/>
      <c r="O261" s="117"/>
      <c r="P261" s="117"/>
      <c r="Q261" s="117"/>
      <c r="R261" s="117"/>
      <c r="S261" s="117"/>
    </row>
    <row r="262" spans="1:21" s="83" customFormat="1" ht="12.95" customHeight="1" x14ac:dyDescent="0.2">
      <c r="A262" s="81" t="str">
        <f t="shared" si="28"/>
        <v>Spieler 2-29</v>
      </c>
      <c r="B262" s="86" t="str">
        <f>$B$10</f>
        <v>Gegner 8</v>
      </c>
      <c r="C262" s="115"/>
      <c r="D262" s="116"/>
      <c r="E262" s="116"/>
      <c r="F262" s="116"/>
      <c r="G262" s="116"/>
      <c r="H262" s="98"/>
      <c r="I262" s="98"/>
      <c r="J262" s="98"/>
      <c r="K262" s="98"/>
      <c r="L262" s="117"/>
      <c r="M262" s="117"/>
      <c r="N262" s="117"/>
      <c r="O262" s="117"/>
      <c r="P262" s="117"/>
      <c r="Q262" s="117"/>
      <c r="R262" s="117"/>
      <c r="S262" s="117"/>
    </row>
    <row r="263" spans="1:21" ht="12.95" customHeight="1" x14ac:dyDescent="0.2">
      <c r="A263" s="76" t="str">
        <f>daten!$E$31</f>
        <v>Spieler 2-30</v>
      </c>
      <c r="B263" s="77"/>
      <c r="C263" s="84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s="83" customFormat="1" ht="12.95" customHeight="1" x14ac:dyDescent="0.2">
      <c r="A264" s="81" t="str">
        <f>$A$263</f>
        <v>Spieler 2-30</v>
      </c>
      <c r="B264" s="86" t="str">
        <f>$B$3</f>
        <v>BAWÜ</v>
      </c>
      <c r="C264" s="115"/>
      <c r="D264" s="116"/>
      <c r="E264" s="116"/>
      <c r="F264" s="116"/>
      <c r="G264" s="116"/>
      <c r="H264" s="98"/>
      <c r="I264" s="98"/>
      <c r="J264" s="98"/>
      <c r="K264" s="98"/>
      <c r="L264" s="117"/>
      <c r="M264" s="117"/>
      <c r="N264" s="117"/>
      <c r="O264" s="117"/>
      <c r="P264" s="117"/>
      <c r="Q264" s="117"/>
      <c r="R264" s="117"/>
      <c r="S264" s="117"/>
    </row>
    <row r="265" spans="1:21" s="83" customFormat="1" ht="12.95" customHeight="1" x14ac:dyDescent="0.2">
      <c r="A265" s="81" t="str">
        <f t="shared" ref="A265:A271" si="29">$A$263</f>
        <v>Spieler 2-30</v>
      </c>
      <c r="B265" s="86" t="str">
        <f>$B$4</f>
        <v>BB</v>
      </c>
      <c r="C265" s="115"/>
      <c r="D265" s="116"/>
      <c r="E265" s="116"/>
      <c r="F265" s="116"/>
      <c r="G265" s="116"/>
      <c r="H265" s="98"/>
      <c r="I265" s="98"/>
      <c r="J265" s="98"/>
      <c r="K265" s="98"/>
      <c r="L265" s="117"/>
      <c r="M265" s="117"/>
      <c r="N265" s="117"/>
      <c r="O265" s="117"/>
      <c r="P265" s="117"/>
      <c r="Q265" s="117"/>
      <c r="R265" s="117"/>
      <c r="S265" s="117"/>
    </row>
    <row r="266" spans="1:21" s="83" customFormat="1" ht="12.95" customHeight="1" x14ac:dyDescent="0.2">
      <c r="A266" s="81" t="str">
        <f t="shared" si="29"/>
        <v>Spieler 2-30</v>
      </c>
      <c r="B266" s="86" t="str">
        <f>$B$5</f>
        <v>BB</v>
      </c>
      <c r="C266" s="115"/>
      <c r="D266" s="116"/>
      <c r="E266" s="116"/>
      <c r="F266" s="116"/>
      <c r="G266" s="116"/>
      <c r="H266" s="98"/>
      <c r="I266" s="98"/>
      <c r="J266" s="98"/>
      <c r="K266" s="98"/>
      <c r="L266" s="117"/>
      <c r="M266" s="117"/>
      <c r="N266" s="117"/>
      <c r="O266" s="117"/>
      <c r="P266" s="117"/>
      <c r="Q266" s="117"/>
      <c r="R266" s="117"/>
      <c r="S266" s="117"/>
    </row>
    <row r="267" spans="1:21" s="83" customFormat="1" ht="12.95" customHeight="1" x14ac:dyDescent="0.2">
      <c r="A267" s="81" t="str">
        <f t="shared" si="29"/>
        <v>Spieler 2-30</v>
      </c>
      <c r="B267" s="86" t="str">
        <f>$B$6</f>
        <v>BAWÜ</v>
      </c>
      <c r="C267" s="115"/>
      <c r="D267" s="116"/>
      <c r="E267" s="116"/>
      <c r="F267" s="116"/>
      <c r="G267" s="116"/>
      <c r="H267" s="98"/>
      <c r="I267" s="98"/>
      <c r="J267" s="98"/>
      <c r="K267" s="98"/>
      <c r="L267" s="117"/>
      <c r="M267" s="117"/>
      <c r="N267" s="117"/>
      <c r="O267" s="117"/>
      <c r="P267" s="117"/>
      <c r="Q267" s="117"/>
      <c r="R267" s="117"/>
      <c r="S267" s="117"/>
    </row>
    <row r="268" spans="1:21" s="83" customFormat="1" ht="12.95" customHeight="1" x14ac:dyDescent="0.2">
      <c r="A268" s="81" t="str">
        <f t="shared" si="29"/>
        <v>Spieler 2-30</v>
      </c>
      <c r="B268" s="86" t="str">
        <f>$B$7</f>
        <v>Gegner 5</v>
      </c>
      <c r="C268" s="115"/>
      <c r="D268" s="116"/>
      <c r="E268" s="116"/>
      <c r="F268" s="116"/>
      <c r="G268" s="116"/>
      <c r="H268" s="98"/>
      <c r="I268" s="98"/>
      <c r="J268" s="98"/>
      <c r="K268" s="98"/>
      <c r="L268" s="117"/>
      <c r="M268" s="117"/>
      <c r="N268" s="117"/>
      <c r="O268" s="117"/>
      <c r="P268" s="117"/>
      <c r="Q268" s="117"/>
      <c r="R268" s="117"/>
      <c r="S268" s="117"/>
    </row>
    <row r="269" spans="1:21" s="83" customFormat="1" ht="12.95" customHeight="1" x14ac:dyDescent="0.2">
      <c r="A269" s="81" t="str">
        <f t="shared" si="29"/>
        <v>Spieler 2-30</v>
      </c>
      <c r="B269" s="86" t="str">
        <f>$B$8</f>
        <v>Gegner 6</v>
      </c>
      <c r="C269" s="115"/>
      <c r="D269" s="116"/>
      <c r="E269" s="116"/>
      <c r="F269" s="116"/>
      <c r="G269" s="116"/>
      <c r="H269" s="98"/>
      <c r="I269" s="98"/>
      <c r="J269" s="98"/>
      <c r="K269" s="98"/>
      <c r="L269" s="117"/>
      <c r="M269" s="117"/>
      <c r="N269" s="117"/>
      <c r="O269" s="117"/>
      <c r="P269" s="117"/>
      <c r="Q269" s="117"/>
      <c r="R269" s="117"/>
      <c r="S269" s="117"/>
    </row>
    <row r="270" spans="1:21" s="83" customFormat="1" ht="12.95" customHeight="1" x14ac:dyDescent="0.2">
      <c r="A270" s="81" t="str">
        <f t="shared" si="29"/>
        <v>Spieler 2-30</v>
      </c>
      <c r="B270" s="86" t="str">
        <f>$B$9</f>
        <v>Gegner 7</v>
      </c>
      <c r="C270" s="115"/>
      <c r="D270" s="116"/>
      <c r="E270" s="116"/>
      <c r="F270" s="116"/>
      <c r="G270" s="116"/>
      <c r="H270" s="98"/>
      <c r="I270" s="98"/>
      <c r="J270" s="98"/>
      <c r="K270" s="98"/>
      <c r="L270" s="117"/>
      <c r="M270" s="117"/>
      <c r="N270" s="117"/>
      <c r="O270" s="117"/>
      <c r="P270" s="117"/>
      <c r="Q270" s="117"/>
      <c r="R270" s="117"/>
      <c r="S270" s="117"/>
    </row>
    <row r="271" spans="1:21" s="83" customFormat="1" ht="12.95" customHeight="1" x14ac:dyDescent="0.2">
      <c r="A271" s="81" t="str">
        <f t="shared" si="29"/>
        <v>Spieler 2-30</v>
      </c>
      <c r="B271" s="86" t="str">
        <f>$B$10</f>
        <v>Gegner 8</v>
      </c>
      <c r="C271" s="115"/>
      <c r="D271" s="116"/>
      <c r="E271" s="116"/>
      <c r="F271" s="116"/>
      <c r="G271" s="116"/>
      <c r="H271" s="98"/>
      <c r="I271" s="98"/>
      <c r="J271" s="98"/>
      <c r="K271" s="98"/>
      <c r="L271" s="117"/>
      <c r="M271" s="117"/>
      <c r="N271" s="117"/>
      <c r="O271" s="117"/>
      <c r="P271" s="117"/>
      <c r="Q271" s="117"/>
      <c r="R271" s="117"/>
      <c r="S271" s="117"/>
    </row>
    <row r="272" spans="1:21" ht="12.95" customHeight="1" x14ac:dyDescent="0.2"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</row>
    <row r="273" spans="2:19" s="92" customFormat="1" ht="12.95" customHeight="1" x14ac:dyDescent="0.2">
      <c r="B273" s="92" t="s">
        <v>33</v>
      </c>
      <c r="C273" s="90" t="s">
        <v>34</v>
      </c>
      <c r="D273" s="122">
        <f t="shared" ref="D273:S273" si="30">SUBTOTAL(9,D3:D271)</f>
        <v>97</v>
      </c>
      <c r="E273" s="122">
        <f t="shared" si="30"/>
        <v>96</v>
      </c>
      <c r="F273" s="122">
        <f t="shared" si="30"/>
        <v>48</v>
      </c>
      <c r="G273" s="122">
        <f t="shared" si="30"/>
        <v>28</v>
      </c>
      <c r="H273" s="123">
        <f t="shared" si="30"/>
        <v>53</v>
      </c>
      <c r="I273" s="123">
        <f t="shared" si="30"/>
        <v>8</v>
      </c>
      <c r="J273" s="123">
        <f t="shared" si="30"/>
        <v>2</v>
      </c>
      <c r="K273" s="123">
        <f t="shared" si="30"/>
        <v>0</v>
      </c>
      <c r="L273" s="124">
        <f t="shared" si="30"/>
        <v>9</v>
      </c>
      <c r="M273" s="124">
        <f t="shared" si="30"/>
        <v>0</v>
      </c>
      <c r="N273" s="124">
        <f t="shared" si="30"/>
        <v>1</v>
      </c>
      <c r="O273" s="124">
        <f t="shared" si="30"/>
        <v>15</v>
      </c>
      <c r="P273" s="124">
        <f t="shared" si="30"/>
        <v>0</v>
      </c>
      <c r="Q273" s="124">
        <f t="shared" si="30"/>
        <v>0</v>
      </c>
      <c r="R273" s="124">
        <f t="shared" si="30"/>
        <v>0</v>
      </c>
      <c r="S273" s="124">
        <f t="shared" si="30"/>
        <v>0</v>
      </c>
    </row>
  </sheetData>
  <autoFilter ref="B1:B271"/>
  <sortState ref="B3:B5">
    <sortCondition ref="B3"/>
  </sortState>
  <phoneticPr fontId="0" type="noConversion"/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/>
  <dimension ref="A1:AS273"/>
  <sheetViews>
    <sheetView showGridLines="0" zoomScaleNormal="100" workbookViewId="0">
      <pane ySplit="1" topLeftCell="A43" activePane="bottomLeft" state="frozen"/>
      <selection sqref="A1:IV65536"/>
      <selection pane="bottomLeft" activeCell="L61" sqref="L61"/>
    </sheetView>
  </sheetViews>
  <sheetFormatPr baseColWidth="10" defaultRowHeight="12.95" customHeight="1" x14ac:dyDescent="0.2"/>
  <cols>
    <col min="1" max="1" width="35.7109375" style="91" customWidth="1"/>
    <col min="2" max="2" width="25.7109375" style="80" customWidth="1"/>
    <col min="3" max="19" width="3.7109375" style="80" customWidth="1"/>
    <col min="20" max="20" width="11.42578125" style="80" customWidth="1"/>
    <col min="21" max="16384" width="11.42578125" style="80"/>
  </cols>
  <sheetData>
    <row r="1" spans="1:19" s="108" customFormat="1" ht="12.95" customHeight="1" x14ac:dyDescent="0.2">
      <c r="A1" s="138" t="str">
        <f>daten!$I$1</f>
        <v>Kiel Seahawks/ Berlin Ravens</v>
      </c>
      <c r="B1" s="108" t="s">
        <v>26</v>
      </c>
      <c r="C1" s="109" t="s">
        <v>24</v>
      </c>
      <c r="D1" s="109" t="s">
        <v>1</v>
      </c>
      <c r="E1" s="109" t="s">
        <v>0</v>
      </c>
      <c r="F1" s="109" t="s">
        <v>2</v>
      </c>
      <c r="G1" s="109" t="s">
        <v>3</v>
      </c>
      <c r="H1" s="109" t="s">
        <v>4</v>
      </c>
      <c r="I1" s="109" t="s">
        <v>5</v>
      </c>
      <c r="J1" s="109" t="s">
        <v>6</v>
      </c>
      <c r="K1" s="109" t="s">
        <v>7</v>
      </c>
      <c r="L1" s="109" t="s">
        <v>8</v>
      </c>
      <c r="M1" s="109" t="s">
        <v>9</v>
      </c>
      <c r="N1" s="109" t="s">
        <v>10</v>
      </c>
      <c r="O1" s="109" t="s">
        <v>11</v>
      </c>
      <c r="P1" s="109" t="s">
        <v>12</v>
      </c>
      <c r="Q1" s="109" t="s">
        <v>13</v>
      </c>
      <c r="R1" s="109" t="s">
        <v>14</v>
      </c>
      <c r="S1" s="109" t="s">
        <v>152</v>
      </c>
    </row>
    <row r="2" spans="1:19" ht="12.95" customHeight="1" x14ac:dyDescent="0.2">
      <c r="A2" s="137" t="str">
        <f>daten!$I$2</f>
        <v>Boock, Laura</v>
      </c>
      <c r="B2" s="77"/>
      <c r="C2" s="84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</row>
    <row r="3" spans="1:19" s="83" customFormat="1" ht="12.95" customHeight="1" x14ac:dyDescent="0.2">
      <c r="A3" s="81" t="str">
        <f t="shared" ref="A3:A10" si="0">$A$2</f>
        <v>Boock, Laura</v>
      </c>
      <c r="B3" s="82" t="s">
        <v>186</v>
      </c>
      <c r="C3" s="115"/>
      <c r="D3" s="116"/>
      <c r="E3" s="116"/>
      <c r="F3" s="116"/>
      <c r="G3" s="116"/>
      <c r="H3" s="98"/>
      <c r="I3" s="98"/>
      <c r="J3" s="98"/>
      <c r="K3" s="98"/>
      <c r="L3" s="117"/>
      <c r="M3" s="117"/>
      <c r="N3" s="117"/>
      <c r="O3" s="117"/>
      <c r="P3" s="117"/>
      <c r="Q3" s="117"/>
      <c r="R3" s="117"/>
      <c r="S3" s="117"/>
    </row>
    <row r="4" spans="1:19" s="83" customFormat="1" ht="12.95" customHeight="1" x14ac:dyDescent="0.2">
      <c r="A4" s="81" t="str">
        <f t="shared" si="0"/>
        <v>Boock, Laura</v>
      </c>
      <c r="B4" s="82" t="s">
        <v>185</v>
      </c>
      <c r="C4" s="115">
        <v>1</v>
      </c>
      <c r="D4" s="116">
        <v>1</v>
      </c>
      <c r="E4" s="116">
        <v>1</v>
      </c>
      <c r="F4" s="116"/>
      <c r="G4" s="116"/>
      <c r="H4" s="98"/>
      <c r="I4" s="98"/>
      <c r="J4" s="98"/>
      <c r="K4" s="98"/>
      <c r="L4" s="117">
        <v>1</v>
      </c>
      <c r="M4" s="117"/>
      <c r="N4" s="117"/>
      <c r="O4" s="117"/>
      <c r="P4" s="117"/>
      <c r="Q4" s="117"/>
      <c r="R4" s="117"/>
      <c r="S4" s="117"/>
    </row>
    <row r="5" spans="1:19" s="83" customFormat="1" ht="12.95" customHeight="1" x14ac:dyDescent="0.2">
      <c r="A5" s="81" t="str">
        <f t="shared" si="0"/>
        <v>Boock, Laura</v>
      </c>
      <c r="B5" s="82" t="s">
        <v>302</v>
      </c>
      <c r="C5" s="115"/>
      <c r="D5" s="116"/>
      <c r="E5" s="116"/>
      <c r="F5" s="116"/>
      <c r="G5" s="116"/>
      <c r="H5" s="98"/>
      <c r="I5" s="98"/>
      <c r="J5" s="98"/>
      <c r="K5" s="98"/>
      <c r="L5" s="117"/>
      <c r="M5" s="117"/>
      <c r="N5" s="117"/>
      <c r="O5" s="117"/>
      <c r="P5" s="117"/>
      <c r="Q5" s="117"/>
      <c r="R5" s="117"/>
      <c r="S5" s="117"/>
    </row>
    <row r="6" spans="1:19" s="83" customFormat="1" ht="12.95" customHeight="1" x14ac:dyDescent="0.2">
      <c r="A6" s="81" t="str">
        <f t="shared" si="0"/>
        <v>Boock, Laura</v>
      </c>
      <c r="B6" s="82" t="s">
        <v>185</v>
      </c>
      <c r="C6" s="115">
        <v>1</v>
      </c>
      <c r="D6" s="116">
        <v>1</v>
      </c>
      <c r="E6" s="116">
        <v>1</v>
      </c>
      <c r="F6" s="116"/>
      <c r="G6" s="116">
        <v>1</v>
      </c>
      <c r="H6" s="98">
        <v>1</v>
      </c>
      <c r="I6" s="98"/>
      <c r="J6" s="98"/>
      <c r="K6" s="98"/>
      <c r="L6" s="117"/>
      <c r="M6" s="117"/>
      <c r="N6" s="117"/>
      <c r="O6" s="117"/>
      <c r="P6" s="117"/>
      <c r="Q6" s="117"/>
      <c r="R6" s="117"/>
      <c r="S6" s="117"/>
    </row>
    <row r="7" spans="1:19" s="83" customFormat="1" ht="12.95" customHeight="1" x14ac:dyDescent="0.2">
      <c r="A7" s="81" t="str">
        <f t="shared" si="0"/>
        <v>Boock, Laura</v>
      </c>
      <c r="B7" s="82" t="s">
        <v>230</v>
      </c>
      <c r="C7" s="115">
        <v>1</v>
      </c>
      <c r="D7" s="116"/>
      <c r="E7" s="116"/>
      <c r="F7" s="116"/>
      <c r="G7" s="116"/>
      <c r="H7" s="98"/>
      <c r="I7" s="98"/>
      <c r="J7" s="98"/>
      <c r="K7" s="98"/>
      <c r="L7" s="117"/>
      <c r="M7" s="117"/>
      <c r="N7" s="117"/>
      <c r="O7" s="117"/>
      <c r="P7" s="117"/>
      <c r="Q7" s="117"/>
      <c r="R7" s="117"/>
      <c r="S7" s="117"/>
    </row>
    <row r="8" spans="1:19" s="83" customFormat="1" ht="12.95" customHeight="1" x14ac:dyDescent="0.2">
      <c r="A8" s="81" t="str">
        <f t="shared" si="0"/>
        <v>Boock, Laura</v>
      </c>
      <c r="B8" s="82" t="s">
        <v>62</v>
      </c>
      <c r="C8" s="115"/>
      <c r="D8" s="116"/>
      <c r="E8" s="116"/>
      <c r="F8" s="116"/>
      <c r="G8" s="116"/>
      <c r="H8" s="98"/>
      <c r="I8" s="98"/>
      <c r="J8" s="98"/>
      <c r="K8" s="98"/>
      <c r="L8" s="117"/>
      <c r="M8" s="117"/>
      <c r="N8" s="117"/>
      <c r="O8" s="117"/>
      <c r="P8" s="117"/>
      <c r="Q8" s="117"/>
      <c r="R8" s="117"/>
      <c r="S8" s="117"/>
    </row>
    <row r="9" spans="1:19" s="83" customFormat="1" ht="12.95" customHeight="1" x14ac:dyDescent="0.2">
      <c r="A9" s="81" t="str">
        <f t="shared" si="0"/>
        <v>Boock, Laura</v>
      </c>
      <c r="B9" s="82" t="s">
        <v>55</v>
      </c>
      <c r="C9" s="115"/>
      <c r="D9" s="116"/>
      <c r="E9" s="116"/>
      <c r="F9" s="116"/>
      <c r="G9" s="116"/>
      <c r="H9" s="98"/>
      <c r="I9" s="98"/>
      <c r="J9" s="98"/>
      <c r="K9" s="98"/>
      <c r="L9" s="117"/>
      <c r="M9" s="117"/>
      <c r="N9" s="117"/>
      <c r="O9" s="117"/>
      <c r="P9" s="117"/>
      <c r="Q9" s="117"/>
      <c r="R9" s="117"/>
      <c r="S9" s="117"/>
    </row>
    <row r="10" spans="1:19" s="83" customFormat="1" ht="12.95" customHeight="1" x14ac:dyDescent="0.2">
      <c r="A10" s="81" t="str">
        <f t="shared" si="0"/>
        <v>Boock, Laura</v>
      </c>
      <c r="B10" s="82" t="s">
        <v>56</v>
      </c>
      <c r="C10" s="115"/>
      <c r="D10" s="116"/>
      <c r="E10" s="116"/>
      <c r="F10" s="116"/>
      <c r="G10" s="116"/>
      <c r="H10" s="98"/>
      <c r="I10" s="98"/>
      <c r="J10" s="98"/>
      <c r="K10" s="98"/>
      <c r="L10" s="117"/>
      <c r="M10" s="117"/>
      <c r="N10" s="117"/>
      <c r="O10" s="117"/>
      <c r="P10" s="117"/>
      <c r="Q10" s="117"/>
      <c r="R10" s="117"/>
      <c r="S10" s="117"/>
    </row>
    <row r="11" spans="1:19" ht="12.95" customHeight="1" x14ac:dyDescent="0.2">
      <c r="A11" s="137" t="str">
        <f>daten!$I$3</f>
        <v>El-Mahmoud, Marjan</v>
      </c>
      <c r="B11" s="77"/>
      <c r="C11" s="84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</row>
    <row r="12" spans="1:19" s="83" customFormat="1" ht="12.95" customHeight="1" x14ac:dyDescent="0.2">
      <c r="A12" s="81" t="str">
        <f t="shared" ref="A12:A19" si="1">$A$11</f>
        <v>El-Mahmoud, Marjan</v>
      </c>
      <c r="B12" s="86" t="str">
        <f>$B$3</f>
        <v>BAWÜ</v>
      </c>
      <c r="C12" s="115">
        <v>1</v>
      </c>
      <c r="D12" s="116">
        <v>2</v>
      </c>
      <c r="E12" s="116">
        <v>2</v>
      </c>
      <c r="F12" s="116"/>
      <c r="G12" s="116"/>
      <c r="H12" s="98">
        <v>1</v>
      </c>
      <c r="I12" s="98"/>
      <c r="J12" s="98"/>
      <c r="K12" s="98"/>
      <c r="L12" s="117"/>
      <c r="M12" s="117"/>
      <c r="N12" s="117"/>
      <c r="O12" s="117">
        <v>2</v>
      </c>
      <c r="P12" s="117"/>
      <c r="Q12" s="117"/>
      <c r="R12" s="117"/>
      <c r="S12" s="117"/>
    </row>
    <row r="13" spans="1:19" s="83" customFormat="1" ht="12.95" customHeight="1" x14ac:dyDescent="0.2">
      <c r="A13" s="81" t="str">
        <f t="shared" si="1"/>
        <v>El-Mahmoud, Marjan</v>
      </c>
      <c r="B13" s="86" t="str">
        <f>$B$4</f>
        <v>BAY</v>
      </c>
      <c r="C13" s="115">
        <v>1</v>
      </c>
      <c r="D13" s="116">
        <v>2</v>
      </c>
      <c r="E13" s="116">
        <v>2</v>
      </c>
      <c r="F13" s="116">
        <v>1</v>
      </c>
      <c r="G13" s="116"/>
      <c r="H13" s="98">
        <v>1</v>
      </c>
      <c r="I13" s="98"/>
      <c r="J13" s="98"/>
      <c r="K13" s="98"/>
      <c r="L13" s="117"/>
      <c r="M13" s="117"/>
      <c r="N13" s="117"/>
      <c r="O13" s="117">
        <v>1</v>
      </c>
      <c r="P13" s="117"/>
      <c r="Q13" s="117"/>
      <c r="R13" s="117"/>
      <c r="S13" s="117"/>
    </row>
    <row r="14" spans="1:19" s="83" customFormat="1" ht="12.95" customHeight="1" x14ac:dyDescent="0.2">
      <c r="A14" s="81" t="str">
        <f t="shared" si="1"/>
        <v>El-Mahmoud, Marjan</v>
      </c>
      <c r="B14" s="86" t="str">
        <f>$B$5</f>
        <v>Stuttgart</v>
      </c>
      <c r="C14" s="115">
        <v>1</v>
      </c>
      <c r="D14" s="116">
        <v>2</v>
      </c>
      <c r="E14" s="116">
        <v>2</v>
      </c>
      <c r="F14" s="116">
        <v>2</v>
      </c>
      <c r="G14" s="116">
        <v>2</v>
      </c>
      <c r="H14" s="98">
        <v>2</v>
      </c>
      <c r="I14" s="98"/>
      <c r="J14" s="98"/>
      <c r="K14" s="98"/>
      <c r="L14" s="117"/>
      <c r="M14" s="117"/>
      <c r="N14" s="117"/>
      <c r="O14" s="117">
        <v>1</v>
      </c>
      <c r="P14" s="117"/>
      <c r="Q14" s="117"/>
      <c r="R14" s="117"/>
      <c r="S14" s="117"/>
    </row>
    <row r="15" spans="1:19" s="83" customFormat="1" ht="12.95" customHeight="1" x14ac:dyDescent="0.2">
      <c r="A15" s="81" t="str">
        <f t="shared" si="1"/>
        <v>El-Mahmoud, Marjan</v>
      </c>
      <c r="B15" s="86" t="str">
        <f>$B$6</f>
        <v>BAY</v>
      </c>
      <c r="C15" s="115">
        <v>1</v>
      </c>
      <c r="D15" s="116">
        <v>2</v>
      </c>
      <c r="E15" s="116">
        <v>1</v>
      </c>
      <c r="F15" s="116">
        <v>1</v>
      </c>
      <c r="G15" s="116"/>
      <c r="H15" s="98"/>
      <c r="I15" s="98"/>
      <c r="J15" s="98"/>
      <c r="K15" s="98"/>
      <c r="L15" s="117">
        <v>1</v>
      </c>
      <c r="M15" s="117"/>
      <c r="N15" s="117">
        <v>1</v>
      </c>
      <c r="O15" s="117"/>
      <c r="P15" s="117"/>
      <c r="Q15" s="117"/>
      <c r="R15" s="117"/>
      <c r="S15" s="117"/>
    </row>
    <row r="16" spans="1:19" s="83" customFormat="1" ht="12.95" customHeight="1" x14ac:dyDescent="0.2">
      <c r="A16" s="81" t="str">
        <f t="shared" si="1"/>
        <v>El-Mahmoud, Marjan</v>
      </c>
      <c r="B16" s="86" t="str">
        <f>$B$7</f>
        <v>BSVNRW</v>
      </c>
      <c r="C16" s="115">
        <v>1</v>
      </c>
      <c r="D16" s="116">
        <v>1</v>
      </c>
      <c r="E16" s="116">
        <v>1</v>
      </c>
      <c r="F16" s="116"/>
      <c r="G16" s="116"/>
      <c r="H16" s="98"/>
      <c r="I16" s="98"/>
      <c r="J16" s="98"/>
      <c r="K16" s="98"/>
      <c r="L16" s="117">
        <v>1</v>
      </c>
      <c r="M16" s="117"/>
      <c r="N16" s="117"/>
      <c r="O16" s="117"/>
      <c r="P16" s="117"/>
      <c r="Q16" s="117"/>
      <c r="R16" s="117"/>
      <c r="S16" s="117"/>
    </row>
    <row r="17" spans="1:45" s="83" customFormat="1" ht="12.95" customHeight="1" x14ac:dyDescent="0.2">
      <c r="A17" s="81" t="str">
        <f t="shared" si="1"/>
        <v>El-Mahmoud, Marjan</v>
      </c>
      <c r="B17" s="86" t="str">
        <f>$B$8</f>
        <v>Gegner 6</v>
      </c>
      <c r="C17" s="115"/>
      <c r="D17" s="116"/>
      <c r="E17" s="116"/>
      <c r="F17" s="116"/>
      <c r="G17" s="116"/>
      <c r="H17" s="98"/>
      <c r="I17" s="98"/>
      <c r="J17" s="98"/>
      <c r="K17" s="98"/>
      <c r="L17" s="117"/>
      <c r="M17" s="117"/>
      <c r="N17" s="117"/>
      <c r="O17" s="117"/>
      <c r="P17" s="117"/>
      <c r="Q17" s="117"/>
      <c r="R17" s="117"/>
      <c r="S17" s="117"/>
    </row>
    <row r="18" spans="1:45" s="83" customFormat="1" ht="12.95" customHeight="1" x14ac:dyDescent="0.2">
      <c r="A18" s="81" t="str">
        <f t="shared" si="1"/>
        <v>El-Mahmoud, Marjan</v>
      </c>
      <c r="B18" s="86" t="str">
        <f>$B$9</f>
        <v>Gegner 7</v>
      </c>
      <c r="C18" s="115"/>
      <c r="D18" s="116"/>
      <c r="E18" s="116"/>
      <c r="F18" s="116"/>
      <c r="G18" s="116"/>
      <c r="H18" s="98"/>
      <c r="I18" s="98"/>
      <c r="J18" s="98"/>
      <c r="K18" s="98"/>
      <c r="L18" s="117"/>
      <c r="M18" s="117"/>
      <c r="N18" s="117"/>
      <c r="O18" s="117"/>
      <c r="P18" s="117"/>
      <c r="Q18" s="117"/>
      <c r="R18" s="117"/>
      <c r="S18" s="117"/>
    </row>
    <row r="19" spans="1:45" s="83" customFormat="1" ht="12.95" customHeight="1" x14ac:dyDescent="0.2">
      <c r="A19" s="81" t="str">
        <f t="shared" si="1"/>
        <v>El-Mahmoud, Marjan</v>
      </c>
      <c r="B19" s="86" t="str">
        <f>$B$10</f>
        <v>Gegner 8</v>
      </c>
      <c r="C19" s="115"/>
      <c r="D19" s="116"/>
      <c r="E19" s="116"/>
      <c r="F19" s="116"/>
      <c r="G19" s="116"/>
      <c r="H19" s="98"/>
      <c r="I19" s="98"/>
      <c r="J19" s="98"/>
      <c r="K19" s="98"/>
      <c r="L19" s="117"/>
      <c r="M19" s="117"/>
      <c r="N19" s="117"/>
      <c r="O19" s="117"/>
      <c r="P19" s="117"/>
      <c r="Q19" s="117"/>
      <c r="R19" s="117"/>
      <c r="S19" s="117"/>
    </row>
    <row r="20" spans="1:45" ht="12.95" customHeight="1" x14ac:dyDescent="0.2">
      <c r="A20" s="137" t="str">
        <f>daten!$I$4</f>
        <v>Rockstein, Finja</v>
      </c>
      <c r="B20" s="77"/>
      <c r="C20" s="84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</row>
    <row r="21" spans="1:45" s="83" customFormat="1" ht="12.95" customHeight="1" x14ac:dyDescent="0.2">
      <c r="A21" s="81" t="str">
        <f t="shared" ref="A21:A28" si="2">$A$20</f>
        <v>Rockstein, Finja</v>
      </c>
      <c r="B21" s="86" t="str">
        <f>$B$3</f>
        <v>BAWÜ</v>
      </c>
      <c r="C21" s="115">
        <v>1</v>
      </c>
      <c r="D21" s="116">
        <v>1</v>
      </c>
      <c r="E21" s="116">
        <v>1</v>
      </c>
      <c r="F21" s="116"/>
      <c r="G21" s="116"/>
      <c r="H21" s="98"/>
      <c r="I21" s="98"/>
      <c r="J21" s="98"/>
      <c r="K21" s="98"/>
      <c r="L21" s="117"/>
      <c r="M21" s="117"/>
      <c r="N21" s="117"/>
      <c r="O21" s="117"/>
      <c r="P21" s="117"/>
      <c r="Q21" s="117"/>
      <c r="R21" s="117"/>
      <c r="S21" s="117"/>
    </row>
    <row r="22" spans="1:45" s="83" customFormat="1" ht="12.95" customHeight="1" x14ac:dyDescent="0.2">
      <c r="A22" s="81" t="str">
        <f t="shared" si="2"/>
        <v>Rockstein, Finja</v>
      </c>
      <c r="B22" s="86" t="str">
        <f>$B$4</f>
        <v>BAY</v>
      </c>
      <c r="C22" s="115">
        <v>1</v>
      </c>
      <c r="D22" s="116">
        <v>2</v>
      </c>
      <c r="E22" s="116">
        <v>2</v>
      </c>
      <c r="F22" s="116"/>
      <c r="G22" s="116"/>
      <c r="H22" s="98"/>
      <c r="I22" s="98"/>
      <c r="J22" s="98"/>
      <c r="K22" s="98"/>
      <c r="L22" s="117"/>
      <c r="M22" s="117"/>
      <c r="N22" s="117"/>
      <c r="O22" s="117"/>
      <c r="P22" s="117"/>
      <c r="Q22" s="117"/>
      <c r="R22" s="117"/>
      <c r="S22" s="117"/>
    </row>
    <row r="23" spans="1:45" s="83" customFormat="1" ht="12.95" customHeight="1" x14ac:dyDescent="0.2">
      <c r="A23" s="81" t="str">
        <f t="shared" si="2"/>
        <v>Rockstein, Finja</v>
      </c>
      <c r="B23" s="86" t="str">
        <f>$B$5</f>
        <v>Stuttgart</v>
      </c>
      <c r="C23" s="115"/>
      <c r="D23" s="116"/>
      <c r="E23" s="116"/>
      <c r="F23" s="116"/>
      <c r="G23" s="116"/>
      <c r="H23" s="98"/>
      <c r="I23" s="98"/>
      <c r="J23" s="98"/>
      <c r="K23" s="98"/>
      <c r="L23" s="117"/>
      <c r="M23" s="117"/>
      <c r="N23" s="117"/>
      <c r="O23" s="117"/>
      <c r="P23" s="117"/>
      <c r="Q23" s="117"/>
      <c r="R23" s="117"/>
      <c r="S23" s="117"/>
    </row>
    <row r="24" spans="1:45" s="83" customFormat="1" ht="12.95" customHeight="1" x14ac:dyDescent="0.2">
      <c r="A24" s="81" t="str">
        <f t="shared" si="2"/>
        <v>Rockstein, Finja</v>
      </c>
      <c r="B24" s="86" t="str">
        <f>$B$6</f>
        <v>BAY</v>
      </c>
      <c r="C24" s="115">
        <v>1</v>
      </c>
      <c r="D24" s="116">
        <v>1</v>
      </c>
      <c r="E24" s="116">
        <v>1</v>
      </c>
      <c r="F24" s="116"/>
      <c r="G24" s="116"/>
      <c r="H24" s="98"/>
      <c r="I24" s="98"/>
      <c r="J24" s="98"/>
      <c r="K24" s="98"/>
      <c r="L24" s="117">
        <v>1</v>
      </c>
      <c r="M24" s="117"/>
      <c r="N24" s="117"/>
      <c r="O24" s="117"/>
      <c r="P24" s="117"/>
      <c r="Q24" s="117"/>
      <c r="R24" s="117"/>
      <c r="S24" s="117"/>
    </row>
    <row r="25" spans="1:45" s="83" customFormat="1" ht="12.95" customHeight="1" x14ac:dyDescent="0.2">
      <c r="A25" s="81" t="str">
        <f t="shared" si="2"/>
        <v>Rockstein, Finja</v>
      </c>
      <c r="B25" s="86" t="str">
        <f>$B$7</f>
        <v>BSVNRW</v>
      </c>
      <c r="C25" s="115">
        <v>1</v>
      </c>
      <c r="D25" s="116">
        <v>1</v>
      </c>
      <c r="E25" s="116">
        <v>1</v>
      </c>
      <c r="F25" s="116"/>
      <c r="G25" s="116"/>
      <c r="H25" s="98"/>
      <c r="I25" s="98"/>
      <c r="J25" s="98"/>
      <c r="K25" s="98"/>
      <c r="L25" s="117">
        <v>1</v>
      </c>
      <c r="M25" s="117"/>
      <c r="N25" s="117"/>
      <c r="O25" s="117"/>
      <c r="P25" s="117"/>
      <c r="Q25" s="117"/>
      <c r="R25" s="117"/>
      <c r="S25" s="117"/>
    </row>
    <row r="26" spans="1:45" s="83" customFormat="1" ht="12.95" customHeight="1" x14ac:dyDescent="0.2">
      <c r="A26" s="81" t="str">
        <f t="shared" si="2"/>
        <v>Rockstein, Finja</v>
      </c>
      <c r="B26" s="86" t="str">
        <f>$B$8</f>
        <v>Gegner 6</v>
      </c>
      <c r="C26" s="115"/>
      <c r="D26" s="116"/>
      <c r="E26" s="116"/>
      <c r="F26" s="116"/>
      <c r="G26" s="116"/>
      <c r="H26" s="98"/>
      <c r="I26" s="98"/>
      <c r="J26" s="98"/>
      <c r="K26" s="98"/>
      <c r="L26" s="117"/>
      <c r="M26" s="117"/>
      <c r="N26" s="117"/>
      <c r="O26" s="117"/>
      <c r="P26" s="117"/>
      <c r="Q26" s="117"/>
      <c r="R26" s="117"/>
      <c r="S26" s="117"/>
    </row>
    <row r="27" spans="1:45" s="83" customFormat="1" ht="12.95" customHeight="1" x14ac:dyDescent="0.2">
      <c r="A27" s="81" t="str">
        <f t="shared" si="2"/>
        <v>Rockstein, Finja</v>
      </c>
      <c r="B27" s="86" t="str">
        <f>$B$9</f>
        <v>Gegner 7</v>
      </c>
      <c r="C27" s="115"/>
      <c r="D27" s="116"/>
      <c r="E27" s="116"/>
      <c r="F27" s="116"/>
      <c r="G27" s="116"/>
      <c r="H27" s="98"/>
      <c r="I27" s="98"/>
      <c r="J27" s="98"/>
      <c r="K27" s="98"/>
      <c r="L27" s="117"/>
      <c r="M27" s="117"/>
      <c r="N27" s="117"/>
      <c r="O27" s="117"/>
      <c r="P27" s="117"/>
      <c r="Q27" s="117"/>
      <c r="R27" s="117"/>
      <c r="S27" s="117"/>
    </row>
    <row r="28" spans="1:45" s="83" customFormat="1" ht="12.95" customHeight="1" x14ac:dyDescent="0.2">
      <c r="A28" s="81" t="str">
        <f t="shared" si="2"/>
        <v>Rockstein, Finja</v>
      </c>
      <c r="B28" s="86" t="str">
        <f>$B$10</f>
        <v>Gegner 8</v>
      </c>
      <c r="C28" s="115"/>
      <c r="D28" s="116"/>
      <c r="E28" s="116"/>
      <c r="F28" s="116"/>
      <c r="G28" s="116"/>
      <c r="H28" s="98"/>
      <c r="I28" s="98"/>
      <c r="J28" s="98"/>
      <c r="K28" s="98"/>
      <c r="L28" s="117"/>
      <c r="M28" s="117"/>
      <c r="N28" s="117"/>
      <c r="O28" s="117"/>
      <c r="P28" s="117"/>
      <c r="Q28" s="117"/>
      <c r="R28" s="117"/>
      <c r="S28" s="117"/>
    </row>
    <row r="29" spans="1:45" ht="12.95" customHeight="1" x14ac:dyDescent="0.2">
      <c r="A29" s="137" t="str">
        <f>daten!$I$5</f>
        <v>Gottwald, Finja Luise</v>
      </c>
      <c r="B29" s="77"/>
      <c r="C29" s="84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</row>
    <row r="30" spans="1:45" s="83" customFormat="1" ht="12.95" customHeight="1" x14ac:dyDescent="0.2">
      <c r="A30" s="81" t="str">
        <f t="shared" ref="A30:A37" si="3">$A$29</f>
        <v>Gottwald, Finja Luise</v>
      </c>
      <c r="B30" s="86" t="str">
        <f>$B$3</f>
        <v>BAWÜ</v>
      </c>
      <c r="C30" s="115"/>
      <c r="D30" s="116"/>
      <c r="E30" s="116"/>
      <c r="F30" s="116"/>
      <c r="G30" s="116"/>
      <c r="H30" s="98"/>
      <c r="I30" s="98"/>
      <c r="J30" s="98"/>
      <c r="K30" s="98"/>
      <c r="L30" s="117"/>
      <c r="M30" s="117"/>
      <c r="N30" s="117"/>
      <c r="O30" s="117"/>
      <c r="P30" s="117"/>
      <c r="Q30" s="117"/>
      <c r="R30" s="117"/>
      <c r="S30" s="117"/>
    </row>
    <row r="31" spans="1:45" s="83" customFormat="1" ht="12.95" customHeight="1" x14ac:dyDescent="0.2">
      <c r="A31" s="81" t="str">
        <f t="shared" si="3"/>
        <v>Gottwald, Finja Luise</v>
      </c>
      <c r="B31" s="86" t="str">
        <f>$B$4</f>
        <v>BAY</v>
      </c>
      <c r="C31" s="115"/>
      <c r="D31" s="116"/>
      <c r="E31" s="116"/>
      <c r="F31" s="116"/>
      <c r="G31" s="116"/>
      <c r="H31" s="98"/>
      <c r="I31" s="98"/>
      <c r="J31" s="98"/>
      <c r="K31" s="98"/>
      <c r="L31" s="117"/>
      <c r="M31" s="117"/>
      <c r="N31" s="117"/>
      <c r="O31" s="117"/>
      <c r="P31" s="117"/>
      <c r="Q31" s="117"/>
      <c r="R31" s="117"/>
      <c r="S31" s="117"/>
    </row>
    <row r="32" spans="1:45" s="83" customFormat="1" ht="12.95" customHeight="1" x14ac:dyDescent="0.2">
      <c r="A32" s="81" t="str">
        <f t="shared" si="3"/>
        <v>Gottwald, Finja Luise</v>
      </c>
      <c r="B32" s="86" t="str">
        <f>$B$5</f>
        <v>Stuttgart</v>
      </c>
      <c r="C32" s="115"/>
      <c r="D32" s="116"/>
      <c r="E32" s="116"/>
      <c r="F32" s="116"/>
      <c r="G32" s="116"/>
      <c r="H32" s="98"/>
      <c r="I32" s="98"/>
      <c r="J32" s="98"/>
      <c r="K32" s="98"/>
      <c r="L32" s="117"/>
      <c r="M32" s="117"/>
      <c r="N32" s="117"/>
      <c r="O32" s="117"/>
      <c r="P32" s="117"/>
      <c r="Q32" s="117"/>
      <c r="R32" s="117"/>
      <c r="S32" s="117"/>
    </row>
    <row r="33" spans="1:19" s="83" customFormat="1" ht="12.95" customHeight="1" x14ac:dyDescent="0.2">
      <c r="A33" s="81" t="str">
        <f t="shared" si="3"/>
        <v>Gottwald, Finja Luise</v>
      </c>
      <c r="B33" s="86" t="str">
        <f>$B$6</f>
        <v>BAY</v>
      </c>
      <c r="C33" s="115"/>
      <c r="D33" s="116"/>
      <c r="E33" s="116"/>
      <c r="F33" s="116"/>
      <c r="G33" s="116"/>
      <c r="H33" s="98"/>
      <c r="I33" s="98"/>
      <c r="J33" s="98"/>
      <c r="K33" s="98"/>
      <c r="L33" s="117"/>
      <c r="M33" s="117"/>
      <c r="N33" s="117"/>
      <c r="O33" s="117"/>
      <c r="P33" s="117"/>
      <c r="Q33" s="117"/>
      <c r="R33" s="117"/>
      <c r="S33" s="117"/>
    </row>
    <row r="34" spans="1:19" s="83" customFormat="1" ht="12.95" customHeight="1" x14ac:dyDescent="0.2">
      <c r="A34" s="81" t="str">
        <f t="shared" si="3"/>
        <v>Gottwald, Finja Luise</v>
      </c>
      <c r="B34" s="86" t="str">
        <f>$B$7</f>
        <v>BSVNRW</v>
      </c>
      <c r="C34" s="115"/>
      <c r="D34" s="116"/>
      <c r="E34" s="116"/>
      <c r="F34" s="116"/>
      <c r="G34" s="116"/>
      <c r="H34" s="98"/>
      <c r="I34" s="98"/>
      <c r="J34" s="98"/>
      <c r="K34" s="98"/>
      <c r="L34" s="117"/>
      <c r="M34" s="117"/>
      <c r="N34" s="117"/>
      <c r="O34" s="117"/>
      <c r="P34" s="117"/>
      <c r="Q34" s="117"/>
      <c r="R34" s="117"/>
      <c r="S34" s="117"/>
    </row>
    <row r="35" spans="1:19" s="83" customFormat="1" ht="12.95" customHeight="1" x14ac:dyDescent="0.2">
      <c r="A35" s="81" t="str">
        <f t="shared" si="3"/>
        <v>Gottwald, Finja Luise</v>
      </c>
      <c r="B35" s="86" t="str">
        <f>$B$8</f>
        <v>Gegner 6</v>
      </c>
      <c r="C35" s="115"/>
      <c r="D35" s="116"/>
      <c r="E35" s="116"/>
      <c r="F35" s="116"/>
      <c r="G35" s="116"/>
      <c r="H35" s="98"/>
      <c r="I35" s="98"/>
      <c r="J35" s="98"/>
      <c r="K35" s="98"/>
      <c r="L35" s="117"/>
      <c r="M35" s="117"/>
      <c r="N35" s="117"/>
      <c r="O35" s="117"/>
      <c r="P35" s="117"/>
      <c r="Q35" s="117"/>
      <c r="R35" s="117"/>
      <c r="S35" s="117"/>
    </row>
    <row r="36" spans="1:19" s="83" customFormat="1" ht="12.95" customHeight="1" x14ac:dyDescent="0.2">
      <c r="A36" s="81" t="str">
        <f t="shared" si="3"/>
        <v>Gottwald, Finja Luise</v>
      </c>
      <c r="B36" s="86" t="str">
        <f>$B$9</f>
        <v>Gegner 7</v>
      </c>
      <c r="C36" s="115"/>
      <c r="D36" s="116"/>
      <c r="E36" s="116"/>
      <c r="F36" s="116"/>
      <c r="G36" s="116"/>
      <c r="H36" s="98"/>
      <c r="I36" s="98"/>
      <c r="J36" s="98"/>
      <c r="K36" s="98"/>
      <c r="L36" s="117"/>
      <c r="M36" s="117"/>
      <c r="N36" s="117"/>
      <c r="O36" s="117"/>
      <c r="P36" s="117"/>
      <c r="Q36" s="117"/>
      <c r="R36" s="117"/>
      <c r="S36" s="117"/>
    </row>
    <row r="37" spans="1:19" s="83" customFormat="1" ht="12.95" customHeight="1" x14ac:dyDescent="0.2">
      <c r="A37" s="81" t="str">
        <f t="shared" si="3"/>
        <v>Gottwald, Finja Luise</v>
      </c>
      <c r="B37" s="86" t="str">
        <f>$B$10</f>
        <v>Gegner 8</v>
      </c>
      <c r="C37" s="115"/>
      <c r="D37" s="116"/>
      <c r="E37" s="116"/>
      <c r="F37" s="116"/>
      <c r="G37" s="116"/>
      <c r="H37" s="98"/>
      <c r="I37" s="98"/>
      <c r="J37" s="98"/>
      <c r="K37" s="98"/>
      <c r="L37" s="117"/>
      <c r="M37" s="117"/>
      <c r="N37" s="117"/>
      <c r="O37" s="117"/>
      <c r="P37" s="117"/>
      <c r="Q37" s="117"/>
      <c r="R37" s="117"/>
      <c r="S37" s="117"/>
    </row>
    <row r="38" spans="1:19" ht="12.95" customHeight="1" x14ac:dyDescent="0.2">
      <c r="A38" s="137" t="str">
        <f>daten!$I$6</f>
        <v>Herrmann, Laura</v>
      </c>
      <c r="B38" s="77"/>
      <c r="C38" s="84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</row>
    <row r="39" spans="1:19" s="83" customFormat="1" ht="12.95" customHeight="1" x14ac:dyDescent="0.2">
      <c r="A39" s="81" t="str">
        <f t="shared" ref="A39:A46" si="4">$A$38</f>
        <v>Herrmann, Laura</v>
      </c>
      <c r="B39" s="86" t="str">
        <f>$B$3</f>
        <v>BAWÜ</v>
      </c>
      <c r="C39" s="115">
        <v>1</v>
      </c>
      <c r="D39" s="116">
        <v>1</v>
      </c>
      <c r="E39" s="116">
        <v>1</v>
      </c>
      <c r="F39" s="116"/>
      <c r="G39" s="116"/>
      <c r="H39" s="98"/>
      <c r="I39" s="98"/>
      <c r="J39" s="98"/>
      <c r="K39" s="98"/>
      <c r="L39" s="117">
        <v>1</v>
      </c>
      <c r="M39" s="117"/>
      <c r="N39" s="117"/>
      <c r="O39" s="117"/>
      <c r="P39" s="117"/>
      <c r="Q39" s="118"/>
      <c r="R39" s="117"/>
      <c r="S39" s="117"/>
    </row>
    <row r="40" spans="1:19" s="83" customFormat="1" ht="12.95" customHeight="1" x14ac:dyDescent="0.2">
      <c r="A40" s="81" t="str">
        <f t="shared" si="4"/>
        <v>Herrmann, Laura</v>
      </c>
      <c r="B40" s="86" t="str">
        <f>$B$4</f>
        <v>BAY</v>
      </c>
      <c r="C40" s="115">
        <v>1</v>
      </c>
      <c r="D40" s="116">
        <v>2</v>
      </c>
      <c r="E40" s="116">
        <v>2</v>
      </c>
      <c r="F40" s="116"/>
      <c r="G40" s="116"/>
      <c r="H40" s="98"/>
      <c r="I40" s="98"/>
      <c r="J40" s="98"/>
      <c r="K40" s="98"/>
      <c r="L40" s="117">
        <v>1</v>
      </c>
      <c r="M40" s="117"/>
      <c r="N40" s="117"/>
      <c r="O40" s="117"/>
      <c r="P40" s="117"/>
      <c r="Q40" s="118"/>
      <c r="R40" s="117"/>
      <c r="S40" s="117"/>
    </row>
    <row r="41" spans="1:19" s="83" customFormat="1" ht="12.95" customHeight="1" x14ac:dyDescent="0.2">
      <c r="A41" s="81" t="str">
        <f t="shared" si="4"/>
        <v>Herrmann, Laura</v>
      </c>
      <c r="B41" s="86" t="str">
        <f>$B$5</f>
        <v>Stuttgart</v>
      </c>
      <c r="C41" s="115"/>
      <c r="D41" s="116"/>
      <c r="E41" s="116"/>
      <c r="F41" s="116"/>
      <c r="G41" s="116"/>
      <c r="H41" s="98"/>
      <c r="I41" s="98"/>
      <c r="J41" s="98"/>
      <c r="K41" s="98"/>
      <c r="L41" s="117"/>
      <c r="M41" s="117"/>
      <c r="N41" s="117"/>
      <c r="O41" s="117"/>
      <c r="P41" s="117"/>
      <c r="Q41" s="118"/>
      <c r="R41" s="117"/>
      <c r="S41" s="117"/>
    </row>
    <row r="42" spans="1:19" s="83" customFormat="1" ht="12.95" customHeight="1" x14ac:dyDescent="0.2">
      <c r="A42" s="81" t="str">
        <f t="shared" si="4"/>
        <v>Herrmann, Laura</v>
      </c>
      <c r="B42" s="86" t="str">
        <f>$B$6</f>
        <v>BAY</v>
      </c>
      <c r="C42" s="115">
        <v>1</v>
      </c>
      <c r="D42" s="116">
        <v>1</v>
      </c>
      <c r="E42" s="116">
        <v>1</v>
      </c>
      <c r="F42" s="116">
        <v>1</v>
      </c>
      <c r="G42" s="116">
        <v>1</v>
      </c>
      <c r="H42" s="98">
        <v>1</v>
      </c>
      <c r="I42" s="98"/>
      <c r="J42" s="98"/>
      <c r="K42" s="98"/>
      <c r="L42" s="117"/>
      <c r="M42" s="117"/>
      <c r="N42" s="117"/>
      <c r="O42" s="117"/>
      <c r="P42" s="117"/>
      <c r="Q42" s="118"/>
      <c r="R42" s="117"/>
      <c r="S42" s="117"/>
    </row>
    <row r="43" spans="1:19" s="83" customFormat="1" ht="12.95" customHeight="1" x14ac:dyDescent="0.2">
      <c r="A43" s="81" t="str">
        <f t="shared" si="4"/>
        <v>Herrmann, Laura</v>
      </c>
      <c r="B43" s="86" t="str">
        <f>$B$7</f>
        <v>BSVNRW</v>
      </c>
      <c r="C43" s="115">
        <v>1</v>
      </c>
      <c r="D43" s="116">
        <v>2</v>
      </c>
      <c r="E43" s="116">
        <v>2</v>
      </c>
      <c r="F43" s="116"/>
      <c r="G43" s="116"/>
      <c r="H43" s="98">
        <v>1</v>
      </c>
      <c r="I43" s="98"/>
      <c r="J43" s="98"/>
      <c r="K43" s="98"/>
      <c r="L43" s="117"/>
      <c r="M43" s="117"/>
      <c r="N43" s="117"/>
      <c r="O43" s="117"/>
      <c r="P43" s="117"/>
      <c r="Q43" s="118"/>
      <c r="R43" s="117"/>
      <c r="S43" s="117"/>
    </row>
    <row r="44" spans="1:19" s="83" customFormat="1" ht="12.95" customHeight="1" x14ac:dyDescent="0.2">
      <c r="A44" s="81" t="str">
        <f t="shared" si="4"/>
        <v>Herrmann, Laura</v>
      </c>
      <c r="B44" s="86" t="str">
        <f>$B$8</f>
        <v>Gegner 6</v>
      </c>
      <c r="C44" s="115"/>
      <c r="D44" s="116"/>
      <c r="E44" s="116"/>
      <c r="F44" s="116"/>
      <c r="G44" s="116"/>
      <c r="H44" s="98"/>
      <c r="I44" s="98"/>
      <c r="J44" s="98"/>
      <c r="K44" s="98"/>
      <c r="L44" s="117"/>
      <c r="M44" s="117"/>
      <c r="N44" s="117"/>
      <c r="O44" s="117"/>
      <c r="P44" s="117"/>
      <c r="Q44" s="118"/>
      <c r="R44" s="117"/>
      <c r="S44" s="117"/>
    </row>
    <row r="45" spans="1:19" s="83" customFormat="1" ht="12.95" customHeight="1" x14ac:dyDescent="0.2">
      <c r="A45" s="81" t="str">
        <f t="shared" si="4"/>
        <v>Herrmann, Laura</v>
      </c>
      <c r="B45" s="86" t="str">
        <f>$B$9</f>
        <v>Gegner 7</v>
      </c>
      <c r="C45" s="115"/>
      <c r="D45" s="116"/>
      <c r="E45" s="116"/>
      <c r="F45" s="116"/>
      <c r="G45" s="116"/>
      <c r="H45" s="98"/>
      <c r="I45" s="98"/>
      <c r="J45" s="98"/>
      <c r="K45" s="98"/>
      <c r="L45" s="117"/>
      <c r="M45" s="117"/>
      <c r="N45" s="117"/>
      <c r="O45" s="117"/>
      <c r="P45" s="117"/>
      <c r="Q45" s="118"/>
      <c r="R45" s="117"/>
      <c r="S45" s="117"/>
    </row>
    <row r="46" spans="1:19" s="83" customFormat="1" ht="12.95" customHeight="1" x14ac:dyDescent="0.2">
      <c r="A46" s="81" t="str">
        <f t="shared" si="4"/>
        <v>Herrmann, Laura</v>
      </c>
      <c r="B46" s="86" t="str">
        <f>$B$10</f>
        <v>Gegner 8</v>
      </c>
      <c r="C46" s="115"/>
      <c r="D46" s="116"/>
      <c r="E46" s="116"/>
      <c r="F46" s="116"/>
      <c r="G46" s="116"/>
      <c r="H46" s="98"/>
      <c r="I46" s="98"/>
      <c r="J46" s="98"/>
      <c r="K46" s="98"/>
      <c r="L46" s="117"/>
      <c r="M46" s="117"/>
      <c r="N46" s="117"/>
      <c r="O46" s="117"/>
      <c r="P46" s="117"/>
      <c r="Q46" s="118"/>
      <c r="R46" s="117"/>
      <c r="S46" s="117"/>
    </row>
    <row r="47" spans="1:19" ht="12.95" customHeight="1" x14ac:dyDescent="0.2">
      <c r="A47" s="137" t="str">
        <f>daten!$I$7</f>
        <v>Hönicke, Lisa</v>
      </c>
      <c r="B47" s="77"/>
      <c r="C47" s="84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</row>
    <row r="48" spans="1:19" s="83" customFormat="1" ht="12.95" customHeight="1" x14ac:dyDescent="0.2">
      <c r="A48" s="81" t="str">
        <f t="shared" ref="A48:A55" si="5">$A$47</f>
        <v>Hönicke, Lisa</v>
      </c>
      <c r="B48" s="86" t="str">
        <f>$B$3</f>
        <v>BAWÜ</v>
      </c>
      <c r="C48" s="115">
        <v>1</v>
      </c>
      <c r="D48" s="116">
        <v>2</v>
      </c>
      <c r="E48" s="116">
        <v>2</v>
      </c>
      <c r="F48" s="116"/>
      <c r="G48" s="116"/>
      <c r="H48" s="98">
        <v>1</v>
      </c>
      <c r="I48" s="98"/>
      <c r="J48" s="98"/>
      <c r="K48" s="98"/>
      <c r="L48" s="117"/>
      <c r="M48" s="117"/>
      <c r="N48" s="117"/>
      <c r="O48" s="117"/>
      <c r="P48" s="117"/>
      <c r="Q48" s="117"/>
      <c r="R48" s="117"/>
      <c r="S48" s="117"/>
    </row>
    <row r="49" spans="1:19" s="83" customFormat="1" ht="12.95" customHeight="1" x14ac:dyDescent="0.2">
      <c r="A49" s="81" t="str">
        <f t="shared" si="5"/>
        <v>Hönicke, Lisa</v>
      </c>
      <c r="B49" s="86" t="str">
        <f>$B$4</f>
        <v>BAY</v>
      </c>
      <c r="C49" s="115">
        <v>1</v>
      </c>
      <c r="D49" s="116">
        <v>2</v>
      </c>
      <c r="E49" s="116">
        <v>2</v>
      </c>
      <c r="F49" s="116"/>
      <c r="G49" s="116">
        <v>1</v>
      </c>
      <c r="H49" s="98">
        <v>1</v>
      </c>
      <c r="I49" s="98"/>
      <c r="J49" s="98"/>
      <c r="K49" s="98"/>
      <c r="L49" s="117"/>
      <c r="M49" s="117"/>
      <c r="N49" s="117"/>
      <c r="O49" s="117"/>
      <c r="P49" s="117"/>
      <c r="Q49" s="117"/>
      <c r="R49" s="117"/>
      <c r="S49" s="117"/>
    </row>
    <row r="50" spans="1:19" s="83" customFormat="1" ht="12.95" customHeight="1" x14ac:dyDescent="0.2">
      <c r="A50" s="81" t="str">
        <f t="shared" si="5"/>
        <v>Hönicke, Lisa</v>
      </c>
      <c r="B50" s="86" t="str">
        <f>$B$5</f>
        <v>Stuttgart</v>
      </c>
      <c r="C50" s="115">
        <v>1</v>
      </c>
      <c r="D50" s="116">
        <v>3</v>
      </c>
      <c r="E50" s="116">
        <v>2</v>
      </c>
      <c r="F50" s="116">
        <v>2</v>
      </c>
      <c r="G50" s="116">
        <v>1</v>
      </c>
      <c r="H50" s="98">
        <v>2</v>
      </c>
      <c r="I50" s="98"/>
      <c r="J50" s="98"/>
      <c r="K50" s="98"/>
      <c r="L50" s="117"/>
      <c r="M50" s="117"/>
      <c r="N50" s="117">
        <v>1</v>
      </c>
      <c r="O50" s="117">
        <v>1</v>
      </c>
      <c r="P50" s="117"/>
      <c r="Q50" s="117"/>
      <c r="R50" s="117"/>
      <c r="S50" s="117"/>
    </row>
    <row r="51" spans="1:19" s="83" customFormat="1" ht="12.95" customHeight="1" x14ac:dyDescent="0.2">
      <c r="A51" s="81" t="str">
        <f t="shared" si="5"/>
        <v>Hönicke, Lisa</v>
      </c>
      <c r="B51" s="86" t="str">
        <f>$B$6</f>
        <v>BAY</v>
      </c>
      <c r="C51" s="115">
        <v>1</v>
      </c>
      <c r="D51" s="116">
        <v>2</v>
      </c>
      <c r="E51" s="116">
        <v>2</v>
      </c>
      <c r="F51" s="116">
        <v>2</v>
      </c>
      <c r="G51" s="116"/>
      <c r="H51" s="98">
        <v>2</v>
      </c>
      <c r="I51" s="98"/>
      <c r="J51" s="98"/>
      <c r="K51" s="98"/>
      <c r="L51" s="117"/>
      <c r="M51" s="117"/>
      <c r="N51" s="117"/>
      <c r="O51" s="117"/>
      <c r="P51" s="117"/>
      <c r="Q51" s="117"/>
      <c r="R51" s="117"/>
      <c r="S51" s="117"/>
    </row>
    <row r="52" spans="1:19" s="83" customFormat="1" ht="12.95" customHeight="1" x14ac:dyDescent="0.2">
      <c r="A52" s="81" t="str">
        <f t="shared" si="5"/>
        <v>Hönicke, Lisa</v>
      </c>
      <c r="B52" s="86" t="str">
        <f>$B$7</f>
        <v>BSVNRW</v>
      </c>
      <c r="C52" s="115">
        <v>1</v>
      </c>
      <c r="D52" s="116">
        <v>2</v>
      </c>
      <c r="E52" s="116">
        <v>2</v>
      </c>
      <c r="F52" s="116">
        <v>1</v>
      </c>
      <c r="G52" s="116"/>
      <c r="H52" s="98"/>
      <c r="I52" s="98"/>
      <c r="J52" s="98"/>
      <c r="K52" s="98"/>
      <c r="L52" s="117"/>
      <c r="M52" s="117"/>
      <c r="N52" s="117"/>
      <c r="O52" s="117"/>
      <c r="P52" s="117"/>
      <c r="Q52" s="117"/>
      <c r="R52" s="117"/>
      <c r="S52" s="117"/>
    </row>
    <row r="53" spans="1:19" s="83" customFormat="1" ht="12.95" customHeight="1" x14ac:dyDescent="0.2">
      <c r="A53" s="81" t="str">
        <f t="shared" si="5"/>
        <v>Hönicke, Lisa</v>
      </c>
      <c r="B53" s="86" t="str">
        <f>$B$8</f>
        <v>Gegner 6</v>
      </c>
      <c r="C53" s="115"/>
      <c r="D53" s="116"/>
      <c r="E53" s="116"/>
      <c r="F53" s="116"/>
      <c r="G53" s="116"/>
      <c r="H53" s="98"/>
      <c r="I53" s="98"/>
      <c r="J53" s="98"/>
      <c r="K53" s="98"/>
      <c r="L53" s="117"/>
      <c r="M53" s="117"/>
      <c r="N53" s="117"/>
      <c r="O53" s="117"/>
      <c r="P53" s="117"/>
      <c r="Q53" s="117"/>
      <c r="R53" s="117"/>
      <c r="S53" s="117"/>
    </row>
    <row r="54" spans="1:19" s="83" customFormat="1" ht="12.95" customHeight="1" x14ac:dyDescent="0.2">
      <c r="A54" s="81" t="str">
        <f t="shared" si="5"/>
        <v>Hönicke, Lisa</v>
      </c>
      <c r="B54" s="86" t="str">
        <f>$B$9</f>
        <v>Gegner 7</v>
      </c>
      <c r="C54" s="115"/>
      <c r="D54" s="116"/>
      <c r="E54" s="116"/>
      <c r="F54" s="116"/>
      <c r="G54" s="116"/>
      <c r="H54" s="98"/>
      <c r="I54" s="98"/>
      <c r="J54" s="98"/>
      <c r="K54" s="98"/>
      <c r="L54" s="117"/>
      <c r="M54" s="117"/>
      <c r="N54" s="117"/>
      <c r="O54" s="117"/>
      <c r="P54" s="117"/>
      <c r="Q54" s="117"/>
      <c r="R54" s="117"/>
      <c r="S54" s="117"/>
    </row>
    <row r="55" spans="1:19" s="83" customFormat="1" ht="12.95" customHeight="1" x14ac:dyDescent="0.2">
      <c r="A55" s="81" t="str">
        <f t="shared" si="5"/>
        <v>Hönicke, Lisa</v>
      </c>
      <c r="B55" s="86" t="str">
        <f>$B$10</f>
        <v>Gegner 8</v>
      </c>
      <c r="C55" s="115"/>
      <c r="D55" s="116"/>
      <c r="E55" s="116"/>
      <c r="F55" s="116"/>
      <c r="G55" s="116"/>
      <c r="H55" s="98"/>
      <c r="I55" s="98"/>
      <c r="J55" s="98"/>
      <c r="K55" s="98"/>
      <c r="L55" s="117"/>
      <c r="M55" s="117"/>
      <c r="N55" s="117"/>
      <c r="O55" s="117"/>
      <c r="P55" s="117"/>
      <c r="Q55" s="117"/>
      <c r="R55" s="117"/>
      <c r="S55" s="117"/>
    </row>
    <row r="56" spans="1:19" ht="12.95" customHeight="1" x14ac:dyDescent="0.2">
      <c r="A56" s="137" t="str">
        <f>daten!$I$8</f>
        <v>Kahse, Sora Valeria</v>
      </c>
      <c r="B56" s="77"/>
      <c r="C56" s="84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</row>
    <row r="57" spans="1:19" s="83" customFormat="1" ht="12.95" customHeight="1" x14ac:dyDescent="0.2">
      <c r="A57" s="81" t="str">
        <f>$A$56</f>
        <v>Kahse, Sora Valeria</v>
      </c>
      <c r="B57" s="86" t="str">
        <f>$B$3</f>
        <v>BAWÜ</v>
      </c>
      <c r="C57" s="115"/>
      <c r="D57" s="116"/>
      <c r="E57" s="116"/>
      <c r="F57" s="116"/>
      <c r="G57" s="116"/>
      <c r="H57" s="98"/>
      <c r="I57" s="98"/>
      <c r="J57" s="98"/>
      <c r="K57" s="98"/>
      <c r="L57" s="117"/>
      <c r="M57" s="117"/>
      <c r="N57" s="117"/>
      <c r="O57" s="117"/>
      <c r="P57" s="117"/>
      <c r="Q57" s="117"/>
      <c r="R57" s="117"/>
      <c r="S57" s="117"/>
    </row>
    <row r="58" spans="1:19" s="83" customFormat="1" ht="12.95" customHeight="1" x14ac:dyDescent="0.2">
      <c r="A58" s="81" t="str">
        <f t="shared" ref="A58:A64" si="6">$A$56</f>
        <v>Kahse, Sora Valeria</v>
      </c>
      <c r="B58" s="86" t="str">
        <f>$B$4</f>
        <v>BAY</v>
      </c>
      <c r="C58" s="115"/>
      <c r="D58" s="116"/>
      <c r="E58" s="116"/>
      <c r="F58" s="116"/>
      <c r="G58" s="116"/>
      <c r="H58" s="98"/>
      <c r="I58" s="98"/>
      <c r="J58" s="98"/>
      <c r="K58" s="98"/>
      <c r="L58" s="117"/>
      <c r="M58" s="117"/>
      <c r="N58" s="117"/>
      <c r="O58" s="117"/>
      <c r="P58" s="117"/>
      <c r="Q58" s="117"/>
      <c r="R58" s="117"/>
      <c r="S58" s="117"/>
    </row>
    <row r="59" spans="1:19" s="83" customFormat="1" ht="12.95" customHeight="1" x14ac:dyDescent="0.2">
      <c r="A59" s="81" t="str">
        <f t="shared" si="6"/>
        <v>Kahse, Sora Valeria</v>
      </c>
      <c r="B59" s="86" t="str">
        <f>$B$5</f>
        <v>Stuttgart</v>
      </c>
      <c r="C59" s="115"/>
      <c r="D59" s="116"/>
      <c r="E59" s="116"/>
      <c r="F59" s="116"/>
      <c r="G59" s="116"/>
      <c r="H59" s="98"/>
      <c r="I59" s="98"/>
      <c r="J59" s="98"/>
      <c r="K59" s="98"/>
      <c r="L59" s="117"/>
      <c r="M59" s="117"/>
      <c r="N59" s="117"/>
      <c r="O59" s="117"/>
      <c r="P59" s="117"/>
      <c r="Q59" s="117"/>
      <c r="R59" s="117"/>
      <c r="S59" s="117"/>
    </row>
    <row r="60" spans="1:19" s="83" customFormat="1" ht="12.95" customHeight="1" x14ac:dyDescent="0.2">
      <c r="A60" s="81" t="str">
        <f t="shared" si="6"/>
        <v>Kahse, Sora Valeria</v>
      </c>
      <c r="B60" s="86" t="str">
        <f>$B$6</f>
        <v>BAY</v>
      </c>
      <c r="C60" s="115"/>
      <c r="D60" s="116"/>
      <c r="E60" s="116"/>
      <c r="F60" s="116"/>
      <c r="G60" s="116"/>
      <c r="H60" s="98"/>
      <c r="I60" s="98"/>
      <c r="J60" s="98"/>
      <c r="K60" s="98"/>
      <c r="L60" s="117"/>
      <c r="M60" s="117"/>
      <c r="N60" s="117"/>
      <c r="O60" s="117"/>
      <c r="P60" s="117"/>
      <c r="Q60" s="117"/>
      <c r="R60" s="117"/>
      <c r="S60" s="117"/>
    </row>
    <row r="61" spans="1:19" s="83" customFormat="1" ht="12.95" customHeight="1" x14ac:dyDescent="0.2">
      <c r="A61" s="81" t="str">
        <f t="shared" si="6"/>
        <v>Kahse, Sora Valeria</v>
      </c>
      <c r="B61" s="86" t="str">
        <f>$B$7</f>
        <v>BSVNRW</v>
      </c>
      <c r="C61" s="115">
        <v>1</v>
      </c>
      <c r="D61" s="116">
        <v>1</v>
      </c>
      <c r="E61" s="116">
        <v>1</v>
      </c>
      <c r="F61" s="116"/>
      <c r="G61" s="116"/>
      <c r="H61" s="98"/>
      <c r="I61" s="98"/>
      <c r="J61" s="98"/>
      <c r="K61" s="98"/>
      <c r="L61" s="117">
        <v>1</v>
      </c>
      <c r="M61" s="117"/>
      <c r="N61" s="117"/>
      <c r="O61" s="117"/>
      <c r="P61" s="117"/>
      <c r="Q61" s="117"/>
      <c r="R61" s="117"/>
      <c r="S61" s="117"/>
    </row>
    <row r="62" spans="1:19" s="83" customFormat="1" ht="12.95" customHeight="1" x14ac:dyDescent="0.2">
      <c r="A62" s="81" t="str">
        <f t="shared" si="6"/>
        <v>Kahse, Sora Valeria</v>
      </c>
      <c r="B62" s="86" t="str">
        <f>$B$8</f>
        <v>Gegner 6</v>
      </c>
      <c r="C62" s="115"/>
      <c r="D62" s="116"/>
      <c r="E62" s="116"/>
      <c r="F62" s="116"/>
      <c r="G62" s="116"/>
      <c r="H62" s="98"/>
      <c r="I62" s="98"/>
      <c r="J62" s="98"/>
      <c r="K62" s="98"/>
      <c r="L62" s="117"/>
      <c r="M62" s="117"/>
      <c r="N62" s="117"/>
      <c r="O62" s="117"/>
      <c r="P62" s="117"/>
      <c r="Q62" s="117"/>
      <c r="R62" s="117"/>
      <c r="S62" s="117"/>
    </row>
    <row r="63" spans="1:19" s="83" customFormat="1" ht="12.95" customHeight="1" x14ac:dyDescent="0.2">
      <c r="A63" s="81" t="str">
        <f t="shared" si="6"/>
        <v>Kahse, Sora Valeria</v>
      </c>
      <c r="B63" s="86" t="str">
        <f>$B$9</f>
        <v>Gegner 7</v>
      </c>
      <c r="C63" s="115"/>
      <c r="D63" s="116"/>
      <c r="E63" s="116"/>
      <c r="F63" s="116"/>
      <c r="G63" s="116"/>
      <c r="H63" s="98"/>
      <c r="I63" s="98"/>
      <c r="J63" s="98"/>
      <c r="K63" s="98"/>
      <c r="L63" s="117"/>
      <c r="M63" s="117"/>
      <c r="N63" s="117"/>
      <c r="O63" s="117"/>
      <c r="P63" s="117"/>
      <c r="Q63" s="117"/>
      <c r="R63" s="117"/>
      <c r="S63" s="117"/>
    </row>
    <row r="64" spans="1:19" s="83" customFormat="1" ht="12.95" customHeight="1" x14ac:dyDescent="0.2">
      <c r="A64" s="81" t="str">
        <f t="shared" si="6"/>
        <v>Kahse, Sora Valeria</v>
      </c>
      <c r="B64" s="86" t="str">
        <f>$B$10</f>
        <v>Gegner 8</v>
      </c>
      <c r="C64" s="115"/>
      <c r="D64" s="116"/>
      <c r="E64" s="116"/>
      <c r="F64" s="116"/>
      <c r="G64" s="116"/>
      <c r="H64" s="98"/>
      <c r="I64" s="98"/>
      <c r="J64" s="98"/>
      <c r="K64" s="98"/>
      <c r="L64" s="117"/>
      <c r="M64" s="117"/>
      <c r="N64" s="117"/>
      <c r="O64" s="117"/>
      <c r="P64" s="117"/>
      <c r="Q64" s="117"/>
      <c r="R64" s="117"/>
      <c r="S64" s="117"/>
    </row>
    <row r="65" spans="1:19" ht="12.95" customHeight="1" x14ac:dyDescent="0.2">
      <c r="A65" s="137" t="str">
        <f>daten!$I$9</f>
        <v>Lehmann, Alina</v>
      </c>
      <c r="B65" s="77"/>
      <c r="C65" s="84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</row>
    <row r="66" spans="1:19" s="83" customFormat="1" ht="12.95" customHeight="1" x14ac:dyDescent="0.2">
      <c r="A66" s="81" t="str">
        <f>$A$65</f>
        <v>Lehmann, Alina</v>
      </c>
      <c r="B66" s="86" t="str">
        <f>$B$3</f>
        <v>BAWÜ</v>
      </c>
      <c r="C66" s="115">
        <v>1</v>
      </c>
      <c r="D66" s="116">
        <v>2</v>
      </c>
      <c r="E66" s="116">
        <v>2</v>
      </c>
      <c r="F66" s="116">
        <v>2</v>
      </c>
      <c r="G66" s="116"/>
      <c r="H66" s="98">
        <v>2</v>
      </c>
      <c r="I66" s="98"/>
      <c r="J66" s="98"/>
      <c r="K66" s="98"/>
      <c r="L66" s="117"/>
      <c r="M66" s="117"/>
      <c r="N66" s="117"/>
      <c r="O66" s="117">
        <v>2</v>
      </c>
      <c r="P66" s="117"/>
      <c r="Q66" s="117"/>
      <c r="R66" s="117"/>
      <c r="S66" s="117"/>
    </row>
    <row r="67" spans="1:19" s="83" customFormat="1" ht="12.95" customHeight="1" x14ac:dyDescent="0.2">
      <c r="A67" s="81" t="str">
        <f t="shared" ref="A67:A73" si="7">$A$65</f>
        <v>Lehmann, Alina</v>
      </c>
      <c r="B67" s="86" t="str">
        <f>$B$4</f>
        <v>BAY</v>
      </c>
      <c r="C67" s="115"/>
      <c r="D67" s="116"/>
      <c r="E67" s="116"/>
      <c r="F67" s="116"/>
      <c r="G67" s="116"/>
      <c r="H67" s="98"/>
      <c r="I67" s="98"/>
      <c r="J67" s="98"/>
      <c r="K67" s="98"/>
      <c r="L67" s="117"/>
      <c r="M67" s="117"/>
      <c r="N67" s="117"/>
      <c r="O67" s="117"/>
      <c r="P67" s="117"/>
      <c r="Q67" s="117"/>
      <c r="R67" s="117"/>
      <c r="S67" s="117"/>
    </row>
    <row r="68" spans="1:19" s="83" customFormat="1" ht="12.95" customHeight="1" x14ac:dyDescent="0.2">
      <c r="A68" s="81" t="str">
        <f t="shared" si="7"/>
        <v>Lehmann, Alina</v>
      </c>
      <c r="B68" s="86" t="str">
        <f>$B$5</f>
        <v>Stuttgart</v>
      </c>
      <c r="C68" s="115"/>
      <c r="D68" s="116"/>
      <c r="E68" s="116"/>
      <c r="F68" s="116"/>
      <c r="G68" s="116"/>
      <c r="H68" s="98"/>
      <c r="I68" s="98"/>
      <c r="J68" s="98"/>
      <c r="K68" s="98"/>
      <c r="L68" s="117"/>
      <c r="M68" s="117"/>
      <c r="N68" s="117"/>
      <c r="O68" s="117"/>
      <c r="P68" s="117"/>
      <c r="Q68" s="117"/>
      <c r="R68" s="117"/>
      <c r="S68" s="117"/>
    </row>
    <row r="69" spans="1:19" s="83" customFormat="1" ht="12.95" customHeight="1" x14ac:dyDescent="0.2">
      <c r="A69" s="81" t="str">
        <f t="shared" si="7"/>
        <v>Lehmann, Alina</v>
      </c>
      <c r="B69" s="86" t="str">
        <f>$B$6</f>
        <v>BAY</v>
      </c>
      <c r="C69" s="115">
        <v>1</v>
      </c>
      <c r="D69" s="116">
        <v>2</v>
      </c>
      <c r="E69" s="116">
        <v>2</v>
      </c>
      <c r="F69" s="116"/>
      <c r="G69" s="116"/>
      <c r="H69" s="98"/>
      <c r="I69" s="98"/>
      <c r="J69" s="98"/>
      <c r="K69" s="98"/>
      <c r="L69" s="117">
        <v>1</v>
      </c>
      <c r="M69" s="117"/>
      <c r="N69" s="117"/>
      <c r="O69" s="117"/>
      <c r="P69" s="117"/>
      <c r="Q69" s="117"/>
      <c r="R69" s="117"/>
      <c r="S69" s="117"/>
    </row>
    <row r="70" spans="1:19" s="83" customFormat="1" ht="12.95" customHeight="1" x14ac:dyDescent="0.2">
      <c r="A70" s="81" t="str">
        <f t="shared" si="7"/>
        <v>Lehmann, Alina</v>
      </c>
      <c r="B70" s="86" t="str">
        <f>$B$7</f>
        <v>BSVNRW</v>
      </c>
      <c r="C70" s="115">
        <v>1</v>
      </c>
      <c r="D70" s="116">
        <v>1</v>
      </c>
      <c r="E70" s="116">
        <v>1</v>
      </c>
      <c r="F70" s="116"/>
      <c r="G70" s="116"/>
      <c r="H70" s="98"/>
      <c r="I70" s="98"/>
      <c r="J70" s="98"/>
      <c r="K70" s="98"/>
      <c r="L70" s="117">
        <v>1</v>
      </c>
      <c r="M70" s="117"/>
      <c r="N70" s="117"/>
      <c r="O70" s="117"/>
      <c r="P70" s="117"/>
      <c r="Q70" s="117"/>
      <c r="R70" s="117"/>
      <c r="S70" s="117"/>
    </row>
    <row r="71" spans="1:19" s="83" customFormat="1" ht="12.95" customHeight="1" x14ac:dyDescent="0.2">
      <c r="A71" s="81" t="str">
        <f t="shared" si="7"/>
        <v>Lehmann, Alina</v>
      </c>
      <c r="B71" s="86" t="str">
        <f>$B$8</f>
        <v>Gegner 6</v>
      </c>
      <c r="C71" s="115"/>
      <c r="D71" s="116"/>
      <c r="E71" s="116"/>
      <c r="F71" s="116"/>
      <c r="G71" s="116"/>
      <c r="H71" s="98"/>
      <c r="I71" s="98"/>
      <c r="J71" s="98"/>
      <c r="K71" s="98"/>
      <c r="L71" s="117"/>
      <c r="M71" s="117"/>
      <c r="N71" s="117"/>
      <c r="O71" s="117"/>
      <c r="P71" s="117"/>
      <c r="Q71" s="117"/>
      <c r="R71" s="117"/>
      <c r="S71" s="117"/>
    </row>
    <row r="72" spans="1:19" s="83" customFormat="1" ht="12.95" customHeight="1" x14ac:dyDescent="0.2">
      <c r="A72" s="81" t="str">
        <f t="shared" si="7"/>
        <v>Lehmann, Alina</v>
      </c>
      <c r="B72" s="86" t="str">
        <f>$B$9</f>
        <v>Gegner 7</v>
      </c>
      <c r="C72" s="115"/>
      <c r="D72" s="116"/>
      <c r="E72" s="116"/>
      <c r="F72" s="116"/>
      <c r="G72" s="116"/>
      <c r="H72" s="98"/>
      <c r="I72" s="98"/>
      <c r="J72" s="98"/>
      <c r="K72" s="98"/>
      <c r="L72" s="117"/>
      <c r="M72" s="117"/>
      <c r="N72" s="117"/>
      <c r="O72" s="117"/>
      <c r="P72" s="117"/>
      <c r="Q72" s="117"/>
      <c r="R72" s="117"/>
      <c r="S72" s="117"/>
    </row>
    <row r="73" spans="1:19" s="83" customFormat="1" ht="12.95" customHeight="1" x14ac:dyDescent="0.2">
      <c r="A73" s="81" t="str">
        <f t="shared" si="7"/>
        <v>Lehmann, Alina</v>
      </c>
      <c r="B73" s="86" t="str">
        <f>$B$10</f>
        <v>Gegner 8</v>
      </c>
      <c r="C73" s="115"/>
      <c r="D73" s="116"/>
      <c r="E73" s="116"/>
      <c r="F73" s="116"/>
      <c r="G73" s="116"/>
      <c r="H73" s="98"/>
      <c r="I73" s="98"/>
      <c r="J73" s="98"/>
      <c r="K73" s="98"/>
      <c r="L73" s="117"/>
      <c r="M73" s="117"/>
      <c r="N73" s="117"/>
      <c r="O73" s="117"/>
      <c r="P73" s="117"/>
      <c r="Q73" s="117"/>
      <c r="R73" s="117"/>
      <c r="S73" s="117"/>
    </row>
    <row r="74" spans="1:19" ht="12.95" customHeight="1" x14ac:dyDescent="0.2">
      <c r="A74" s="137" t="str">
        <f>daten!$I$10</f>
        <v>Bähnisch, Linnéa</v>
      </c>
      <c r="B74" s="77"/>
      <c r="C74" s="84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</row>
    <row r="75" spans="1:19" s="83" customFormat="1" ht="12.95" customHeight="1" x14ac:dyDescent="0.2">
      <c r="A75" s="81" t="str">
        <f>$A$74</f>
        <v>Bähnisch, Linnéa</v>
      </c>
      <c r="B75" s="86" t="str">
        <f>$B$3</f>
        <v>BAWÜ</v>
      </c>
      <c r="C75" s="115">
        <v>1</v>
      </c>
      <c r="D75" s="116">
        <v>2</v>
      </c>
      <c r="E75" s="116">
        <v>2</v>
      </c>
      <c r="F75" s="116"/>
      <c r="G75" s="116"/>
      <c r="H75" s="98"/>
      <c r="I75" s="98"/>
      <c r="J75" s="98"/>
      <c r="K75" s="98"/>
      <c r="L75" s="117">
        <v>1</v>
      </c>
      <c r="M75" s="117"/>
      <c r="N75" s="117"/>
      <c r="O75" s="117"/>
      <c r="P75" s="117"/>
      <c r="Q75" s="118"/>
      <c r="R75" s="117"/>
      <c r="S75" s="117"/>
    </row>
    <row r="76" spans="1:19" s="83" customFormat="1" ht="12.95" customHeight="1" x14ac:dyDescent="0.2">
      <c r="A76" s="81" t="str">
        <f t="shared" ref="A76:A82" si="8">$A$74</f>
        <v>Bähnisch, Linnéa</v>
      </c>
      <c r="B76" s="86" t="str">
        <f>$B$4</f>
        <v>BAY</v>
      </c>
      <c r="C76" s="115">
        <v>1</v>
      </c>
      <c r="D76" s="116">
        <v>2</v>
      </c>
      <c r="E76" s="116">
        <v>1</v>
      </c>
      <c r="F76" s="116">
        <v>1</v>
      </c>
      <c r="G76" s="116"/>
      <c r="H76" s="98">
        <v>1</v>
      </c>
      <c r="I76" s="98"/>
      <c r="J76" s="98"/>
      <c r="K76" s="98"/>
      <c r="L76" s="117"/>
      <c r="M76" s="117"/>
      <c r="N76" s="117">
        <v>1</v>
      </c>
      <c r="O76" s="117">
        <v>2</v>
      </c>
      <c r="P76" s="117"/>
      <c r="Q76" s="118"/>
      <c r="R76" s="117"/>
      <c r="S76" s="117"/>
    </row>
    <row r="77" spans="1:19" s="83" customFormat="1" ht="12.95" customHeight="1" x14ac:dyDescent="0.2">
      <c r="A77" s="81" t="str">
        <f t="shared" si="8"/>
        <v>Bähnisch, Linnéa</v>
      </c>
      <c r="B77" s="86" t="s">
        <v>302</v>
      </c>
      <c r="C77" s="115">
        <v>1</v>
      </c>
      <c r="D77" s="116">
        <v>3</v>
      </c>
      <c r="E77" s="116">
        <v>3</v>
      </c>
      <c r="F77" s="116">
        <v>3</v>
      </c>
      <c r="G77" s="116">
        <v>1</v>
      </c>
      <c r="H77" s="98">
        <v>3</v>
      </c>
      <c r="I77" s="98"/>
      <c r="J77" s="98"/>
      <c r="K77" s="98"/>
      <c r="L77" s="117"/>
      <c r="M77" s="117"/>
      <c r="N77" s="117"/>
      <c r="O77" s="117">
        <v>1</v>
      </c>
      <c r="P77" s="117"/>
      <c r="Q77" s="118"/>
      <c r="R77" s="117"/>
      <c r="S77" s="117"/>
    </row>
    <row r="78" spans="1:19" s="83" customFormat="1" ht="12.95" customHeight="1" x14ac:dyDescent="0.2">
      <c r="A78" s="81" t="str">
        <f t="shared" si="8"/>
        <v>Bähnisch, Linnéa</v>
      </c>
      <c r="B78" s="86" t="str">
        <f>$B$6</f>
        <v>BAY</v>
      </c>
      <c r="C78" s="115">
        <v>1</v>
      </c>
      <c r="D78" s="116">
        <v>2</v>
      </c>
      <c r="E78" s="116">
        <v>2</v>
      </c>
      <c r="F78" s="116"/>
      <c r="G78" s="116"/>
      <c r="H78" s="98"/>
      <c r="I78" s="98"/>
      <c r="J78" s="98"/>
      <c r="K78" s="98"/>
      <c r="L78" s="117">
        <v>2</v>
      </c>
      <c r="M78" s="117"/>
      <c r="N78" s="117"/>
      <c r="O78" s="117"/>
      <c r="P78" s="117"/>
      <c r="Q78" s="118"/>
      <c r="R78" s="117"/>
      <c r="S78" s="117"/>
    </row>
    <row r="79" spans="1:19" s="83" customFormat="1" ht="12.95" customHeight="1" x14ac:dyDescent="0.2">
      <c r="A79" s="81" t="str">
        <f t="shared" si="8"/>
        <v>Bähnisch, Linnéa</v>
      </c>
      <c r="B79" s="86" t="str">
        <f>$B$7</f>
        <v>BSVNRW</v>
      </c>
      <c r="C79" s="115">
        <v>1</v>
      </c>
      <c r="D79" s="116">
        <v>2</v>
      </c>
      <c r="E79" s="116">
        <v>1</v>
      </c>
      <c r="F79" s="116">
        <v>1</v>
      </c>
      <c r="G79" s="116"/>
      <c r="H79" s="98"/>
      <c r="I79" s="98"/>
      <c r="J79" s="98"/>
      <c r="K79" s="98"/>
      <c r="L79" s="117"/>
      <c r="M79" s="117"/>
      <c r="N79" s="117">
        <v>1</v>
      </c>
      <c r="O79" s="117"/>
      <c r="P79" s="117"/>
      <c r="Q79" s="118"/>
      <c r="R79" s="117"/>
      <c r="S79" s="117"/>
    </row>
    <row r="80" spans="1:19" s="83" customFormat="1" ht="12.95" customHeight="1" x14ac:dyDescent="0.2">
      <c r="A80" s="81" t="str">
        <f t="shared" si="8"/>
        <v>Bähnisch, Linnéa</v>
      </c>
      <c r="B80" s="86" t="str">
        <f>$B$8</f>
        <v>Gegner 6</v>
      </c>
      <c r="C80" s="115"/>
      <c r="D80" s="116"/>
      <c r="E80" s="116"/>
      <c r="F80" s="116"/>
      <c r="G80" s="116"/>
      <c r="H80" s="98"/>
      <c r="I80" s="98"/>
      <c r="J80" s="98"/>
      <c r="K80" s="98"/>
      <c r="L80" s="117"/>
      <c r="M80" s="117"/>
      <c r="N80" s="117"/>
      <c r="O80" s="117"/>
      <c r="P80" s="117"/>
      <c r="Q80" s="118"/>
      <c r="R80" s="117"/>
      <c r="S80" s="117"/>
    </row>
    <row r="81" spans="1:23" s="83" customFormat="1" ht="12.95" customHeight="1" x14ac:dyDescent="0.2">
      <c r="A81" s="81" t="str">
        <f t="shared" si="8"/>
        <v>Bähnisch, Linnéa</v>
      </c>
      <c r="B81" s="86" t="str">
        <f>$B$9</f>
        <v>Gegner 7</v>
      </c>
      <c r="C81" s="115"/>
      <c r="D81" s="116"/>
      <c r="E81" s="116"/>
      <c r="F81" s="116"/>
      <c r="G81" s="116"/>
      <c r="H81" s="98"/>
      <c r="I81" s="98"/>
      <c r="J81" s="98"/>
      <c r="K81" s="98"/>
      <c r="L81" s="117"/>
      <c r="M81" s="117"/>
      <c r="N81" s="117"/>
      <c r="O81" s="117"/>
      <c r="P81" s="117"/>
      <c r="Q81" s="118"/>
      <c r="R81" s="117"/>
      <c r="S81" s="117"/>
    </row>
    <row r="82" spans="1:23" s="83" customFormat="1" ht="12.95" customHeight="1" x14ac:dyDescent="0.2">
      <c r="A82" s="81" t="str">
        <f t="shared" si="8"/>
        <v>Bähnisch, Linnéa</v>
      </c>
      <c r="B82" s="86" t="str">
        <f>$B$10</f>
        <v>Gegner 8</v>
      </c>
      <c r="C82" s="115"/>
      <c r="D82" s="116"/>
      <c r="E82" s="116"/>
      <c r="F82" s="116"/>
      <c r="G82" s="116"/>
      <c r="H82" s="98"/>
      <c r="I82" s="98"/>
      <c r="J82" s="98"/>
      <c r="K82" s="98"/>
      <c r="L82" s="117"/>
      <c r="M82" s="117"/>
      <c r="N82" s="117"/>
      <c r="O82" s="117"/>
      <c r="P82" s="117"/>
      <c r="Q82" s="118"/>
      <c r="R82" s="117"/>
      <c r="S82" s="117"/>
    </row>
    <row r="83" spans="1:23" ht="12.95" customHeight="1" x14ac:dyDescent="0.2">
      <c r="A83" s="137" t="str">
        <f>daten!$I$11</f>
        <v>Muche, Luna</v>
      </c>
      <c r="B83" s="77"/>
      <c r="C83" s="84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</row>
    <row r="84" spans="1:23" s="83" customFormat="1" ht="12.95" customHeight="1" x14ac:dyDescent="0.2">
      <c r="A84" s="81" t="str">
        <f>$A$83</f>
        <v>Muche, Luna</v>
      </c>
      <c r="B84" s="86" t="str">
        <f>$B$3</f>
        <v>BAWÜ</v>
      </c>
      <c r="C84" s="115">
        <v>1</v>
      </c>
      <c r="D84" s="116">
        <v>2</v>
      </c>
      <c r="E84" s="116">
        <v>2</v>
      </c>
      <c r="F84" s="116"/>
      <c r="G84" s="116"/>
      <c r="H84" s="98">
        <v>2</v>
      </c>
      <c r="I84" s="98"/>
      <c r="J84" s="98"/>
      <c r="K84" s="98"/>
      <c r="L84" s="117"/>
      <c r="M84" s="117"/>
      <c r="N84" s="117"/>
      <c r="O84" s="117">
        <v>1</v>
      </c>
      <c r="P84" s="117">
        <v>1</v>
      </c>
      <c r="Q84" s="117"/>
      <c r="R84" s="117"/>
      <c r="S84" s="117"/>
    </row>
    <row r="85" spans="1:23" s="83" customFormat="1" ht="12.95" customHeight="1" x14ac:dyDescent="0.2">
      <c r="A85" s="81" t="str">
        <f t="shared" ref="A85:A91" si="9">$A$83</f>
        <v>Muche, Luna</v>
      </c>
      <c r="B85" s="86" t="str">
        <f>$B$4</f>
        <v>BAY</v>
      </c>
      <c r="C85" s="115"/>
      <c r="D85" s="116"/>
      <c r="E85" s="116"/>
      <c r="F85" s="116"/>
      <c r="G85" s="116"/>
      <c r="H85" s="98"/>
      <c r="I85" s="98"/>
      <c r="J85" s="98"/>
      <c r="K85" s="98"/>
      <c r="L85" s="117"/>
      <c r="M85" s="117"/>
      <c r="N85" s="117"/>
      <c r="O85" s="117"/>
      <c r="P85" s="117"/>
      <c r="Q85" s="117"/>
      <c r="R85" s="117"/>
      <c r="S85" s="117"/>
    </row>
    <row r="86" spans="1:23" s="83" customFormat="1" ht="12.95" customHeight="1" x14ac:dyDescent="0.2">
      <c r="A86" s="81" t="str">
        <f t="shared" si="9"/>
        <v>Muche, Luna</v>
      </c>
      <c r="B86" s="86" t="str">
        <f>$B$5</f>
        <v>Stuttgart</v>
      </c>
      <c r="C86" s="115">
        <v>1</v>
      </c>
      <c r="D86" s="116">
        <v>2</v>
      </c>
      <c r="E86" s="116">
        <v>1</v>
      </c>
      <c r="F86" s="116"/>
      <c r="G86" s="116"/>
      <c r="H86" s="98">
        <v>1</v>
      </c>
      <c r="I86" s="98"/>
      <c r="J86" s="98"/>
      <c r="K86" s="98"/>
      <c r="L86" s="117"/>
      <c r="M86" s="117"/>
      <c r="N86" s="117">
        <v>1</v>
      </c>
      <c r="O86" s="117"/>
      <c r="P86" s="117"/>
      <c r="Q86" s="117"/>
      <c r="R86" s="117"/>
      <c r="S86" s="117"/>
    </row>
    <row r="87" spans="1:23" s="83" customFormat="1" ht="12.95" customHeight="1" x14ac:dyDescent="0.2">
      <c r="A87" s="81" t="str">
        <f t="shared" si="9"/>
        <v>Muche, Luna</v>
      </c>
      <c r="B87" s="86" t="str">
        <f>$B$6</f>
        <v>BAY</v>
      </c>
      <c r="C87" s="115">
        <v>1</v>
      </c>
      <c r="D87" s="116">
        <v>2</v>
      </c>
      <c r="E87" s="116">
        <v>2</v>
      </c>
      <c r="F87" s="116">
        <v>2</v>
      </c>
      <c r="G87" s="116"/>
      <c r="H87" s="98">
        <v>2</v>
      </c>
      <c r="I87" s="98"/>
      <c r="J87" s="98"/>
      <c r="K87" s="98"/>
      <c r="L87" s="117"/>
      <c r="M87" s="117"/>
      <c r="N87" s="117"/>
      <c r="O87" s="117"/>
      <c r="P87" s="117"/>
      <c r="Q87" s="117"/>
      <c r="R87" s="117"/>
      <c r="S87" s="117"/>
    </row>
    <row r="88" spans="1:23" s="83" customFormat="1" ht="12.95" customHeight="1" x14ac:dyDescent="0.2">
      <c r="A88" s="81" t="str">
        <f t="shared" si="9"/>
        <v>Muche, Luna</v>
      </c>
      <c r="B88" s="86" t="str">
        <f>$B$7</f>
        <v>BSVNRW</v>
      </c>
      <c r="C88" s="115"/>
      <c r="D88" s="116"/>
      <c r="E88" s="116"/>
      <c r="F88" s="116"/>
      <c r="G88" s="116"/>
      <c r="H88" s="98"/>
      <c r="I88" s="98"/>
      <c r="J88" s="98"/>
      <c r="K88" s="98"/>
      <c r="L88" s="117"/>
      <c r="M88" s="117"/>
      <c r="N88" s="117"/>
      <c r="O88" s="117"/>
      <c r="P88" s="117"/>
      <c r="Q88" s="117"/>
      <c r="R88" s="117"/>
      <c r="S88" s="117"/>
    </row>
    <row r="89" spans="1:23" s="83" customFormat="1" ht="12.95" customHeight="1" x14ac:dyDescent="0.2">
      <c r="A89" s="81" t="str">
        <f t="shared" si="9"/>
        <v>Muche, Luna</v>
      </c>
      <c r="B89" s="86" t="str">
        <f>$B$8</f>
        <v>Gegner 6</v>
      </c>
      <c r="C89" s="115"/>
      <c r="D89" s="116"/>
      <c r="E89" s="116"/>
      <c r="F89" s="116"/>
      <c r="G89" s="116"/>
      <c r="H89" s="98"/>
      <c r="I89" s="98"/>
      <c r="J89" s="98"/>
      <c r="K89" s="98"/>
      <c r="L89" s="117"/>
      <c r="M89" s="117"/>
      <c r="N89" s="117"/>
      <c r="O89" s="117"/>
      <c r="P89" s="117"/>
      <c r="Q89" s="117"/>
      <c r="R89" s="117"/>
      <c r="S89" s="117"/>
    </row>
    <row r="90" spans="1:23" s="83" customFormat="1" ht="12.95" customHeight="1" x14ac:dyDescent="0.2">
      <c r="A90" s="81" t="str">
        <f t="shared" si="9"/>
        <v>Muche, Luna</v>
      </c>
      <c r="B90" s="86" t="str">
        <f>$B$9</f>
        <v>Gegner 7</v>
      </c>
      <c r="C90" s="115"/>
      <c r="D90" s="116"/>
      <c r="E90" s="116"/>
      <c r="F90" s="116"/>
      <c r="G90" s="116"/>
      <c r="H90" s="98"/>
      <c r="I90" s="98"/>
      <c r="J90" s="98"/>
      <c r="K90" s="98"/>
      <c r="L90" s="117"/>
      <c r="M90" s="117"/>
      <c r="N90" s="117"/>
      <c r="O90" s="117"/>
      <c r="P90" s="117"/>
      <c r="Q90" s="117"/>
      <c r="R90" s="117"/>
      <c r="S90" s="117"/>
    </row>
    <row r="91" spans="1:23" s="83" customFormat="1" ht="12.95" customHeight="1" x14ac:dyDescent="0.2">
      <c r="A91" s="81" t="str">
        <f t="shared" si="9"/>
        <v>Muche, Luna</v>
      </c>
      <c r="B91" s="86" t="str">
        <f>$B$10</f>
        <v>Gegner 8</v>
      </c>
      <c r="C91" s="115"/>
      <c r="D91" s="116"/>
      <c r="E91" s="116"/>
      <c r="F91" s="116"/>
      <c r="G91" s="116"/>
      <c r="H91" s="98"/>
      <c r="I91" s="98"/>
      <c r="J91" s="98"/>
      <c r="K91" s="98"/>
      <c r="L91" s="117"/>
      <c r="M91" s="117"/>
      <c r="N91" s="117"/>
      <c r="O91" s="117"/>
      <c r="P91" s="117"/>
      <c r="Q91" s="117"/>
      <c r="R91" s="117"/>
      <c r="S91" s="117"/>
    </row>
    <row r="92" spans="1:23" ht="12.95" customHeight="1" x14ac:dyDescent="0.2">
      <c r="A92" s="137" t="str">
        <f>daten!$I$12</f>
        <v>Muche, Stella</v>
      </c>
      <c r="B92" s="77"/>
      <c r="C92" s="84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</row>
    <row r="93" spans="1:23" s="83" customFormat="1" ht="12.95" customHeight="1" x14ac:dyDescent="0.2">
      <c r="A93" s="81" t="str">
        <f>$A$92</f>
        <v>Muche, Stella</v>
      </c>
      <c r="B93" s="86" t="str">
        <f>$B$3</f>
        <v>BAWÜ</v>
      </c>
      <c r="C93" s="115"/>
      <c r="D93" s="116"/>
      <c r="E93" s="116"/>
      <c r="F93" s="116"/>
      <c r="G93" s="116"/>
      <c r="H93" s="98"/>
      <c r="I93" s="98"/>
      <c r="J93" s="98"/>
      <c r="K93" s="98"/>
      <c r="L93" s="117"/>
      <c r="M93" s="117"/>
      <c r="N93" s="117"/>
      <c r="O93" s="117"/>
      <c r="P93" s="117"/>
      <c r="Q93" s="117"/>
      <c r="R93" s="117"/>
      <c r="S93" s="117"/>
    </row>
    <row r="94" spans="1:23" s="83" customFormat="1" ht="12.95" customHeight="1" x14ac:dyDescent="0.2">
      <c r="A94" s="81" t="str">
        <f t="shared" ref="A94:A100" si="10">$A$92</f>
        <v>Muche, Stella</v>
      </c>
      <c r="B94" s="86" t="str">
        <f>$B$4</f>
        <v>BAY</v>
      </c>
      <c r="C94" s="115">
        <v>1</v>
      </c>
      <c r="D94" s="116">
        <v>2</v>
      </c>
      <c r="E94" s="116">
        <v>2</v>
      </c>
      <c r="F94" s="116"/>
      <c r="G94" s="116"/>
      <c r="H94" s="98"/>
      <c r="I94" s="98"/>
      <c r="J94" s="98"/>
      <c r="K94" s="98"/>
      <c r="L94" s="117">
        <v>2</v>
      </c>
      <c r="M94" s="117"/>
      <c r="N94" s="117"/>
      <c r="O94" s="117"/>
      <c r="P94" s="117"/>
      <c r="Q94" s="117"/>
      <c r="R94" s="117"/>
      <c r="S94" s="117"/>
    </row>
    <row r="95" spans="1:23" s="83" customFormat="1" ht="12.95" customHeight="1" x14ac:dyDescent="0.2">
      <c r="A95" s="81" t="str">
        <f t="shared" si="10"/>
        <v>Muche, Stella</v>
      </c>
      <c r="B95" s="86" t="str">
        <f>$B$5</f>
        <v>Stuttgart</v>
      </c>
      <c r="C95" s="115"/>
      <c r="D95" s="116"/>
      <c r="E95" s="116"/>
      <c r="F95" s="116"/>
      <c r="G95" s="116"/>
      <c r="H95" s="98"/>
      <c r="I95" s="98"/>
      <c r="J95" s="98"/>
      <c r="K95" s="98"/>
      <c r="L95" s="117"/>
      <c r="M95" s="117"/>
      <c r="N95" s="117"/>
      <c r="O95" s="117"/>
      <c r="P95" s="117"/>
      <c r="Q95" s="117"/>
      <c r="R95" s="117"/>
      <c r="S95" s="117"/>
    </row>
    <row r="96" spans="1:23" s="83" customFormat="1" ht="12.95" customHeight="1" x14ac:dyDescent="0.2">
      <c r="A96" s="81" t="str">
        <f t="shared" si="10"/>
        <v>Muche, Stella</v>
      </c>
      <c r="B96" s="86" t="str">
        <f>$B$6</f>
        <v>BAY</v>
      </c>
      <c r="C96" s="115"/>
      <c r="D96" s="116"/>
      <c r="E96" s="116"/>
      <c r="F96" s="116"/>
      <c r="G96" s="116"/>
      <c r="H96" s="98"/>
      <c r="I96" s="98"/>
      <c r="J96" s="98"/>
      <c r="K96" s="98"/>
      <c r="L96" s="117"/>
      <c r="M96" s="117"/>
      <c r="N96" s="117"/>
      <c r="O96" s="117"/>
      <c r="P96" s="117"/>
      <c r="Q96" s="117"/>
      <c r="R96" s="117"/>
      <c r="S96" s="117"/>
    </row>
    <row r="97" spans="1:32" s="83" customFormat="1" ht="12.95" customHeight="1" x14ac:dyDescent="0.2">
      <c r="A97" s="81" t="str">
        <f t="shared" si="10"/>
        <v>Muche, Stella</v>
      </c>
      <c r="B97" s="86" t="str">
        <f>$B$7</f>
        <v>BSVNRW</v>
      </c>
      <c r="C97" s="115">
        <v>1</v>
      </c>
      <c r="D97" s="116">
        <v>2</v>
      </c>
      <c r="E97" s="116">
        <v>2</v>
      </c>
      <c r="F97" s="116"/>
      <c r="G97" s="116">
        <v>1</v>
      </c>
      <c r="H97" s="98"/>
      <c r="I97" s="98"/>
      <c r="J97" s="98"/>
      <c r="K97" s="98"/>
      <c r="L97" s="117"/>
      <c r="M97" s="117"/>
      <c r="N97" s="117"/>
      <c r="O97" s="117"/>
      <c r="P97" s="117"/>
      <c r="Q97" s="117"/>
      <c r="R97" s="117"/>
      <c r="S97" s="117"/>
    </row>
    <row r="98" spans="1:32" s="83" customFormat="1" ht="12.95" customHeight="1" x14ac:dyDescent="0.2">
      <c r="A98" s="81" t="str">
        <f t="shared" si="10"/>
        <v>Muche, Stella</v>
      </c>
      <c r="B98" s="86" t="str">
        <f>$B$8</f>
        <v>Gegner 6</v>
      </c>
      <c r="C98" s="115"/>
      <c r="D98" s="116"/>
      <c r="E98" s="116"/>
      <c r="F98" s="116"/>
      <c r="G98" s="116"/>
      <c r="H98" s="98"/>
      <c r="I98" s="98"/>
      <c r="J98" s="98"/>
      <c r="K98" s="98"/>
      <c r="L98" s="117"/>
      <c r="M98" s="117"/>
      <c r="N98" s="117"/>
      <c r="O98" s="117"/>
      <c r="P98" s="117"/>
      <c r="Q98" s="117"/>
      <c r="R98" s="117"/>
      <c r="S98" s="117"/>
    </row>
    <row r="99" spans="1:32" s="83" customFormat="1" ht="12.95" customHeight="1" x14ac:dyDescent="0.2">
      <c r="A99" s="81" t="str">
        <f t="shared" si="10"/>
        <v>Muche, Stella</v>
      </c>
      <c r="B99" s="86" t="str">
        <f>$B$9</f>
        <v>Gegner 7</v>
      </c>
      <c r="C99" s="115"/>
      <c r="D99" s="116"/>
      <c r="E99" s="116"/>
      <c r="F99" s="116"/>
      <c r="G99" s="116"/>
      <c r="H99" s="98"/>
      <c r="I99" s="98"/>
      <c r="J99" s="98"/>
      <c r="K99" s="98"/>
      <c r="L99" s="117"/>
      <c r="M99" s="117"/>
      <c r="N99" s="117"/>
      <c r="O99" s="117"/>
      <c r="P99" s="117"/>
      <c r="Q99" s="117"/>
      <c r="R99" s="117"/>
      <c r="S99" s="117"/>
    </row>
    <row r="100" spans="1:32" s="83" customFormat="1" ht="12.95" customHeight="1" x14ac:dyDescent="0.2">
      <c r="A100" s="81" t="str">
        <f t="shared" si="10"/>
        <v>Muche, Stella</v>
      </c>
      <c r="B100" s="86" t="str">
        <f>$B$10</f>
        <v>Gegner 8</v>
      </c>
      <c r="C100" s="115"/>
      <c r="D100" s="116"/>
      <c r="E100" s="116"/>
      <c r="F100" s="116"/>
      <c r="G100" s="116"/>
      <c r="H100" s="98"/>
      <c r="I100" s="98"/>
      <c r="J100" s="98"/>
      <c r="K100" s="98"/>
      <c r="L100" s="117"/>
      <c r="M100" s="117"/>
      <c r="N100" s="117"/>
      <c r="O100" s="117"/>
      <c r="P100" s="117"/>
      <c r="Q100" s="117"/>
      <c r="R100" s="117"/>
      <c r="S100" s="117"/>
    </row>
    <row r="101" spans="1:32" ht="12.95" customHeight="1" x14ac:dyDescent="0.2">
      <c r="A101" s="137" t="str">
        <f>daten!$I$13</f>
        <v>Pukowski, Elsa</v>
      </c>
      <c r="B101" s="77"/>
      <c r="C101" s="84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  <c r="AF101" s="85"/>
    </row>
    <row r="102" spans="1:32" s="83" customFormat="1" ht="12.95" customHeight="1" x14ac:dyDescent="0.2">
      <c r="A102" s="81" t="str">
        <f>$A$101</f>
        <v>Pukowski, Elsa</v>
      </c>
      <c r="B102" s="86" t="str">
        <f>$B$3</f>
        <v>BAWÜ</v>
      </c>
      <c r="C102" s="115">
        <v>1</v>
      </c>
      <c r="D102" s="116">
        <v>2</v>
      </c>
      <c r="E102" s="116">
        <v>1</v>
      </c>
      <c r="F102" s="116">
        <v>1</v>
      </c>
      <c r="G102" s="116"/>
      <c r="H102" s="98"/>
      <c r="I102" s="98"/>
      <c r="J102" s="98"/>
      <c r="K102" s="98"/>
      <c r="L102" s="117"/>
      <c r="M102" s="117"/>
      <c r="N102" s="117">
        <v>1</v>
      </c>
      <c r="O102" s="117"/>
      <c r="P102" s="117"/>
      <c r="Q102" s="117"/>
      <c r="R102" s="117"/>
      <c r="S102" s="117"/>
    </row>
    <row r="103" spans="1:32" s="83" customFormat="1" ht="12.95" customHeight="1" x14ac:dyDescent="0.2">
      <c r="A103" s="81" t="str">
        <f t="shared" ref="A103:A109" si="11">$A$101</f>
        <v>Pukowski, Elsa</v>
      </c>
      <c r="B103" s="86" t="str">
        <f>$B$4</f>
        <v>BAY</v>
      </c>
      <c r="C103" s="115">
        <v>1</v>
      </c>
      <c r="D103" s="116"/>
      <c r="E103" s="116"/>
      <c r="F103" s="116"/>
      <c r="G103" s="116"/>
      <c r="H103" s="98"/>
      <c r="I103" s="98"/>
      <c r="J103" s="98"/>
      <c r="K103" s="98"/>
      <c r="L103" s="117"/>
      <c r="M103" s="117"/>
      <c r="N103" s="117"/>
      <c r="O103" s="117"/>
      <c r="P103" s="117"/>
      <c r="Q103" s="117"/>
      <c r="R103" s="117"/>
      <c r="S103" s="117"/>
    </row>
    <row r="104" spans="1:32" s="83" customFormat="1" ht="12.95" customHeight="1" x14ac:dyDescent="0.2">
      <c r="A104" s="81" t="str">
        <f t="shared" si="11"/>
        <v>Pukowski, Elsa</v>
      </c>
      <c r="B104" s="86" t="str">
        <f>$B$5</f>
        <v>Stuttgart</v>
      </c>
      <c r="C104" s="115">
        <v>1</v>
      </c>
      <c r="D104" s="116">
        <v>3</v>
      </c>
      <c r="E104" s="116">
        <v>3</v>
      </c>
      <c r="F104" s="116">
        <v>3</v>
      </c>
      <c r="G104" s="116"/>
      <c r="H104" s="98">
        <v>2</v>
      </c>
      <c r="I104" s="98"/>
      <c r="J104" s="98"/>
      <c r="K104" s="98"/>
      <c r="L104" s="117"/>
      <c r="M104" s="117"/>
      <c r="N104" s="117"/>
      <c r="O104" s="117"/>
      <c r="P104" s="117"/>
      <c r="Q104" s="117"/>
      <c r="R104" s="117"/>
      <c r="S104" s="117"/>
    </row>
    <row r="105" spans="1:32" s="83" customFormat="1" ht="12.95" customHeight="1" x14ac:dyDescent="0.2">
      <c r="A105" s="81" t="str">
        <f t="shared" si="11"/>
        <v>Pukowski, Elsa</v>
      </c>
      <c r="B105" s="86" t="str">
        <f>$B$6</f>
        <v>BAY</v>
      </c>
      <c r="C105" s="115">
        <v>1</v>
      </c>
      <c r="D105" s="116">
        <v>2</v>
      </c>
      <c r="E105" s="116">
        <v>2</v>
      </c>
      <c r="F105" s="116">
        <v>2</v>
      </c>
      <c r="G105" s="116"/>
      <c r="H105" s="98"/>
      <c r="I105" s="98"/>
      <c r="J105" s="98"/>
      <c r="K105" s="98"/>
      <c r="L105" s="117">
        <v>2</v>
      </c>
      <c r="M105" s="117"/>
      <c r="N105" s="117"/>
      <c r="O105" s="117"/>
      <c r="P105" s="117"/>
      <c r="Q105" s="117"/>
      <c r="R105" s="117"/>
      <c r="S105" s="117"/>
    </row>
    <row r="106" spans="1:32" s="83" customFormat="1" ht="12.95" customHeight="1" x14ac:dyDescent="0.2">
      <c r="A106" s="81" t="str">
        <f t="shared" si="11"/>
        <v>Pukowski, Elsa</v>
      </c>
      <c r="B106" s="86" t="str">
        <f>$B$7</f>
        <v>BSVNRW</v>
      </c>
      <c r="C106" s="115">
        <v>1</v>
      </c>
      <c r="D106" s="116">
        <v>2</v>
      </c>
      <c r="E106" s="116">
        <v>2</v>
      </c>
      <c r="F106" s="116"/>
      <c r="G106" s="116"/>
      <c r="H106" s="98">
        <v>1</v>
      </c>
      <c r="I106" s="98"/>
      <c r="J106" s="98"/>
      <c r="K106" s="98"/>
      <c r="L106" s="117">
        <v>1</v>
      </c>
      <c r="M106" s="117"/>
      <c r="N106" s="117"/>
      <c r="O106" s="117"/>
      <c r="P106" s="117">
        <v>1</v>
      </c>
      <c r="Q106" s="117"/>
      <c r="R106" s="117"/>
      <c r="S106" s="117"/>
    </row>
    <row r="107" spans="1:32" s="83" customFormat="1" ht="12.95" customHeight="1" x14ac:dyDescent="0.2">
      <c r="A107" s="81" t="str">
        <f t="shared" si="11"/>
        <v>Pukowski, Elsa</v>
      </c>
      <c r="B107" s="86" t="str">
        <f>$B$8</f>
        <v>Gegner 6</v>
      </c>
      <c r="C107" s="115"/>
      <c r="D107" s="116"/>
      <c r="E107" s="116"/>
      <c r="F107" s="116"/>
      <c r="G107" s="116"/>
      <c r="H107" s="98"/>
      <c r="I107" s="98"/>
      <c r="J107" s="98"/>
      <c r="K107" s="98"/>
      <c r="L107" s="117"/>
      <c r="M107" s="117"/>
      <c r="N107" s="117"/>
      <c r="O107" s="117"/>
      <c r="P107" s="117"/>
      <c r="Q107" s="117"/>
      <c r="R107" s="117"/>
      <c r="S107" s="117"/>
    </row>
    <row r="108" spans="1:32" s="83" customFormat="1" ht="12.95" customHeight="1" x14ac:dyDescent="0.2">
      <c r="A108" s="81" t="str">
        <f t="shared" si="11"/>
        <v>Pukowski, Elsa</v>
      </c>
      <c r="B108" s="86" t="str">
        <f>$B$9</f>
        <v>Gegner 7</v>
      </c>
      <c r="C108" s="115"/>
      <c r="D108" s="116"/>
      <c r="E108" s="116"/>
      <c r="F108" s="116"/>
      <c r="G108" s="116"/>
      <c r="H108" s="98"/>
      <c r="I108" s="98"/>
      <c r="J108" s="98"/>
      <c r="K108" s="98"/>
      <c r="L108" s="117"/>
      <c r="M108" s="117"/>
      <c r="N108" s="117"/>
      <c r="O108" s="117"/>
      <c r="P108" s="117"/>
      <c r="Q108" s="117"/>
      <c r="R108" s="117"/>
      <c r="S108" s="117"/>
    </row>
    <row r="109" spans="1:32" s="83" customFormat="1" ht="12.95" customHeight="1" x14ac:dyDescent="0.2">
      <c r="A109" s="81" t="str">
        <f t="shared" si="11"/>
        <v>Pukowski, Elsa</v>
      </c>
      <c r="B109" s="86" t="str">
        <f>$B$10</f>
        <v>Gegner 8</v>
      </c>
      <c r="C109" s="115"/>
      <c r="D109" s="116"/>
      <c r="E109" s="116"/>
      <c r="F109" s="116"/>
      <c r="G109" s="116"/>
      <c r="H109" s="98"/>
      <c r="I109" s="98"/>
      <c r="J109" s="98"/>
      <c r="K109" s="98"/>
      <c r="L109" s="117"/>
      <c r="M109" s="117"/>
      <c r="N109" s="117"/>
      <c r="O109" s="117"/>
      <c r="P109" s="117"/>
      <c r="Q109" s="117"/>
      <c r="R109" s="117"/>
      <c r="S109" s="117"/>
    </row>
    <row r="110" spans="1:32" ht="12.95" customHeight="1" x14ac:dyDescent="0.2">
      <c r="A110" s="137" t="str">
        <f>daten!$I$14</f>
        <v>Räder, Lina</v>
      </c>
      <c r="B110" s="77"/>
      <c r="C110" s="84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</row>
    <row r="111" spans="1:32" s="83" customFormat="1" ht="12.95" customHeight="1" x14ac:dyDescent="0.2">
      <c r="A111" s="81" t="str">
        <f>$A$110</f>
        <v>Räder, Lina</v>
      </c>
      <c r="B111" s="86" t="str">
        <f>$B$3</f>
        <v>BAWÜ</v>
      </c>
      <c r="C111" s="115"/>
      <c r="D111" s="116"/>
      <c r="E111" s="116"/>
      <c r="F111" s="116"/>
      <c r="G111" s="116"/>
      <c r="H111" s="98"/>
      <c r="I111" s="98"/>
      <c r="J111" s="98"/>
      <c r="K111" s="98"/>
      <c r="L111" s="117"/>
      <c r="M111" s="117"/>
      <c r="N111" s="117"/>
      <c r="O111" s="117"/>
      <c r="P111" s="117"/>
      <c r="Q111" s="117"/>
      <c r="R111" s="117"/>
      <c r="S111" s="117"/>
    </row>
    <row r="112" spans="1:32" s="83" customFormat="1" ht="12.95" customHeight="1" x14ac:dyDescent="0.2">
      <c r="A112" s="81" t="str">
        <f t="shared" ref="A112:A118" si="12">$A$110</f>
        <v>Räder, Lina</v>
      </c>
      <c r="B112" s="86" t="str">
        <f>$B$4</f>
        <v>BAY</v>
      </c>
      <c r="C112" s="115">
        <v>1</v>
      </c>
      <c r="D112" s="116">
        <v>2</v>
      </c>
      <c r="E112" s="116">
        <v>2</v>
      </c>
      <c r="F112" s="116"/>
      <c r="G112" s="116"/>
      <c r="H112" s="98"/>
      <c r="I112" s="98"/>
      <c r="J112" s="98"/>
      <c r="K112" s="98"/>
      <c r="L112" s="117">
        <v>2</v>
      </c>
      <c r="M112" s="117"/>
      <c r="N112" s="117"/>
      <c r="O112" s="117"/>
      <c r="P112" s="117"/>
      <c r="Q112" s="117"/>
      <c r="R112" s="117"/>
      <c r="S112" s="117"/>
    </row>
    <row r="113" spans="1:20" s="83" customFormat="1" ht="12.95" customHeight="1" x14ac:dyDescent="0.2">
      <c r="A113" s="81" t="str">
        <f t="shared" si="12"/>
        <v>Räder, Lina</v>
      </c>
      <c r="B113" s="86" t="str">
        <f>$B$5</f>
        <v>Stuttgart</v>
      </c>
      <c r="C113" s="115">
        <v>1</v>
      </c>
      <c r="D113" s="116">
        <v>2</v>
      </c>
      <c r="E113" s="116">
        <v>2</v>
      </c>
      <c r="F113" s="116">
        <v>1</v>
      </c>
      <c r="G113" s="116"/>
      <c r="H113" s="98"/>
      <c r="I113" s="98"/>
      <c r="J113" s="98"/>
      <c r="K113" s="98"/>
      <c r="L113" s="117">
        <v>2</v>
      </c>
      <c r="M113" s="117"/>
      <c r="N113" s="117"/>
      <c r="O113" s="117"/>
      <c r="P113" s="117"/>
      <c r="Q113" s="117"/>
      <c r="R113" s="117"/>
      <c r="S113" s="117"/>
    </row>
    <row r="114" spans="1:20" s="83" customFormat="1" ht="12.95" customHeight="1" x14ac:dyDescent="0.2">
      <c r="A114" s="81" t="str">
        <f t="shared" si="12"/>
        <v>Räder, Lina</v>
      </c>
      <c r="B114" s="86" t="str">
        <f>$B$6</f>
        <v>BAY</v>
      </c>
      <c r="C114" s="115">
        <v>1</v>
      </c>
      <c r="D114" s="116">
        <v>1</v>
      </c>
      <c r="E114" s="116">
        <v>1</v>
      </c>
      <c r="F114" s="116"/>
      <c r="G114" s="116"/>
      <c r="H114" s="98"/>
      <c r="I114" s="98"/>
      <c r="J114" s="98"/>
      <c r="K114" s="98"/>
      <c r="L114" s="117">
        <v>1</v>
      </c>
      <c r="M114" s="117"/>
      <c r="N114" s="117"/>
      <c r="O114" s="117"/>
      <c r="P114" s="117"/>
      <c r="Q114" s="117"/>
      <c r="R114" s="117"/>
      <c r="S114" s="117"/>
    </row>
    <row r="115" spans="1:20" s="83" customFormat="1" ht="12.95" customHeight="1" x14ac:dyDescent="0.2">
      <c r="A115" s="81" t="str">
        <f t="shared" si="12"/>
        <v>Räder, Lina</v>
      </c>
      <c r="B115" s="86" t="str">
        <f>$B$7</f>
        <v>BSVNRW</v>
      </c>
      <c r="C115" s="115">
        <v>1</v>
      </c>
      <c r="D115" s="116">
        <v>1</v>
      </c>
      <c r="E115" s="116">
        <v>1</v>
      </c>
      <c r="F115" s="116"/>
      <c r="G115" s="116"/>
      <c r="H115" s="98"/>
      <c r="I115" s="98"/>
      <c r="J115" s="98"/>
      <c r="K115" s="98"/>
      <c r="L115" s="117">
        <v>1</v>
      </c>
      <c r="M115" s="117"/>
      <c r="N115" s="117"/>
      <c r="O115" s="117"/>
      <c r="P115" s="117"/>
      <c r="Q115" s="117"/>
      <c r="R115" s="117"/>
      <c r="S115" s="117"/>
    </row>
    <row r="116" spans="1:20" s="83" customFormat="1" ht="12.95" customHeight="1" x14ac:dyDescent="0.2">
      <c r="A116" s="81" t="str">
        <f t="shared" si="12"/>
        <v>Räder, Lina</v>
      </c>
      <c r="B116" s="86" t="str">
        <f>$B$8</f>
        <v>Gegner 6</v>
      </c>
      <c r="C116" s="115"/>
      <c r="D116" s="116"/>
      <c r="E116" s="116"/>
      <c r="F116" s="116"/>
      <c r="G116" s="116"/>
      <c r="H116" s="98"/>
      <c r="I116" s="98"/>
      <c r="J116" s="98"/>
      <c r="K116" s="98"/>
      <c r="L116" s="117"/>
      <c r="M116" s="117"/>
      <c r="N116" s="117"/>
      <c r="O116" s="117"/>
      <c r="P116" s="117"/>
      <c r="Q116" s="117"/>
      <c r="R116" s="117"/>
      <c r="S116" s="117"/>
    </row>
    <row r="117" spans="1:20" s="83" customFormat="1" ht="12.95" customHeight="1" x14ac:dyDescent="0.2">
      <c r="A117" s="81" t="str">
        <f t="shared" si="12"/>
        <v>Räder, Lina</v>
      </c>
      <c r="B117" s="86" t="str">
        <f>$B$9</f>
        <v>Gegner 7</v>
      </c>
      <c r="C117" s="115"/>
      <c r="D117" s="116"/>
      <c r="E117" s="116"/>
      <c r="F117" s="116"/>
      <c r="G117" s="116"/>
      <c r="H117" s="98"/>
      <c r="I117" s="98"/>
      <c r="J117" s="98"/>
      <c r="K117" s="98"/>
      <c r="L117" s="117"/>
      <c r="M117" s="117"/>
      <c r="N117" s="117"/>
      <c r="O117" s="117"/>
      <c r="P117" s="117"/>
      <c r="Q117" s="117"/>
      <c r="R117" s="117"/>
      <c r="S117" s="117"/>
    </row>
    <row r="118" spans="1:20" s="83" customFormat="1" ht="12.95" customHeight="1" x14ac:dyDescent="0.2">
      <c r="A118" s="81" t="str">
        <f t="shared" si="12"/>
        <v>Räder, Lina</v>
      </c>
      <c r="B118" s="86" t="str">
        <f>$B$10</f>
        <v>Gegner 8</v>
      </c>
      <c r="C118" s="115"/>
      <c r="D118" s="116"/>
      <c r="E118" s="116"/>
      <c r="F118" s="116"/>
      <c r="G118" s="116"/>
      <c r="H118" s="98"/>
      <c r="I118" s="98"/>
      <c r="J118" s="98"/>
      <c r="K118" s="98"/>
      <c r="L118" s="117"/>
      <c r="M118" s="117"/>
      <c r="N118" s="117"/>
      <c r="O118" s="117"/>
      <c r="P118" s="117"/>
      <c r="Q118" s="117"/>
      <c r="R118" s="117"/>
      <c r="S118" s="117"/>
    </row>
    <row r="119" spans="1:20" ht="12.95" customHeight="1" x14ac:dyDescent="0.2">
      <c r="A119" s="137" t="str">
        <f>daten!$I$15</f>
        <v>Rathje, Lotta</v>
      </c>
      <c r="B119" s="77"/>
      <c r="C119" s="84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</row>
    <row r="120" spans="1:20" s="83" customFormat="1" ht="12.95" customHeight="1" x14ac:dyDescent="0.2">
      <c r="A120" s="81" t="str">
        <f>$A$119</f>
        <v>Rathje, Lotta</v>
      </c>
      <c r="B120" s="86" t="str">
        <f>$B$3</f>
        <v>BAWÜ</v>
      </c>
      <c r="C120" s="115">
        <v>1</v>
      </c>
      <c r="D120" s="116">
        <v>2</v>
      </c>
      <c r="E120" s="116">
        <v>2</v>
      </c>
      <c r="F120" s="116"/>
      <c r="G120" s="116">
        <v>1</v>
      </c>
      <c r="H120" s="98">
        <v>1</v>
      </c>
      <c r="I120" s="98"/>
      <c r="J120" s="98"/>
      <c r="K120" s="98"/>
      <c r="L120" s="117">
        <v>1</v>
      </c>
      <c r="M120" s="117"/>
      <c r="N120" s="117"/>
      <c r="O120" s="117">
        <v>1</v>
      </c>
      <c r="P120" s="117"/>
      <c r="Q120" s="117"/>
      <c r="R120" s="117"/>
      <c r="S120" s="117"/>
    </row>
    <row r="121" spans="1:20" s="83" customFormat="1" ht="12.95" customHeight="1" x14ac:dyDescent="0.2">
      <c r="A121" s="81" t="str">
        <f t="shared" ref="A121:A127" si="13">$A$119</f>
        <v>Rathje, Lotta</v>
      </c>
      <c r="B121" s="86" t="str">
        <f>$B$4</f>
        <v>BAY</v>
      </c>
      <c r="C121" s="115"/>
      <c r="D121" s="116"/>
      <c r="E121" s="116"/>
      <c r="F121" s="116"/>
      <c r="G121" s="116"/>
      <c r="H121" s="98"/>
      <c r="I121" s="98"/>
      <c r="J121" s="98"/>
      <c r="K121" s="98"/>
      <c r="L121" s="117"/>
      <c r="M121" s="117"/>
      <c r="N121" s="117"/>
      <c r="O121" s="117"/>
      <c r="P121" s="117"/>
      <c r="Q121" s="117"/>
      <c r="R121" s="117"/>
      <c r="S121" s="117"/>
    </row>
    <row r="122" spans="1:20" s="83" customFormat="1" ht="12.95" customHeight="1" x14ac:dyDescent="0.2">
      <c r="A122" s="81" t="str">
        <f t="shared" si="13"/>
        <v>Rathje, Lotta</v>
      </c>
      <c r="B122" s="86" t="str">
        <f>$B$5</f>
        <v>Stuttgart</v>
      </c>
      <c r="C122" s="115">
        <v>1</v>
      </c>
      <c r="D122" s="116">
        <v>2</v>
      </c>
      <c r="E122" s="116">
        <v>1</v>
      </c>
      <c r="F122" s="116">
        <v>2</v>
      </c>
      <c r="G122" s="116"/>
      <c r="H122" s="98"/>
      <c r="I122" s="98"/>
      <c r="J122" s="98"/>
      <c r="K122" s="98"/>
      <c r="L122" s="117"/>
      <c r="M122" s="117"/>
      <c r="N122" s="117">
        <v>1</v>
      </c>
      <c r="O122" s="117"/>
      <c r="P122" s="117"/>
      <c r="Q122" s="117"/>
      <c r="R122" s="117"/>
      <c r="S122" s="117"/>
    </row>
    <row r="123" spans="1:20" s="83" customFormat="1" ht="12.95" customHeight="1" x14ac:dyDescent="0.2">
      <c r="A123" s="81" t="str">
        <f t="shared" si="13"/>
        <v>Rathje, Lotta</v>
      </c>
      <c r="B123" s="86" t="str">
        <f>$B$6</f>
        <v>BAY</v>
      </c>
      <c r="C123" s="115">
        <v>1</v>
      </c>
      <c r="D123" s="116">
        <v>1</v>
      </c>
      <c r="E123" s="116">
        <v>1</v>
      </c>
      <c r="F123" s="116"/>
      <c r="G123" s="116"/>
      <c r="H123" s="98"/>
      <c r="I123" s="98"/>
      <c r="J123" s="98"/>
      <c r="K123" s="98"/>
      <c r="L123" s="117"/>
      <c r="M123" s="117"/>
      <c r="N123" s="117"/>
      <c r="O123" s="117"/>
      <c r="P123" s="117"/>
      <c r="Q123" s="117"/>
      <c r="R123" s="117"/>
      <c r="S123" s="117"/>
    </row>
    <row r="124" spans="1:20" s="83" customFormat="1" ht="12.95" customHeight="1" x14ac:dyDescent="0.2">
      <c r="A124" s="81" t="str">
        <f t="shared" si="13"/>
        <v>Rathje, Lotta</v>
      </c>
      <c r="B124" s="86" t="str">
        <f>$B$7</f>
        <v>BSVNRW</v>
      </c>
      <c r="C124" s="115"/>
      <c r="D124" s="116"/>
      <c r="E124" s="116"/>
      <c r="F124" s="116"/>
      <c r="G124" s="116"/>
      <c r="H124" s="98"/>
      <c r="I124" s="98"/>
      <c r="J124" s="98"/>
      <c r="K124" s="98"/>
      <c r="L124" s="117"/>
      <c r="M124" s="117"/>
      <c r="N124" s="117"/>
      <c r="O124" s="117"/>
      <c r="P124" s="117"/>
      <c r="Q124" s="117"/>
      <c r="R124" s="117"/>
      <c r="S124" s="117"/>
    </row>
    <row r="125" spans="1:20" s="83" customFormat="1" ht="12.95" customHeight="1" x14ac:dyDescent="0.2">
      <c r="A125" s="81" t="str">
        <f t="shared" si="13"/>
        <v>Rathje, Lotta</v>
      </c>
      <c r="B125" s="86" t="str">
        <f>$B$8</f>
        <v>Gegner 6</v>
      </c>
      <c r="C125" s="115"/>
      <c r="D125" s="116"/>
      <c r="E125" s="116"/>
      <c r="F125" s="116"/>
      <c r="G125" s="116"/>
      <c r="H125" s="98"/>
      <c r="I125" s="98"/>
      <c r="J125" s="98"/>
      <c r="K125" s="98"/>
      <c r="L125" s="117"/>
      <c r="M125" s="117"/>
      <c r="N125" s="117"/>
      <c r="O125" s="117"/>
      <c r="P125" s="117"/>
      <c r="Q125" s="117"/>
      <c r="R125" s="117"/>
      <c r="S125" s="117"/>
    </row>
    <row r="126" spans="1:20" s="83" customFormat="1" ht="12.95" customHeight="1" x14ac:dyDescent="0.2">
      <c r="A126" s="81" t="str">
        <f t="shared" si="13"/>
        <v>Rathje, Lotta</v>
      </c>
      <c r="B126" s="86" t="str">
        <f>$B$9</f>
        <v>Gegner 7</v>
      </c>
      <c r="C126" s="115"/>
      <c r="D126" s="116"/>
      <c r="E126" s="116"/>
      <c r="F126" s="116"/>
      <c r="G126" s="116"/>
      <c r="H126" s="98"/>
      <c r="I126" s="98"/>
      <c r="J126" s="98"/>
      <c r="K126" s="98"/>
      <c r="L126" s="117"/>
      <c r="M126" s="117"/>
      <c r="N126" s="117"/>
      <c r="O126" s="117"/>
      <c r="P126" s="117"/>
      <c r="Q126" s="117"/>
      <c r="R126" s="117"/>
      <c r="S126" s="117"/>
    </row>
    <row r="127" spans="1:20" s="83" customFormat="1" ht="12.95" customHeight="1" x14ac:dyDescent="0.2">
      <c r="A127" s="81" t="str">
        <f t="shared" si="13"/>
        <v>Rathje, Lotta</v>
      </c>
      <c r="B127" s="86" t="str">
        <f>$B$10</f>
        <v>Gegner 8</v>
      </c>
      <c r="C127" s="115"/>
      <c r="D127" s="116"/>
      <c r="E127" s="116"/>
      <c r="F127" s="116"/>
      <c r="G127" s="116"/>
      <c r="H127" s="98"/>
      <c r="I127" s="98"/>
      <c r="J127" s="98"/>
      <c r="K127" s="98"/>
      <c r="L127" s="117"/>
      <c r="M127" s="117"/>
      <c r="N127" s="117"/>
      <c r="O127" s="117"/>
      <c r="P127" s="117"/>
      <c r="Q127" s="117"/>
      <c r="R127" s="117"/>
      <c r="S127" s="117"/>
    </row>
    <row r="128" spans="1:20" s="89" customFormat="1" ht="12.95" customHeight="1" x14ac:dyDescent="0.2">
      <c r="A128" s="137" t="str">
        <f>daten!$I$16</f>
        <v>Rusch, Leonie</v>
      </c>
      <c r="B128" s="87"/>
      <c r="C128" s="84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</row>
    <row r="129" spans="1:19" s="83" customFormat="1" ht="12.95" customHeight="1" x14ac:dyDescent="0.2">
      <c r="A129" s="81" t="str">
        <f>$A$128</f>
        <v>Rusch, Leonie</v>
      </c>
      <c r="B129" s="86" t="str">
        <f>$B$3</f>
        <v>BAWÜ</v>
      </c>
      <c r="C129" s="115"/>
      <c r="D129" s="116"/>
      <c r="E129" s="116"/>
      <c r="F129" s="116"/>
      <c r="G129" s="116"/>
      <c r="H129" s="98"/>
      <c r="I129" s="98"/>
      <c r="J129" s="98"/>
      <c r="K129" s="98"/>
      <c r="L129" s="117"/>
      <c r="M129" s="117"/>
      <c r="N129" s="117"/>
      <c r="O129" s="117"/>
      <c r="P129" s="117"/>
      <c r="Q129" s="117"/>
      <c r="R129" s="117"/>
      <c r="S129" s="117"/>
    </row>
    <row r="130" spans="1:19" s="83" customFormat="1" ht="12.95" customHeight="1" x14ac:dyDescent="0.2">
      <c r="A130" s="81" t="str">
        <f t="shared" ref="A130:A136" si="14">$A$128</f>
        <v>Rusch, Leonie</v>
      </c>
      <c r="B130" s="86" t="str">
        <f>$B$4</f>
        <v>BAY</v>
      </c>
      <c r="C130" s="115">
        <v>1</v>
      </c>
      <c r="D130" s="116">
        <v>1</v>
      </c>
      <c r="E130" s="116">
        <v>1</v>
      </c>
      <c r="F130" s="116"/>
      <c r="G130" s="116"/>
      <c r="H130" s="98"/>
      <c r="I130" s="98"/>
      <c r="J130" s="98"/>
      <c r="K130" s="98"/>
      <c r="L130" s="117">
        <v>1</v>
      </c>
      <c r="M130" s="117"/>
      <c r="N130" s="117"/>
      <c r="O130" s="117"/>
      <c r="P130" s="117"/>
      <c r="Q130" s="117"/>
      <c r="R130" s="117"/>
      <c r="S130" s="117"/>
    </row>
    <row r="131" spans="1:19" s="83" customFormat="1" ht="12.95" customHeight="1" x14ac:dyDescent="0.2">
      <c r="A131" s="81" t="str">
        <f t="shared" si="14"/>
        <v>Rusch, Leonie</v>
      </c>
      <c r="B131" s="86" t="str">
        <f>$B$5</f>
        <v>Stuttgart</v>
      </c>
      <c r="C131" s="115">
        <v>1</v>
      </c>
      <c r="D131" s="116">
        <v>2</v>
      </c>
      <c r="E131" s="116">
        <v>2</v>
      </c>
      <c r="F131" s="116">
        <v>1</v>
      </c>
      <c r="G131" s="116"/>
      <c r="H131" s="98">
        <v>2</v>
      </c>
      <c r="I131" s="98"/>
      <c r="J131" s="98"/>
      <c r="K131" s="98"/>
      <c r="L131" s="117"/>
      <c r="M131" s="117"/>
      <c r="N131" s="117"/>
      <c r="O131" s="117"/>
      <c r="P131" s="117"/>
      <c r="Q131" s="117"/>
      <c r="R131" s="117"/>
      <c r="S131" s="117"/>
    </row>
    <row r="132" spans="1:19" s="83" customFormat="1" ht="12.95" customHeight="1" x14ac:dyDescent="0.2">
      <c r="A132" s="81" t="str">
        <f t="shared" si="14"/>
        <v>Rusch, Leonie</v>
      </c>
      <c r="B132" s="86" t="str">
        <f>$B$6</f>
        <v>BAY</v>
      </c>
      <c r="C132" s="115">
        <v>1</v>
      </c>
      <c r="D132" s="116"/>
      <c r="E132" s="116"/>
      <c r="F132" s="116"/>
      <c r="G132" s="116"/>
      <c r="H132" s="98"/>
      <c r="I132" s="98"/>
      <c r="J132" s="98"/>
      <c r="K132" s="98"/>
      <c r="L132" s="117"/>
      <c r="M132" s="117"/>
      <c r="N132" s="117"/>
      <c r="O132" s="117"/>
      <c r="P132" s="117"/>
      <c r="Q132" s="117"/>
      <c r="R132" s="117"/>
      <c r="S132" s="117"/>
    </row>
    <row r="133" spans="1:19" s="83" customFormat="1" ht="12.95" customHeight="1" x14ac:dyDescent="0.2">
      <c r="A133" s="81" t="str">
        <f t="shared" si="14"/>
        <v>Rusch, Leonie</v>
      </c>
      <c r="B133" s="86" t="str">
        <f>$B$7</f>
        <v>BSVNRW</v>
      </c>
      <c r="C133" s="115">
        <v>1</v>
      </c>
      <c r="D133" s="116">
        <v>2</v>
      </c>
      <c r="E133" s="116">
        <v>1</v>
      </c>
      <c r="F133" s="116"/>
      <c r="G133" s="116"/>
      <c r="H133" s="98"/>
      <c r="I133" s="98"/>
      <c r="J133" s="98"/>
      <c r="K133" s="98"/>
      <c r="L133" s="117">
        <v>1</v>
      </c>
      <c r="M133" s="117"/>
      <c r="N133" s="117">
        <v>1</v>
      </c>
      <c r="O133" s="117"/>
      <c r="P133" s="117"/>
      <c r="Q133" s="117"/>
      <c r="R133" s="117"/>
      <c r="S133" s="117"/>
    </row>
    <row r="134" spans="1:19" s="83" customFormat="1" ht="12.95" customHeight="1" x14ac:dyDescent="0.2">
      <c r="A134" s="81" t="str">
        <f t="shared" si="14"/>
        <v>Rusch, Leonie</v>
      </c>
      <c r="B134" s="86" t="str">
        <f>$B$8</f>
        <v>Gegner 6</v>
      </c>
      <c r="C134" s="115"/>
      <c r="D134" s="116"/>
      <c r="E134" s="116"/>
      <c r="F134" s="116"/>
      <c r="G134" s="116"/>
      <c r="H134" s="98"/>
      <c r="I134" s="98"/>
      <c r="J134" s="98"/>
      <c r="K134" s="98"/>
      <c r="L134" s="117"/>
      <c r="M134" s="117"/>
      <c r="N134" s="117"/>
      <c r="O134" s="117"/>
      <c r="P134" s="117"/>
      <c r="Q134" s="117"/>
      <c r="R134" s="117"/>
      <c r="S134" s="117"/>
    </row>
    <row r="135" spans="1:19" s="83" customFormat="1" ht="12.95" customHeight="1" x14ac:dyDescent="0.2">
      <c r="A135" s="81" t="str">
        <f t="shared" si="14"/>
        <v>Rusch, Leonie</v>
      </c>
      <c r="B135" s="86" t="str">
        <f>$B$9</f>
        <v>Gegner 7</v>
      </c>
      <c r="C135" s="115"/>
      <c r="D135" s="116"/>
      <c r="E135" s="116"/>
      <c r="F135" s="116"/>
      <c r="G135" s="116"/>
      <c r="H135" s="98"/>
      <c r="I135" s="98"/>
      <c r="J135" s="98"/>
      <c r="K135" s="98"/>
      <c r="L135" s="117"/>
      <c r="M135" s="117"/>
      <c r="N135" s="117"/>
      <c r="O135" s="117"/>
      <c r="P135" s="117"/>
      <c r="Q135" s="117"/>
      <c r="R135" s="117"/>
      <c r="S135" s="117"/>
    </row>
    <row r="136" spans="1:19" s="83" customFormat="1" ht="12.95" customHeight="1" x14ac:dyDescent="0.2">
      <c r="A136" s="81" t="str">
        <f t="shared" si="14"/>
        <v>Rusch, Leonie</v>
      </c>
      <c r="B136" s="86" t="str">
        <f>$B$10</f>
        <v>Gegner 8</v>
      </c>
      <c r="C136" s="115"/>
      <c r="D136" s="116"/>
      <c r="E136" s="116"/>
      <c r="F136" s="116"/>
      <c r="G136" s="116"/>
      <c r="H136" s="98"/>
      <c r="I136" s="98"/>
      <c r="J136" s="98"/>
      <c r="K136" s="98"/>
      <c r="L136" s="117"/>
      <c r="M136" s="117"/>
      <c r="N136" s="117"/>
      <c r="O136" s="117"/>
      <c r="P136" s="117"/>
      <c r="Q136" s="117"/>
      <c r="R136" s="117"/>
      <c r="S136" s="117"/>
    </row>
    <row r="137" spans="1:19" ht="12.95" customHeight="1" x14ac:dyDescent="0.2">
      <c r="A137" s="137" t="str">
        <f>daten!$I$17</f>
        <v>Schelinski, Lisa</v>
      </c>
      <c r="B137" s="77"/>
      <c r="C137" s="84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</row>
    <row r="138" spans="1:19" s="83" customFormat="1" ht="12.95" customHeight="1" x14ac:dyDescent="0.2">
      <c r="A138" s="81" t="str">
        <f>$A$137</f>
        <v>Schelinski, Lisa</v>
      </c>
      <c r="B138" s="86" t="str">
        <f>$B$3</f>
        <v>BAWÜ</v>
      </c>
      <c r="C138" s="115">
        <v>1</v>
      </c>
      <c r="D138" s="116"/>
      <c r="E138" s="116"/>
      <c r="F138" s="116"/>
      <c r="G138" s="116"/>
      <c r="H138" s="98"/>
      <c r="I138" s="98"/>
      <c r="J138" s="98"/>
      <c r="K138" s="98"/>
      <c r="L138" s="117"/>
      <c r="M138" s="117"/>
      <c r="N138" s="117"/>
      <c r="O138" s="117"/>
      <c r="P138" s="117"/>
      <c r="Q138" s="117"/>
      <c r="R138" s="117"/>
      <c r="S138" s="117"/>
    </row>
    <row r="139" spans="1:19" s="83" customFormat="1" ht="12.95" customHeight="1" x14ac:dyDescent="0.2">
      <c r="A139" s="81" t="str">
        <f t="shared" ref="A139:A145" si="15">$A$137</f>
        <v>Schelinski, Lisa</v>
      </c>
      <c r="B139" s="86" t="str">
        <f>$B$4</f>
        <v>BAY</v>
      </c>
      <c r="C139" s="115">
        <v>1</v>
      </c>
      <c r="D139" s="116"/>
      <c r="E139" s="116"/>
      <c r="F139" s="116"/>
      <c r="G139" s="116"/>
      <c r="H139" s="98"/>
      <c r="I139" s="98"/>
      <c r="J139" s="98"/>
      <c r="K139" s="98"/>
      <c r="L139" s="117"/>
      <c r="M139" s="117"/>
      <c r="N139" s="117"/>
      <c r="O139" s="117"/>
      <c r="P139" s="117"/>
      <c r="Q139" s="117"/>
      <c r="R139" s="117"/>
      <c r="S139" s="117"/>
    </row>
    <row r="140" spans="1:19" s="83" customFormat="1" ht="12.95" customHeight="1" x14ac:dyDescent="0.2">
      <c r="A140" s="81" t="str">
        <f t="shared" si="15"/>
        <v>Schelinski, Lisa</v>
      </c>
      <c r="B140" s="86" t="str">
        <f>$B$5</f>
        <v>Stuttgart</v>
      </c>
      <c r="C140" s="115">
        <v>1</v>
      </c>
      <c r="D140" s="116">
        <v>2</v>
      </c>
      <c r="E140" s="116">
        <v>2</v>
      </c>
      <c r="F140" s="116">
        <v>1</v>
      </c>
      <c r="G140" s="116">
        <v>1</v>
      </c>
      <c r="H140" s="98">
        <v>1</v>
      </c>
      <c r="I140" s="98"/>
      <c r="J140" s="98"/>
      <c r="K140" s="98"/>
      <c r="L140" s="117">
        <v>1</v>
      </c>
      <c r="M140" s="117"/>
      <c r="N140" s="117"/>
      <c r="O140" s="117"/>
      <c r="P140" s="117"/>
      <c r="Q140" s="117"/>
      <c r="R140" s="117"/>
      <c r="S140" s="117"/>
    </row>
    <row r="141" spans="1:19" s="83" customFormat="1" ht="12.95" customHeight="1" x14ac:dyDescent="0.2">
      <c r="A141" s="81" t="str">
        <f t="shared" si="15"/>
        <v>Schelinski, Lisa</v>
      </c>
      <c r="B141" s="86" t="str">
        <f>$B$6</f>
        <v>BAY</v>
      </c>
      <c r="C141" s="115">
        <v>1</v>
      </c>
      <c r="D141" s="116">
        <v>1</v>
      </c>
      <c r="E141" s="116"/>
      <c r="F141" s="116"/>
      <c r="G141" s="116"/>
      <c r="H141" s="98"/>
      <c r="I141" s="98"/>
      <c r="J141" s="98"/>
      <c r="K141" s="98"/>
      <c r="L141" s="117"/>
      <c r="M141" s="117"/>
      <c r="N141" s="117">
        <v>1</v>
      </c>
      <c r="O141" s="117"/>
      <c r="P141" s="117"/>
      <c r="Q141" s="117"/>
      <c r="R141" s="117"/>
      <c r="S141" s="117"/>
    </row>
    <row r="142" spans="1:19" s="83" customFormat="1" ht="12.95" customHeight="1" x14ac:dyDescent="0.2">
      <c r="A142" s="81" t="str">
        <f t="shared" si="15"/>
        <v>Schelinski, Lisa</v>
      </c>
      <c r="B142" s="86" t="str">
        <f>$B$7</f>
        <v>BSVNRW</v>
      </c>
      <c r="C142" s="115">
        <v>1</v>
      </c>
      <c r="D142" s="116">
        <v>1</v>
      </c>
      <c r="E142" s="116">
        <v>1</v>
      </c>
      <c r="F142" s="116"/>
      <c r="G142" s="116"/>
      <c r="H142" s="98"/>
      <c r="I142" s="98"/>
      <c r="J142" s="98"/>
      <c r="K142" s="98"/>
      <c r="L142" s="117">
        <v>1</v>
      </c>
      <c r="M142" s="117"/>
      <c r="N142" s="117"/>
      <c r="O142" s="117"/>
      <c r="P142" s="117"/>
      <c r="Q142" s="117"/>
      <c r="R142" s="117"/>
      <c r="S142" s="117"/>
    </row>
    <row r="143" spans="1:19" s="83" customFormat="1" ht="12.95" customHeight="1" x14ac:dyDescent="0.2">
      <c r="A143" s="81" t="str">
        <f t="shared" si="15"/>
        <v>Schelinski, Lisa</v>
      </c>
      <c r="B143" s="86" t="str">
        <f>$B$8</f>
        <v>Gegner 6</v>
      </c>
      <c r="C143" s="115"/>
      <c r="D143" s="116"/>
      <c r="E143" s="116"/>
      <c r="F143" s="116"/>
      <c r="G143" s="116"/>
      <c r="H143" s="98"/>
      <c r="I143" s="98"/>
      <c r="J143" s="98"/>
      <c r="K143" s="98"/>
      <c r="L143" s="117"/>
      <c r="M143" s="117"/>
      <c r="N143" s="117"/>
      <c r="O143" s="117"/>
      <c r="P143" s="117"/>
      <c r="Q143" s="117"/>
      <c r="R143" s="117"/>
      <c r="S143" s="117"/>
    </row>
    <row r="144" spans="1:19" s="83" customFormat="1" ht="12.95" customHeight="1" x14ac:dyDescent="0.2">
      <c r="A144" s="81" t="str">
        <f t="shared" si="15"/>
        <v>Schelinski, Lisa</v>
      </c>
      <c r="B144" s="86" t="str">
        <f>$B$9</f>
        <v>Gegner 7</v>
      </c>
      <c r="C144" s="115"/>
      <c r="D144" s="116"/>
      <c r="E144" s="116"/>
      <c r="F144" s="116"/>
      <c r="G144" s="116"/>
      <c r="H144" s="98"/>
      <c r="I144" s="98"/>
      <c r="J144" s="98"/>
      <c r="K144" s="98"/>
      <c r="L144" s="117"/>
      <c r="M144" s="117"/>
      <c r="N144" s="117"/>
      <c r="O144" s="117"/>
      <c r="P144" s="117"/>
      <c r="Q144" s="117"/>
      <c r="R144" s="117"/>
      <c r="S144" s="117"/>
    </row>
    <row r="145" spans="1:19" s="83" customFormat="1" ht="12.95" customHeight="1" x14ac:dyDescent="0.2">
      <c r="A145" s="81" t="str">
        <f t="shared" si="15"/>
        <v>Schelinski, Lisa</v>
      </c>
      <c r="B145" s="86" t="str">
        <f>$B$10</f>
        <v>Gegner 8</v>
      </c>
      <c r="C145" s="115"/>
      <c r="D145" s="116"/>
      <c r="E145" s="116"/>
      <c r="F145" s="116"/>
      <c r="G145" s="116"/>
      <c r="H145" s="98"/>
      <c r="I145" s="98"/>
      <c r="J145" s="98"/>
      <c r="K145" s="98"/>
      <c r="L145" s="117"/>
      <c r="M145" s="117"/>
      <c r="N145" s="117"/>
      <c r="O145" s="117"/>
      <c r="P145" s="117"/>
      <c r="Q145" s="117"/>
      <c r="R145" s="117"/>
      <c r="S145" s="117"/>
    </row>
    <row r="146" spans="1:19" ht="12.95" customHeight="1" x14ac:dyDescent="0.2">
      <c r="A146" s="137" t="str">
        <f>daten!$I$18</f>
        <v>Steltner, Johanna</v>
      </c>
      <c r="B146" s="77"/>
      <c r="C146" s="84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</row>
    <row r="147" spans="1:19" s="83" customFormat="1" ht="12.95" customHeight="1" x14ac:dyDescent="0.2">
      <c r="A147" s="81" t="str">
        <f>$A$146</f>
        <v>Steltner, Johanna</v>
      </c>
      <c r="B147" s="86" t="str">
        <f>$B$3</f>
        <v>BAWÜ</v>
      </c>
      <c r="C147" s="115">
        <v>1</v>
      </c>
      <c r="D147" s="116">
        <v>2</v>
      </c>
      <c r="E147" s="116">
        <v>2</v>
      </c>
      <c r="F147" s="116"/>
      <c r="G147" s="116">
        <v>1</v>
      </c>
      <c r="H147" s="98"/>
      <c r="I147" s="98"/>
      <c r="J147" s="98"/>
      <c r="K147" s="98"/>
      <c r="L147" s="117"/>
      <c r="M147" s="117"/>
      <c r="N147" s="117"/>
      <c r="O147" s="117"/>
      <c r="P147" s="117"/>
      <c r="Q147" s="117"/>
      <c r="R147" s="117"/>
      <c r="S147" s="117"/>
    </row>
    <row r="148" spans="1:19" s="83" customFormat="1" ht="12.95" customHeight="1" x14ac:dyDescent="0.2">
      <c r="A148" s="81" t="str">
        <f t="shared" ref="A148:A154" si="16">$A$146</f>
        <v>Steltner, Johanna</v>
      </c>
      <c r="B148" s="86" t="str">
        <f>$B$4</f>
        <v>BAY</v>
      </c>
      <c r="C148" s="115"/>
      <c r="D148" s="116"/>
      <c r="E148" s="116"/>
      <c r="F148" s="116"/>
      <c r="G148" s="116"/>
      <c r="H148" s="98"/>
      <c r="I148" s="98"/>
      <c r="J148" s="98"/>
      <c r="K148" s="98"/>
      <c r="L148" s="117"/>
      <c r="M148" s="117"/>
      <c r="N148" s="117"/>
      <c r="O148" s="117"/>
      <c r="P148" s="117"/>
      <c r="Q148" s="117"/>
      <c r="R148" s="117"/>
      <c r="S148" s="117"/>
    </row>
    <row r="149" spans="1:19" s="83" customFormat="1" ht="12.95" customHeight="1" x14ac:dyDescent="0.2">
      <c r="A149" s="81" t="str">
        <f t="shared" si="16"/>
        <v>Steltner, Johanna</v>
      </c>
      <c r="B149" s="86" t="str">
        <f>$B$5</f>
        <v>Stuttgart</v>
      </c>
      <c r="C149" s="115">
        <v>1</v>
      </c>
      <c r="D149" s="116"/>
      <c r="E149" s="116"/>
      <c r="F149" s="116"/>
      <c r="G149" s="116"/>
      <c r="H149" s="98"/>
      <c r="I149" s="98"/>
      <c r="J149" s="98"/>
      <c r="K149" s="98"/>
      <c r="L149" s="117"/>
      <c r="M149" s="117"/>
      <c r="N149" s="117"/>
      <c r="O149" s="117"/>
      <c r="P149" s="117"/>
      <c r="Q149" s="117"/>
      <c r="R149" s="117"/>
      <c r="S149" s="117"/>
    </row>
    <row r="150" spans="1:19" s="83" customFormat="1" ht="12.95" customHeight="1" x14ac:dyDescent="0.2">
      <c r="A150" s="81" t="str">
        <f t="shared" si="16"/>
        <v>Steltner, Johanna</v>
      </c>
      <c r="B150" s="86" t="str">
        <f>$B$6</f>
        <v>BAY</v>
      </c>
      <c r="C150" s="115"/>
      <c r="D150" s="116"/>
      <c r="E150" s="116"/>
      <c r="F150" s="116"/>
      <c r="G150" s="116"/>
      <c r="H150" s="98"/>
      <c r="I150" s="98"/>
      <c r="J150" s="98"/>
      <c r="K150" s="98"/>
      <c r="L150" s="117"/>
      <c r="M150" s="117"/>
      <c r="N150" s="117"/>
      <c r="O150" s="117"/>
      <c r="P150" s="117"/>
      <c r="Q150" s="117"/>
      <c r="R150" s="117"/>
      <c r="S150" s="117"/>
    </row>
    <row r="151" spans="1:19" s="83" customFormat="1" ht="12.95" customHeight="1" x14ac:dyDescent="0.2">
      <c r="A151" s="81" t="str">
        <f t="shared" si="16"/>
        <v>Steltner, Johanna</v>
      </c>
      <c r="B151" s="86" t="str">
        <f>$B$7</f>
        <v>BSVNRW</v>
      </c>
      <c r="C151" s="115"/>
      <c r="D151" s="116"/>
      <c r="E151" s="116"/>
      <c r="F151" s="116"/>
      <c r="G151" s="116"/>
      <c r="H151" s="98"/>
      <c r="I151" s="98"/>
      <c r="J151" s="98"/>
      <c r="K151" s="98"/>
      <c r="L151" s="117"/>
      <c r="M151" s="117"/>
      <c r="N151" s="117"/>
      <c r="O151" s="117"/>
      <c r="P151" s="117"/>
      <c r="Q151" s="117"/>
      <c r="R151" s="117"/>
      <c r="S151" s="117"/>
    </row>
    <row r="152" spans="1:19" s="83" customFormat="1" ht="12.95" customHeight="1" x14ac:dyDescent="0.2">
      <c r="A152" s="81" t="str">
        <f t="shared" si="16"/>
        <v>Steltner, Johanna</v>
      </c>
      <c r="B152" s="86" t="str">
        <f>$B$8</f>
        <v>Gegner 6</v>
      </c>
      <c r="C152" s="115"/>
      <c r="D152" s="116"/>
      <c r="E152" s="116"/>
      <c r="F152" s="116"/>
      <c r="G152" s="116"/>
      <c r="H152" s="98"/>
      <c r="I152" s="98"/>
      <c r="J152" s="98"/>
      <c r="K152" s="98"/>
      <c r="L152" s="117"/>
      <c r="M152" s="117"/>
      <c r="N152" s="117"/>
      <c r="O152" s="117"/>
      <c r="P152" s="117"/>
      <c r="Q152" s="117"/>
      <c r="R152" s="117"/>
      <c r="S152" s="117"/>
    </row>
    <row r="153" spans="1:19" s="83" customFormat="1" ht="12.95" customHeight="1" x14ac:dyDescent="0.2">
      <c r="A153" s="81" t="str">
        <f t="shared" si="16"/>
        <v>Steltner, Johanna</v>
      </c>
      <c r="B153" s="86" t="str">
        <f>$B$9</f>
        <v>Gegner 7</v>
      </c>
      <c r="C153" s="115"/>
      <c r="D153" s="116"/>
      <c r="E153" s="116"/>
      <c r="F153" s="116"/>
      <c r="G153" s="116"/>
      <c r="H153" s="98"/>
      <c r="I153" s="98"/>
      <c r="J153" s="98"/>
      <c r="K153" s="98"/>
      <c r="L153" s="117"/>
      <c r="M153" s="117"/>
      <c r="N153" s="117"/>
      <c r="O153" s="117"/>
      <c r="P153" s="117"/>
      <c r="Q153" s="117"/>
      <c r="R153" s="117"/>
      <c r="S153" s="117"/>
    </row>
    <row r="154" spans="1:19" s="83" customFormat="1" ht="12.95" customHeight="1" x14ac:dyDescent="0.2">
      <c r="A154" s="81" t="str">
        <f t="shared" si="16"/>
        <v>Steltner, Johanna</v>
      </c>
      <c r="B154" s="86" t="str">
        <f>$B$10</f>
        <v>Gegner 8</v>
      </c>
      <c r="C154" s="115"/>
      <c r="D154" s="116"/>
      <c r="E154" s="116"/>
      <c r="F154" s="116"/>
      <c r="G154" s="116"/>
      <c r="H154" s="98"/>
      <c r="I154" s="98"/>
      <c r="J154" s="98"/>
      <c r="K154" s="98"/>
      <c r="L154" s="117"/>
      <c r="M154" s="117"/>
      <c r="N154" s="117"/>
      <c r="O154" s="117"/>
      <c r="P154" s="117"/>
      <c r="Q154" s="117"/>
      <c r="R154" s="117"/>
      <c r="S154" s="117"/>
    </row>
    <row r="155" spans="1:19" ht="12.95" customHeight="1" x14ac:dyDescent="0.2">
      <c r="A155" s="137" t="str">
        <f>daten!$I$19</f>
        <v>Spieler 3-18</v>
      </c>
      <c r="B155" s="77"/>
      <c r="C155" s="84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</row>
    <row r="156" spans="1:19" s="83" customFormat="1" ht="12.95" customHeight="1" x14ac:dyDescent="0.2">
      <c r="A156" s="81" t="str">
        <f>$A$155</f>
        <v>Spieler 3-18</v>
      </c>
      <c r="B156" s="86" t="str">
        <f>$B$3</f>
        <v>BAWÜ</v>
      </c>
      <c r="C156" s="115"/>
      <c r="D156" s="116"/>
      <c r="E156" s="116"/>
      <c r="F156" s="116"/>
      <c r="G156" s="116"/>
      <c r="H156" s="98"/>
      <c r="I156" s="98"/>
      <c r="J156" s="98"/>
      <c r="K156" s="98"/>
      <c r="L156" s="117"/>
      <c r="M156" s="117"/>
      <c r="N156" s="117"/>
      <c r="O156" s="117"/>
      <c r="P156" s="117"/>
      <c r="Q156" s="117"/>
      <c r="R156" s="117"/>
      <c r="S156" s="117"/>
    </row>
    <row r="157" spans="1:19" s="83" customFormat="1" ht="12.95" customHeight="1" x14ac:dyDescent="0.2">
      <c r="A157" s="81" t="str">
        <f t="shared" ref="A157:A163" si="17">$A$155</f>
        <v>Spieler 3-18</v>
      </c>
      <c r="B157" s="86" t="str">
        <f>$B$4</f>
        <v>BAY</v>
      </c>
      <c r="C157" s="115"/>
      <c r="D157" s="116"/>
      <c r="E157" s="116"/>
      <c r="F157" s="116"/>
      <c r="G157" s="116"/>
      <c r="H157" s="98"/>
      <c r="I157" s="98"/>
      <c r="J157" s="98"/>
      <c r="K157" s="98"/>
      <c r="L157" s="117"/>
      <c r="M157" s="117"/>
      <c r="N157" s="117"/>
      <c r="O157" s="117"/>
      <c r="P157" s="117"/>
      <c r="Q157" s="117"/>
      <c r="R157" s="117"/>
      <c r="S157" s="117"/>
    </row>
    <row r="158" spans="1:19" s="83" customFormat="1" ht="12.95" customHeight="1" x14ac:dyDescent="0.2">
      <c r="A158" s="81" t="str">
        <f t="shared" si="17"/>
        <v>Spieler 3-18</v>
      </c>
      <c r="B158" s="86" t="str">
        <f>$B$5</f>
        <v>Stuttgart</v>
      </c>
      <c r="C158" s="115"/>
      <c r="D158" s="116"/>
      <c r="E158" s="116"/>
      <c r="F158" s="116"/>
      <c r="G158" s="116"/>
      <c r="H158" s="98"/>
      <c r="I158" s="98"/>
      <c r="J158" s="98"/>
      <c r="K158" s="98"/>
      <c r="L158" s="117"/>
      <c r="M158" s="117"/>
      <c r="N158" s="117"/>
      <c r="O158" s="117"/>
      <c r="P158" s="117"/>
      <c r="Q158" s="117"/>
      <c r="R158" s="117"/>
      <c r="S158" s="117"/>
    </row>
    <row r="159" spans="1:19" s="83" customFormat="1" ht="12.95" customHeight="1" x14ac:dyDescent="0.2">
      <c r="A159" s="81" t="str">
        <f t="shared" si="17"/>
        <v>Spieler 3-18</v>
      </c>
      <c r="B159" s="86" t="str">
        <f>$B$6</f>
        <v>BAY</v>
      </c>
      <c r="C159" s="115"/>
      <c r="D159" s="116"/>
      <c r="E159" s="116"/>
      <c r="F159" s="116"/>
      <c r="G159" s="116"/>
      <c r="H159" s="98"/>
      <c r="I159" s="98"/>
      <c r="J159" s="98"/>
      <c r="K159" s="98"/>
      <c r="L159" s="117"/>
      <c r="M159" s="117"/>
      <c r="N159" s="117"/>
      <c r="O159" s="117"/>
      <c r="P159" s="117"/>
      <c r="Q159" s="117"/>
      <c r="R159" s="117"/>
      <c r="S159" s="117"/>
    </row>
    <row r="160" spans="1:19" s="83" customFormat="1" ht="12.95" customHeight="1" x14ac:dyDescent="0.2">
      <c r="A160" s="81" t="str">
        <f t="shared" si="17"/>
        <v>Spieler 3-18</v>
      </c>
      <c r="B160" s="86" t="str">
        <f>$B$7</f>
        <v>BSVNRW</v>
      </c>
      <c r="C160" s="115"/>
      <c r="D160" s="116"/>
      <c r="E160" s="116"/>
      <c r="F160" s="116"/>
      <c r="G160" s="116"/>
      <c r="H160" s="98"/>
      <c r="I160" s="98"/>
      <c r="J160" s="98"/>
      <c r="K160" s="98"/>
      <c r="L160" s="117"/>
      <c r="M160" s="117"/>
      <c r="N160" s="117"/>
      <c r="O160" s="117"/>
      <c r="P160" s="117"/>
      <c r="Q160" s="117"/>
      <c r="R160" s="117"/>
      <c r="S160" s="117"/>
    </row>
    <row r="161" spans="1:19" s="83" customFormat="1" ht="12.95" customHeight="1" x14ac:dyDescent="0.2">
      <c r="A161" s="81" t="str">
        <f t="shared" si="17"/>
        <v>Spieler 3-18</v>
      </c>
      <c r="B161" s="86" t="str">
        <f>$B$8</f>
        <v>Gegner 6</v>
      </c>
      <c r="C161" s="115"/>
      <c r="D161" s="116"/>
      <c r="E161" s="116"/>
      <c r="F161" s="116"/>
      <c r="G161" s="116"/>
      <c r="H161" s="98"/>
      <c r="I161" s="98"/>
      <c r="J161" s="98"/>
      <c r="K161" s="98"/>
      <c r="L161" s="117"/>
      <c r="M161" s="117"/>
      <c r="N161" s="117"/>
      <c r="O161" s="117"/>
      <c r="P161" s="117"/>
      <c r="Q161" s="117"/>
      <c r="R161" s="117"/>
      <c r="S161" s="117"/>
    </row>
    <row r="162" spans="1:19" s="83" customFormat="1" ht="12.95" customHeight="1" x14ac:dyDescent="0.2">
      <c r="A162" s="81" t="str">
        <f t="shared" si="17"/>
        <v>Spieler 3-18</v>
      </c>
      <c r="B162" s="86" t="str">
        <f>$B$9</f>
        <v>Gegner 7</v>
      </c>
      <c r="C162" s="115"/>
      <c r="D162" s="116"/>
      <c r="E162" s="116"/>
      <c r="F162" s="116"/>
      <c r="G162" s="116"/>
      <c r="H162" s="98"/>
      <c r="I162" s="98"/>
      <c r="J162" s="98"/>
      <c r="K162" s="98"/>
      <c r="L162" s="117"/>
      <c r="M162" s="117"/>
      <c r="N162" s="117"/>
      <c r="O162" s="117"/>
      <c r="P162" s="117"/>
      <c r="Q162" s="117"/>
      <c r="R162" s="117"/>
      <c r="S162" s="117"/>
    </row>
    <row r="163" spans="1:19" s="83" customFormat="1" ht="12.95" customHeight="1" x14ac:dyDescent="0.2">
      <c r="A163" s="81" t="str">
        <f t="shared" si="17"/>
        <v>Spieler 3-18</v>
      </c>
      <c r="B163" s="86" t="str">
        <f>$B$10</f>
        <v>Gegner 8</v>
      </c>
      <c r="C163" s="115"/>
      <c r="D163" s="116"/>
      <c r="E163" s="116"/>
      <c r="F163" s="116"/>
      <c r="G163" s="116"/>
      <c r="H163" s="98"/>
      <c r="I163" s="98"/>
      <c r="J163" s="98"/>
      <c r="K163" s="98"/>
      <c r="L163" s="117"/>
      <c r="M163" s="117"/>
      <c r="N163" s="117"/>
      <c r="O163" s="117"/>
      <c r="P163" s="117"/>
      <c r="Q163" s="117"/>
      <c r="R163" s="117"/>
      <c r="S163" s="117"/>
    </row>
    <row r="164" spans="1:19" ht="12.95" customHeight="1" x14ac:dyDescent="0.2">
      <c r="A164" s="137" t="str">
        <f>daten!$I$20</f>
        <v>Spieler 3-19</v>
      </c>
      <c r="B164" s="77"/>
      <c r="C164" s="84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</row>
    <row r="165" spans="1:19" s="83" customFormat="1" ht="12.95" customHeight="1" x14ac:dyDescent="0.2">
      <c r="A165" s="81" t="str">
        <f>$A$164</f>
        <v>Spieler 3-19</v>
      </c>
      <c r="B165" s="86" t="str">
        <f>$B$3</f>
        <v>BAWÜ</v>
      </c>
      <c r="C165" s="115"/>
      <c r="D165" s="116"/>
      <c r="E165" s="116"/>
      <c r="F165" s="116"/>
      <c r="G165" s="116"/>
      <c r="H165" s="98"/>
      <c r="I165" s="98"/>
      <c r="J165" s="98"/>
      <c r="K165" s="98"/>
      <c r="L165" s="117"/>
      <c r="M165" s="117"/>
      <c r="N165" s="117"/>
      <c r="O165" s="117"/>
      <c r="P165" s="117"/>
      <c r="Q165" s="117"/>
      <c r="R165" s="117"/>
      <c r="S165" s="117"/>
    </row>
    <row r="166" spans="1:19" s="83" customFormat="1" ht="12.95" customHeight="1" x14ac:dyDescent="0.2">
      <c r="A166" s="81" t="str">
        <f t="shared" ref="A166:A172" si="18">$A$164</f>
        <v>Spieler 3-19</v>
      </c>
      <c r="B166" s="86" t="str">
        <f>$B$4</f>
        <v>BAY</v>
      </c>
      <c r="C166" s="115"/>
      <c r="D166" s="116"/>
      <c r="E166" s="116"/>
      <c r="F166" s="116"/>
      <c r="G166" s="116"/>
      <c r="H166" s="98"/>
      <c r="I166" s="98"/>
      <c r="J166" s="98"/>
      <c r="K166" s="98"/>
      <c r="L166" s="117"/>
      <c r="M166" s="117"/>
      <c r="N166" s="117"/>
      <c r="O166" s="117"/>
      <c r="P166" s="117"/>
      <c r="Q166" s="117"/>
      <c r="R166" s="117"/>
      <c r="S166" s="117"/>
    </row>
    <row r="167" spans="1:19" s="83" customFormat="1" ht="12.95" customHeight="1" x14ac:dyDescent="0.2">
      <c r="A167" s="81" t="str">
        <f t="shared" si="18"/>
        <v>Spieler 3-19</v>
      </c>
      <c r="B167" s="86" t="str">
        <f>$B$5</f>
        <v>Stuttgart</v>
      </c>
      <c r="C167" s="115"/>
      <c r="D167" s="116"/>
      <c r="E167" s="116"/>
      <c r="F167" s="116"/>
      <c r="G167" s="116"/>
      <c r="H167" s="98"/>
      <c r="I167" s="98"/>
      <c r="J167" s="98"/>
      <c r="K167" s="98"/>
      <c r="L167" s="117"/>
      <c r="M167" s="117"/>
      <c r="N167" s="117"/>
      <c r="O167" s="117"/>
      <c r="P167" s="117"/>
      <c r="Q167" s="117"/>
      <c r="R167" s="117"/>
      <c r="S167" s="117"/>
    </row>
    <row r="168" spans="1:19" s="83" customFormat="1" ht="12.95" customHeight="1" x14ac:dyDescent="0.2">
      <c r="A168" s="81" t="str">
        <f t="shared" si="18"/>
        <v>Spieler 3-19</v>
      </c>
      <c r="B168" s="86" t="str">
        <f>$B$6</f>
        <v>BAY</v>
      </c>
      <c r="C168" s="115"/>
      <c r="D168" s="116"/>
      <c r="E168" s="116"/>
      <c r="F168" s="116"/>
      <c r="G168" s="116"/>
      <c r="H168" s="98"/>
      <c r="I168" s="98"/>
      <c r="J168" s="98"/>
      <c r="K168" s="98"/>
      <c r="L168" s="117"/>
      <c r="M168" s="117"/>
      <c r="N168" s="117"/>
      <c r="O168" s="117"/>
      <c r="P168" s="117"/>
      <c r="Q168" s="117"/>
      <c r="R168" s="117"/>
      <c r="S168" s="117"/>
    </row>
    <row r="169" spans="1:19" s="83" customFormat="1" ht="12.95" customHeight="1" x14ac:dyDescent="0.2">
      <c r="A169" s="81" t="str">
        <f t="shared" si="18"/>
        <v>Spieler 3-19</v>
      </c>
      <c r="B169" s="86" t="str">
        <f>$B$7</f>
        <v>BSVNRW</v>
      </c>
      <c r="C169" s="115"/>
      <c r="D169" s="116"/>
      <c r="E169" s="116"/>
      <c r="F169" s="116"/>
      <c r="G169" s="116"/>
      <c r="H169" s="98"/>
      <c r="I169" s="98"/>
      <c r="J169" s="98"/>
      <c r="K169" s="98"/>
      <c r="L169" s="117"/>
      <c r="M169" s="117"/>
      <c r="N169" s="117"/>
      <c r="O169" s="117"/>
      <c r="P169" s="117"/>
      <c r="Q169" s="117"/>
      <c r="R169" s="117"/>
      <c r="S169" s="117"/>
    </row>
    <row r="170" spans="1:19" s="83" customFormat="1" ht="12.95" customHeight="1" x14ac:dyDescent="0.2">
      <c r="A170" s="81" t="str">
        <f t="shared" si="18"/>
        <v>Spieler 3-19</v>
      </c>
      <c r="B170" s="86" t="str">
        <f>$B$8</f>
        <v>Gegner 6</v>
      </c>
      <c r="C170" s="115"/>
      <c r="D170" s="116"/>
      <c r="E170" s="116"/>
      <c r="F170" s="116"/>
      <c r="G170" s="116"/>
      <c r="H170" s="98"/>
      <c r="I170" s="98"/>
      <c r="J170" s="98"/>
      <c r="K170" s="98"/>
      <c r="L170" s="117"/>
      <c r="M170" s="117"/>
      <c r="N170" s="117"/>
      <c r="O170" s="117"/>
      <c r="P170" s="117"/>
      <c r="Q170" s="117"/>
      <c r="R170" s="117"/>
      <c r="S170" s="117"/>
    </row>
    <row r="171" spans="1:19" s="83" customFormat="1" ht="12.95" customHeight="1" x14ac:dyDescent="0.2">
      <c r="A171" s="81" t="str">
        <f t="shared" si="18"/>
        <v>Spieler 3-19</v>
      </c>
      <c r="B171" s="86" t="str">
        <f>$B$9</f>
        <v>Gegner 7</v>
      </c>
      <c r="C171" s="115"/>
      <c r="D171" s="116"/>
      <c r="E171" s="116"/>
      <c r="F171" s="116"/>
      <c r="G171" s="116"/>
      <c r="H171" s="98"/>
      <c r="I171" s="98"/>
      <c r="J171" s="98"/>
      <c r="K171" s="98"/>
      <c r="L171" s="117"/>
      <c r="M171" s="117"/>
      <c r="N171" s="117"/>
      <c r="O171" s="117"/>
      <c r="P171" s="117"/>
      <c r="Q171" s="117"/>
      <c r="R171" s="117"/>
      <c r="S171" s="117"/>
    </row>
    <row r="172" spans="1:19" s="83" customFormat="1" ht="12.95" customHeight="1" x14ac:dyDescent="0.2">
      <c r="A172" s="81" t="str">
        <f t="shared" si="18"/>
        <v>Spieler 3-19</v>
      </c>
      <c r="B172" s="86" t="str">
        <f>$B$10</f>
        <v>Gegner 8</v>
      </c>
      <c r="C172" s="115"/>
      <c r="D172" s="116"/>
      <c r="E172" s="116"/>
      <c r="F172" s="116"/>
      <c r="G172" s="116"/>
      <c r="H172" s="98"/>
      <c r="I172" s="98"/>
      <c r="J172" s="98"/>
      <c r="K172" s="98"/>
      <c r="L172" s="117"/>
      <c r="M172" s="117"/>
      <c r="N172" s="117"/>
      <c r="O172" s="117"/>
      <c r="P172" s="117"/>
      <c r="Q172" s="117"/>
      <c r="R172" s="117"/>
      <c r="S172" s="117"/>
    </row>
    <row r="173" spans="1:19" ht="12.95" customHeight="1" x14ac:dyDescent="0.2">
      <c r="A173" s="137" t="str">
        <f>daten!$I$21</f>
        <v>Spieler 3-20</v>
      </c>
      <c r="B173" s="77"/>
      <c r="C173" s="84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</row>
    <row r="174" spans="1:19" s="83" customFormat="1" ht="12.95" customHeight="1" x14ac:dyDescent="0.2">
      <c r="A174" s="81" t="str">
        <f>$A$173</f>
        <v>Spieler 3-20</v>
      </c>
      <c r="B174" s="86" t="str">
        <f>$B$3</f>
        <v>BAWÜ</v>
      </c>
      <c r="C174" s="115"/>
      <c r="D174" s="116"/>
      <c r="E174" s="116"/>
      <c r="F174" s="116"/>
      <c r="G174" s="116"/>
      <c r="H174" s="98"/>
      <c r="I174" s="98"/>
      <c r="J174" s="98"/>
      <c r="K174" s="98"/>
      <c r="L174" s="117"/>
      <c r="M174" s="117"/>
      <c r="N174" s="117"/>
      <c r="O174" s="117"/>
      <c r="P174" s="117"/>
      <c r="Q174" s="117"/>
      <c r="R174" s="117"/>
      <c r="S174" s="117"/>
    </row>
    <row r="175" spans="1:19" s="83" customFormat="1" ht="12.95" customHeight="1" x14ac:dyDescent="0.2">
      <c r="A175" s="81" t="str">
        <f t="shared" ref="A175:A181" si="19">$A$173</f>
        <v>Spieler 3-20</v>
      </c>
      <c r="B175" s="86" t="str">
        <f>$B$4</f>
        <v>BAY</v>
      </c>
      <c r="C175" s="115"/>
      <c r="D175" s="116"/>
      <c r="E175" s="116"/>
      <c r="F175" s="116"/>
      <c r="G175" s="116"/>
      <c r="H175" s="98"/>
      <c r="I175" s="98"/>
      <c r="J175" s="98"/>
      <c r="K175" s="98"/>
      <c r="L175" s="117"/>
      <c r="M175" s="117"/>
      <c r="N175" s="117"/>
      <c r="O175" s="117"/>
      <c r="P175" s="117"/>
      <c r="Q175" s="117"/>
      <c r="R175" s="117"/>
      <c r="S175" s="117"/>
    </row>
    <row r="176" spans="1:19" s="83" customFormat="1" ht="12.95" customHeight="1" x14ac:dyDescent="0.2">
      <c r="A176" s="81" t="str">
        <f t="shared" si="19"/>
        <v>Spieler 3-20</v>
      </c>
      <c r="B176" s="86" t="str">
        <f>$B$5</f>
        <v>Stuttgart</v>
      </c>
      <c r="C176" s="115"/>
      <c r="D176" s="116"/>
      <c r="E176" s="116"/>
      <c r="F176" s="116"/>
      <c r="G176" s="116"/>
      <c r="H176" s="98"/>
      <c r="I176" s="98"/>
      <c r="J176" s="98"/>
      <c r="K176" s="98"/>
      <c r="L176" s="117"/>
      <c r="M176" s="117"/>
      <c r="N176" s="117"/>
      <c r="O176" s="117"/>
      <c r="P176" s="117"/>
      <c r="Q176" s="117"/>
      <c r="R176" s="117"/>
      <c r="S176" s="117"/>
    </row>
    <row r="177" spans="1:19" s="83" customFormat="1" ht="12.95" customHeight="1" x14ac:dyDescent="0.2">
      <c r="A177" s="81" t="str">
        <f t="shared" si="19"/>
        <v>Spieler 3-20</v>
      </c>
      <c r="B177" s="86" t="str">
        <f>$B$6</f>
        <v>BAY</v>
      </c>
      <c r="C177" s="115"/>
      <c r="D177" s="116"/>
      <c r="E177" s="116"/>
      <c r="F177" s="116"/>
      <c r="G177" s="116"/>
      <c r="H177" s="98"/>
      <c r="I177" s="98"/>
      <c r="J177" s="98"/>
      <c r="K177" s="98"/>
      <c r="L177" s="117"/>
      <c r="M177" s="117"/>
      <c r="N177" s="117"/>
      <c r="O177" s="117"/>
      <c r="P177" s="117"/>
      <c r="Q177" s="117"/>
      <c r="R177" s="117"/>
      <c r="S177" s="117"/>
    </row>
    <row r="178" spans="1:19" s="83" customFormat="1" ht="12.95" customHeight="1" x14ac:dyDescent="0.2">
      <c r="A178" s="81" t="str">
        <f t="shared" si="19"/>
        <v>Spieler 3-20</v>
      </c>
      <c r="B178" s="86" t="str">
        <f>$B$7</f>
        <v>BSVNRW</v>
      </c>
      <c r="C178" s="115"/>
      <c r="D178" s="116"/>
      <c r="E178" s="116"/>
      <c r="F178" s="116"/>
      <c r="G178" s="116"/>
      <c r="H178" s="98"/>
      <c r="I178" s="98"/>
      <c r="J178" s="98"/>
      <c r="K178" s="98"/>
      <c r="L178" s="117"/>
      <c r="M178" s="117"/>
      <c r="N178" s="117"/>
      <c r="O178" s="117"/>
      <c r="P178" s="117"/>
      <c r="Q178" s="117"/>
      <c r="R178" s="117"/>
      <c r="S178" s="117"/>
    </row>
    <row r="179" spans="1:19" s="83" customFormat="1" ht="12.95" customHeight="1" x14ac:dyDescent="0.2">
      <c r="A179" s="81" t="str">
        <f t="shared" si="19"/>
        <v>Spieler 3-20</v>
      </c>
      <c r="B179" s="86" t="str">
        <f>$B$8</f>
        <v>Gegner 6</v>
      </c>
      <c r="C179" s="115"/>
      <c r="D179" s="116"/>
      <c r="E179" s="116"/>
      <c r="F179" s="116"/>
      <c r="G179" s="116"/>
      <c r="H179" s="98"/>
      <c r="I179" s="98"/>
      <c r="J179" s="98"/>
      <c r="K179" s="98"/>
      <c r="L179" s="117"/>
      <c r="M179" s="117"/>
      <c r="N179" s="117"/>
      <c r="O179" s="117"/>
      <c r="P179" s="117"/>
      <c r="Q179" s="117"/>
      <c r="R179" s="117"/>
      <c r="S179" s="117"/>
    </row>
    <row r="180" spans="1:19" s="83" customFormat="1" ht="12.95" customHeight="1" x14ac:dyDescent="0.2">
      <c r="A180" s="81" t="str">
        <f t="shared" si="19"/>
        <v>Spieler 3-20</v>
      </c>
      <c r="B180" s="86" t="str">
        <f>$B$9</f>
        <v>Gegner 7</v>
      </c>
      <c r="C180" s="115"/>
      <c r="D180" s="116"/>
      <c r="E180" s="116"/>
      <c r="F180" s="116"/>
      <c r="G180" s="116"/>
      <c r="H180" s="98"/>
      <c r="I180" s="98"/>
      <c r="J180" s="98"/>
      <c r="K180" s="98"/>
      <c r="L180" s="117"/>
      <c r="M180" s="117"/>
      <c r="N180" s="117"/>
      <c r="O180" s="117"/>
      <c r="P180" s="117"/>
      <c r="Q180" s="117"/>
      <c r="R180" s="117"/>
      <c r="S180" s="117"/>
    </row>
    <row r="181" spans="1:19" s="83" customFormat="1" ht="12.95" customHeight="1" x14ac:dyDescent="0.2">
      <c r="A181" s="81" t="str">
        <f t="shared" si="19"/>
        <v>Spieler 3-20</v>
      </c>
      <c r="B181" s="86" t="str">
        <f>$B$10</f>
        <v>Gegner 8</v>
      </c>
      <c r="C181" s="115"/>
      <c r="D181" s="116"/>
      <c r="E181" s="116"/>
      <c r="F181" s="116"/>
      <c r="G181" s="116"/>
      <c r="H181" s="98"/>
      <c r="I181" s="98"/>
      <c r="J181" s="98"/>
      <c r="K181" s="98"/>
      <c r="L181" s="117"/>
      <c r="M181" s="117"/>
      <c r="N181" s="117"/>
      <c r="O181" s="117"/>
      <c r="P181" s="117"/>
      <c r="Q181" s="117"/>
      <c r="R181" s="117"/>
      <c r="S181" s="117"/>
    </row>
    <row r="182" spans="1:19" ht="12.95" customHeight="1" x14ac:dyDescent="0.2">
      <c r="A182" s="137" t="str">
        <f>daten!$I$22</f>
        <v>Spieler 3-21</v>
      </c>
      <c r="B182" s="77"/>
      <c r="C182" s="84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</row>
    <row r="183" spans="1:19" s="83" customFormat="1" ht="12.95" customHeight="1" x14ac:dyDescent="0.2">
      <c r="A183" s="81" t="str">
        <f>$A$182</f>
        <v>Spieler 3-21</v>
      </c>
      <c r="B183" s="86" t="str">
        <f>$B$3</f>
        <v>BAWÜ</v>
      </c>
      <c r="C183" s="115"/>
      <c r="D183" s="116"/>
      <c r="E183" s="116"/>
      <c r="F183" s="116"/>
      <c r="G183" s="116"/>
      <c r="H183" s="98"/>
      <c r="I183" s="98"/>
      <c r="J183" s="98"/>
      <c r="K183" s="98"/>
      <c r="L183" s="117"/>
      <c r="M183" s="117"/>
      <c r="N183" s="117"/>
      <c r="O183" s="117"/>
      <c r="P183" s="117"/>
      <c r="Q183" s="117"/>
      <c r="R183" s="117"/>
      <c r="S183" s="117"/>
    </row>
    <row r="184" spans="1:19" s="83" customFormat="1" ht="12.95" customHeight="1" x14ac:dyDescent="0.2">
      <c r="A184" s="81" t="str">
        <f t="shared" ref="A184:A190" si="20">$A$182</f>
        <v>Spieler 3-21</v>
      </c>
      <c r="B184" s="86" t="str">
        <f>$B$4</f>
        <v>BAY</v>
      </c>
      <c r="C184" s="115"/>
      <c r="D184" s="116"/>
      <c r="E184" s="116"/>
      <c r="F184" s="116"/>
      <c r="G184" s="116"/>
      <c r="H184" s="98"/>
      <c r="I184" s="98"/>
      <c r="J184" s="98"/>
      <c r="K184" s="98"/>
      <c r="L184" s="117"/>
      <c r="M184" s="117"/>
      <c r="N184" s="117"/>
      <c r="O184" s="117"/>
      <c r="P184" s="117"/>
      <c r="Q184" s="117"/>
      <c r="R184" s="117"/>
      <c r="S184" s="117"/>
    </row>
    <row r="185" spans="1:19" s="83" customFormat="1" ht="12.95" customHeight="1" x14ac:dyDescent="0.2">
      <c r="A185" s="81" t="str">
        <f t="shared" si="20"/>
        <v>Spieler 3-21</v>
      </c>
      <c r="B185" s="86" t="str">
        <f>$B$5</f>
        <v>Stuttgart</v>
      </c>
      <c r="C185" s="115"/>
      <c r="D185" s="116"/>
      <c r="E185" s="116"/>
      <c r="F185" s="116"/>
      <c r="G185" s="116"/>
      <c r="H185" s="98"/>
      <c r="I185" s="98"/>
      <c r="J185" s="98"/>
      <c r="K185" s="98"/>
      <c r="L185" s="117"/>
      <c r="M185" s="117"/>
      <c r="N185" s="117"/>
      <c r="O185" s="117"/>
      <c r="P185" s="117"/>
      <c r="Q185" s="117"/>
      <c r="R185" s="117"/>
      <c r="S185" s="117"/>
    </row>
    <row r="186" spans="1:19" s="83" customFormat="1" ht="12.95" customHeight="1" x14ac:dyDescent="0.2">
      <c r="A186" s="81" t="str">
        <f t="shared" si="20"/>
        <v>Spieler 3-21</v>
      </c>
      <c r="B186" s="86" t="str">
        <f>$B$6</f>
        <v>BAY</v>
      </c>
      <c r="C186" s="115"/>
      <c r="D186" s="116"/>
      <c r="E186" s="116"/>
      <c r="F186" s="116"/>
      <c r="G186" s="116"/>
      <c r="H186" s="98"/>
      <c r="I186" s="98"/>
      <c r="J186" s="98"/>
      <c r="K186" s="98"/>
      <c r="L186" s="117"/>
      <c r="M186" s="117"/>
      <c r="N186" s="117"/>
      <c r="O186" s="117"/>
      <c r="P186" s="117"/>
      <c r="Q186" s="117"/>
      <c r="R186" s="117"/>
      <c r="S186" s="117"/>
    </row>
    <row r="187" spans="1:19" s="83" customFormat="1" ht="12.95" customHeight="1" x14ac:dyDescent="0.2">
      <c r="A187" s="81" t="str">
        <f t="shared" si="20"/>
        <v>Spieler 3-21</v>
      </c>
      <c r="B187" s="86" t="str">
        <f>$B$7</f>
        <v>BSVNRW</v>
      </c>
      <c r="C187" s="115"/>
      <c r="D187" s="116"/>
      <c r="E187" s="116"/>
      <c r="F187" s="116"/>
      <c r="G187" s="116"/>
      <c r="H187" s="98"/>
      <c r="I187" s="98"/>
      <c r="J187" s="98"/>
      <c r="K187" s="98"/>
      <c r="L187" s="117"/>
      <c r="M187" s="117"/>
      <c r="N187" s="117"/>
      <c r="O187" s="117"/>
      <c r="P187" s="117"/>
      <c r="Q187" s="117"/>
      <c r="R187" s="117"/>
      <c r="S187" s="117"/>
    </row>
    <row r="188" spans="1:19" s="83" customFormat="1" ht="12.95" customHeight="1" x14ac:dyDescent="0.2">
      <c r="A188" s="81" t="str">
        <f t="shared" si="20"/>
        <v>Spieler 3-21</v>
      </c>
      <c r="B188" s="86" t="str">
        <f>$B$8</f>
        <v>Gegner 6</v>
      </c>
      <c r="C188" s="115"/>
      <c r="D188" s="116"/>
      <c r="E188" s="116"/>
      <c r="F188" s="116"/>
      <c r="G188" s="116"/>
      <c r="H188" s="98"/>
      <c r="I188" s="98"/>
      <c r="J188" s="98"/>
      <c r="K188" s="98"/>
      <c r="L188" s="117"/>
      <c r="M188" s="117"/>
      <c r="N188" s="117"/>
      <c r="O188" s="117"/>
      <c r="P188" s="117"/>
      <c r="Q188" s="117"/>
      <c r="R188" s="117"/>
      <c r="S188" s="117"/>
    </row>
    <row r="189" spans="1:19" s="83" customFormat="1" ht="12.95" customHeight="1" x14ac:dyDescent="0.2">
      <c r="A189" s="81" t="str">
        <f t="shared" si="20"/>
        <v>Spieler 3-21</v>
      </c>
      <c r="B189" s="86" t="str">
        <f>$B$9</f>
        <v>Gegner 7</v>
      </c>
      <c r="C189" s="115"/>
      <c r="D189" s="116"/>
      <c r="E189" s="116"/>
      <c r="F189" s="116"/>
      <c r="G189" s="116"/>
      <c r="H189" s="98"/>
      <c r="I189" s="98"/>
      <c r="J189" s="98"/>
      <c r="K189" s="98"/>
      <c r="L189" s="117"/>
      <c r="M189" s="117"/>
      <c r="N189" s="117"/>
      <c r="O189" s="117"/>
      <c r="P189" s="117"/>
      <c r="Q189" s="117"/>
      <c r="R189" s="117"/>
      <c r="S189" s="117"/>
    </row>
    <row r="190" spans="1:19" s="83" customFormat="1" ht="12.95" customHeight="1" x14ac:dyDescent="0.2">
      <c r="A190" s="81" t="str">
        <f t="shared" si="20"/>
        <v>Spieler 3-21</v>
      </c>
      <c r="B190" s="86" t="str">
        <f>$B$10</f>
        <v>Gegner 8</v>
      </c>
      <c r="C190" s="115"/>
      <c r="D190" s="116"/>
      <c r="E190" s="116"/>
      <c r="F190" s="116"/>
      <c r="G190" s="116"/>
      <c r="H190" s="98"/>
      <c r="I190" s="98"/>
      <c r="J190" s="98"/>
      <c r="K190" s="98"/>
      <c r="L190" s="117"/>
      <c r="M190" s="117"/>
      <c r="N190" s="117"/>
      <c r="O190" s="117"/>
      <c r="P190" s="117"/>
      <c r="Q190" s="117"/>
      <c r="R190" s="117"/>
      <c r="S190" s="117"/>
    </row>
    <row r="191" spans="1:19" ht="12.95" customHeight="1" x14ac:dyDescent="0.2">
      <c r="A191" s="137" t="str">
        <f>daten!$I$23</f>
        <v>Spieler 3-22</v>
      </c>
      <c r="B191" s="77"/>
      <c r="C191" s="84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</row>
    <row r="192" spans="1:19" s="83" customFormat="1" ht="12.95" customHeight="1" x14ac:dyDescent="0.2">
      <c r="A192" s="81" t="str">
        <f>$A$191</f>
        <v>Spieler 3-22</v>
      </c>
      <c r="B192" s="86" t="str">
        <f>$B$3</f>
        <v>BAWÜ</v>
      </c>
      <c r="C192" s="115"/>
      <c r="D192" s="116"/>
      <c r="E192" s="116"/>
      <c r="F192" s="116"/>
      <c r="G192" s="116"/>
      <c r="H192" s="98"/>
      <c r="I192" s="98"/>
      <c r="J192" s="98"/>
      <c r="K192" s="98"/>
      <c r="L192" s="117"/>
      <c r="M192" s="117"/>
      <c r="N192" s="117"/>
      <c r="O192" s="117"/>
      <c r="P192" s="117"/>
      <c r="Q192" s="117"/>
      <c r="R192" s="117"/>
      <c r="S192" s="117"/>
    </row>
    <row r="193" spans="1:19" s="83" customFormat="1" ht="12.95" customHeight="1" x14ac:dyDescent="0.2">
      <c r="A193" s="81" t="str">
        <f t="shared" ref="A193:A199" si="21">$A$191</f>
        <v>Spieler 3-22</v>
      </c>
      <c r="B193" s="86" t="str">
        <f>$B$4</f>
        <v>BAY</v>
      </c>
      <c r="C193" s="115"/>
      <c r="D193" s="116"/>
      <c r="E193" s="116"/>
      <c r="F193" s="116"/>
      <c r="G193" s="116"/>
      <c r="H193" s="98"/>
      <c r="I193" s="98"/>
      <c r="J193" s="98"/>
      <c r="K193" s="98"/>
      <c r="L193" s="117"/>
      <c r="M193" s="117"/>
      <c r="N193" s="117"/>
      <c r="O193" s="117"/>
      <c r="P193" s="117"/>
      <c r="Q193" s="117"/>
      <c r="R193" s="117"/>
      <c r="S193" s="117"/>
    </row>
    <row r="194" spans="1:19" s="83" customFormat="1" ht="12.95" customHeight="1" x14ac:dyDescent="0.2">
      <c r="A194" s="81" t="str">
        <f t="shared" si="21"/>
        <v>Spieler 3-22</v>
      </c>
      <c r="B194" s="86" t="str">
        <f>$B$5</f>
        <v>Stuttgart</v>
      </c>
      <c r="C194" s="115"/>
      <c r="D194" s="116"/>
      <c r="E194" s="116"/>
      <c r="F194" s="116"/>
      <c r="G194" s="116"/>
      <c r="H194" s="98"/>
      <c r="I194" s="98"/>
      <c r="J194" s="98"/>
      <c r="K194" s="98"/>
      <c r="L194" s="117"/>
      <c r="M194" s="117"/>
      <c r="N194" s="117"/>
      <c r="O194" s="117"/>
      <c r="P194" s="117"/>
      <c r="Q194" s="117"/>
      <c r="R194" s="117"/>
      <c r="S194" s="117"/>
    </row>
    <row r="195" spans="1:19" s="83" customFormat="1" ht="12.95" customHeight="1" x14ac:dyDescent="0.2">
      <c r="A195" s="81" t="str">
        <f t="shared" si="21"/>
        <v>Spieler 3-22</v>
      </c>
      <c r="B195" s="86" t="str">
        <f>$B$6</f>
        <v>BAY</v>
      </c>
      <c r="C195" s="115"/>
      <c r="D195" s="116"/>
      <c r="E195" s="116"/>
      <c r="F195" s="116"/>
      <c r="G195" s="116"/>
      <c r="H195" s="98"/>
      <c r="I195" s="98"/>
      <c r="J195" s="98"/>
      <c r="K195" s="98"/>
      <c r="L195" s="117"/>
      <c r="M195" s="117"/>
      <c r="N195" s="117"/>
      <c r="O195" s="117"/>
      <c r="P195" s="117"/>
      <c r="Q195" s="117"/>
      <c r="R195" s="117"/>
      <c r="S195" s="117"/>
    </row>
    <row r="196" spans="1:19" s="83" customFormat="1" ht="12.95" customHeight="1" x14ac:dyDescent="0.2">
      <c r="A196" s="81" t="str">
        <f t="shared" si="21"/>
        <v>Spieler 3-22</v>
      </c>
      <c r="B196" s="86" t="str">
        <f>$B$7</f>
        <v>BSVNRW</v>
      </c>
      <c r="C196" s="115"/>
      <c r="D196" s="116"/>
      <c r="E196" s="116"/>
      <c r="F196" s="116"/>
      <c r="G196" s="116"/>
      <c r="H196" s="98"/>
      <c r="I196" s="98"/>
      <c r="J196" s="98"/>
      <c r="K196" s="98"/>
      <c r="L196" s="117"/>
      <c r="M196" s="117"/>
      <c r="N196" s="117"/>
      <c r="O196" s="117"/>
      <c r="P196" s="117"/>
      <c r="Q196" s="117"/>
      <c r="R196" s="117"/>
      <c r="S196" s="117"/>
    </row>
    <row r="197" spans="1:19" s="83" customFormat="1" ht="12.95" customHeight="1" x14ac:dyDescent="0.2">
      <c r="A197" s="81" t="str">
        <f t="shared" si="21"/>
        <v>Spieler 3-22</v>
      </c>
      <c r="B197" s="86" t="str">
        <f>$B$8</f>
        <v>Gegner 6</v>
      </c>
      <c r="C197" s="115"/>
      <c r="D197" s="116"/>
      <c r="E197" s="116"/>
      <c r="F197" s="116"/>
      <c r="G197" s="116"/>
      <c r="H197" s="98"/>
      <c r="I197" s="98"/>
      <c r="J197" s="98"/>
      <c r="K197" s="98"/>
      <c r="L197" s="117"/>
      <c r="M197" s="117"/>
      <c r="N197" s="117"/>
      <c r="O197" s="117"/>
      <c r="P197" s="117"/>
      <c r="Q197" s="117"/>
      <c r="R197" s="117"/>
      <c r="S197" s="117"/>
    </row>
    <row r="198" spans="1:19" s="83" customFormat="1" ht="12.95" customHeight="1" x14ac:dyDescent="0.2">
      <c r="A198" s="81" t="str">
        <f t="shared" si="21"/>
        <v>Spieler 3-22</v>
      </c>
      <c r="B198" s="86" t="str">
        <f>$B$9</f>
        <v>Gegner 7</v>
      </c>
      <c r="C198" s="115"/>
      <c r="D198" s="116"/>
      <c r="E198" s="116"/>
      <c r="F198" s="116"/>
      <c r="G198" s="116"/>
      <c r="H198" s="98"/>
      <c r="I198" s="98"/>
      <c r="J198" s="98"/>
      <c r="K198" s="98"/>
      <c r="L198" s="117"/>
      <c r="M198" s="117"/>
      <c r="N198" s="117"/>
      <c r="O198" s="117"/>
      <c r="P198" s="117"/>
      <c r="Q198" s="117"/>
      <c r="R198" s="117"/>
      <c r="S198" s="117"/>
    </row>
    <row r="199" spans="1:19" s="83" customFormat="1" ht="12.95" customHeight="1" x14ac:dyDescent="0.2">
      <c r="A199" s="81" t="str">
        <f t="shared" si="21"/>
        <v>Spieler 3-22</v>
      </c>
      <c r="B199" s="86" t="str">
        <f>$B$10</f>
        <v>Gegner 8</v>
      </c>
      <c r="C199" s="115"/>
      <c r="D199" s="116"/>
      <c r="E199" s="116"/>
      <c r="F199" s="116"/>
      <c r="G199" s="116"/>
      <c r="H199" s="98"/>
      <c r="I199" s="98"/>
      <c r="J199" s="98"/>
      <c r="K199" s="98"/>
      <c r="L199" s="117"/>
      <c r="M199" s="117"/>
      <c r="N199" s="117"/>
      <c r="O199" s="117"/>
      <c r="P199" s="117"/>
      <c r="Q199" s="117"/>
      <c r="R199" s="117"/>
      <c r="S199" s="117"/>
    </row>
    <row r="200" spans="1:19" ht="12.95" customHeight="1" x14ac:dyDescent="0.2">
      <c r="A200" s="137" t="str">
        <f>daten!$I$24</f>
        <v>Spieler 3-23</v>
      </c>
      <c r="B200" s="77"/>
      <c r="C200" s="84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</row>
    <row r="201" spans="1:19" s="83" customFormat="1" ht="12.95" customHeight="1" x14ac:dyDescent="0.2">
      <c r="A201" s="81" t="str">
        <f>$A$200</f>
        <v>Spieler 3-23</v>
      </c>
      <c r="B201" s="86" t="str">
        <f>$B$3</f>
        <v>BAWÜ</v>
      </c>
      <c r="C201" s="115"/>
      <c r="D201" s="116"/>
      <c r="E201" s="116"/>
      <c r="F201" s="116"/>
      <c r="G201" s="116"/>
      <c r="H201" s="98"/>
      <c r="I201" s="98"/>
      <c r="J201" s="98"/>
      <c r="K201" s="98"/>
      <c r="L201" s="117"/>
      <c r="M201" s="117"/>
      <c r="N201" s="117"/>
      <c r="O201" s="117"/>
      <c r="P201" s="117"/>
      <c r="Q201" s="117"/>
      <c r="R201" s="117"/>
      <c r="S201" s="117"/>
    </row>
    <row r="202" spans="1:19" s="83" customFormat="1" ht="12.95" customHeight="1" x14ac:dyDescent="0.2">
      <c r="A202" s="81" t="str">
        <f t="shared" ref="A202:A208" si="22">$A$200</f>
        <v>Spieler 3-23</v>
      </c>
      <c r="B202" s="86" t="str">
        <f>$B$4</f>
        <v>BAY</v>
      </c>
      <c r="C202" s="115"/>
      <c r="D202" s="116"/>
      <c r="E202" s="116"/>
      <c r="F202" s="116"/>
      <c r="G202" s="116"/>
      <c r="H202" s="98"/>
      <c r="I202" s="98"/>
      <c r="J202" s="98"/>
      <c r="K202" s="98"/>
      <c r="L202" s="117"/>
      <c r="M202" s="117"/>
      <c r="N202" s="117"/>
      <c r="O202" s="117"/>
      <c r="P202" s="117"/>
      <c r="Q202" s="117"/>
      <c r="R202" s="117"/>
      <c r="S202" s="117"/>
    </row>
    <row r="203" spans="1:19" s="83" customFormat="1" ht="12.95" customHeight="1" x14ac:dyDescent="0.2">
      <c r="A203" s="81" t="str">
        <f t="shared" si="22"/>
        <v>Spieler 3-23</v>
      </c>
      <c r="B203" s="86" t="str">
        <f>$B$5</f>
        <v>Stuttgart</v>
      </c>
      <c r="C203" s="115"/>
      <c r="D203" s="116"/>
      <c r="E203" s="116"/>
      <c r="F203" s="116"/>
      <c r="G203" s="116"/>
      <c r="H203" s="98"/>
      <c r="I203" s="98"/>
      <c r="J203" s="98"/>
      <c r="K203" s="98"/>
      <c r="L203" s="117"/>
      <c r="M203" s="117"/>
      <c r="N203" s="117"/>
      <c r="O203" s="117"/>
      <c r="P203" s="117"/>
      <c r="Q203" s="117"/>
      <c r="R203" s="117"/>
      <c r="S203" s="117"/>
    </row>
    <row r="204" spans="1:19" s="83" customFormat="1" ht="12.95" customHeight="1" x14ac:dyDescent="0.2">
      <c r="A204" s="81" t="str">
        <f t="shared" si="22"/>
        <v>Spieler 3-23</v>
      </c>
      <c r="B204" s="86" t="str">
        <f>$B$6</f>
        <v>BAY</v>
      </c>
      <c r="C204" s="115"/>
      <c r="D204" s="116"/>
      <c r="E204" s="116"/>
      <c r="F204" s="116"/>
      <c r="G204" s="116"/>
      <c r="H204" s="98"/>
      <c r="I204" s="98"/>
      <c r="J204" s="98"/>
      <c r="K204" s="98"/>
      <c r="L204" s="117"/>
      <c r="M204" s="117"/>
      <c r="N204" s="117"/>
      <c r="O204" s="117"/>
      <c r="P204" s="117"/>
      <c r="Q204" s="117"/>
      <c r="R204" s="117"/>
      <c r="S204" s="117"/>
    </row>
    <row r="205" spans="1:19" s="83" customFormat="1" ht="12.95" customHeight="1" x14ac:dyDescent="0.2">
      <c r="A205" s="81" t="str">
        <f t="shared" si="22"/>
        <v>Spieler 3-23</v>
      </c>
      <c r="B205" s="86" t="str">
        <f>$B$7</f>
        <v>BSVNRW</v>
      </c>
      <c r="C205" s="115"/>
      <c r="D205" s="116"/>
      <c r="E205" s="116"/>
      <c r="F205" s="116"/>
      <c r="G205" s="116"/>
      <c r="H205" s="98"/>
      <c r="I205" s="98"/>
      <c r="J205" s="98"/>
      <c r="K205" s="98"/>
      <c r="L205" s="117"/>
      <c r="M205" s="117"/>
      <c r="N205" s="117"/>
      <c r="O205" s="117"/>
      <c r="P205" s="117"/>
      <c r="Q205" s="117"/>
      <c r="R205" s="117"/>
      <c r="S205" s="117"/>
    </row>
    <row r="206" spans="1:19" s="83" customFormat="1" ht="12.95" customHeight="1" x14ac:dyDescent="0.2">
      <c r="A206" s="81" t="str">
        <f t="shared" si="22"/>
        <v>Spieler 3-23</v>
      </c>
      <c r="B206" s="86" t="str">
        <f>$B$8</f>
        <v>Gegner 6</v>
      </c>
      <c r="C206" s="115"/>
      <c r="D206" s="116"/>
      <c r="E206" s="116"/>
      <c r="F206" s="116"/>
      <c r="G206" s="116"/>
      <c r="H206" s="98"/>
      <c r="I206" s="98"/>
      <c r="J206" s="98"/>
      <c r="K206" s="98"/>
      <c r="L206" s="117"/>
      <c r="M206" s="117"/>
      <c r="N206" s="117"/>
      <c r="O206" s="117"/>
      <c r="P206" s="117"/>
      <c r="Q206" s="117"/>
      <c r="R206" s="117"/>
      <c r="S206" s="117"/>
    </row>
    <row r="207" spans="1:19" s="83" customFormat="1" ht="12.95" customHeight="1" x14ac:dyDescent="0.2">
      <c r="A207" s="81" t="str">
        <f t="shared" si="22"/>
        <v>Spieler 3-23</v>
      </c>
      <c r="B207" s="86" t="str">
        <f>$B$9</f>
        <v>Gegner 7</v>
      </c>
      <c r="C207" s="115"/>
      <c r="D207" s="116"/>
      <c r="E207" s="116"/>
      <c r="F207" s="116"/>
      <c r="G207" s="116"/>
      <c r="H207" s="98"/>
      <c r="I207" s="98"/>
      <c r="J207" s="98"/>
      <c r="K207" s="98"/>
      <c r="L207" s="117"/>
      <c r="M207" s="117"/>
      <c r="N207" s="117"/>
      <c r="O207" s="117"/>
      <c r="P207" s="117"/>
      <c r="Q207" s="117"/>
      <c r="R207" s="117"/>
      <c r="S207" s="117"/>
    </row>
    <row r="208" spans="1:19" s="83" customFormat="1" ht="12.95" customHeight="1" x14ac:dyDescent="0.2">
      <c r="A208" s="81" t="str">
        <f t="shared" si="22"/>
        <v>Spieler 3-23</v>
      </c>
      <c r="B208" s="86" t="str">
        <f>$B$10</f>
        <v>Gegner 8</v>
      </c>
      <c r="C208" s="115"/>
      <c r="D208" s="116"/>
      <c r="E208" s="116"/>
      <c r="F208" s="116"/>
      <c r="G208" s="116"/>
      <c r="H208" s="98"/>
      <c r="I208" s="98"/>
      <c r="J208" s="98"/>
      <c r="K208" s="98"/>
      <c r="L208" s="117"/>
      <c r="M208" s="117"/>
      <c r="N208" s="117"/>
      <c r="O208" s="117"/>
      <c r="P208" s="117"/>
      <c r="Q208" s="117"/>
      <c r="R208" s="117"/>
      <c r="S208" s="117"/>
    </row>
    <row r="209" spans="1:19" ht="12.95" customHeight="1" x14ac:dyDescent="0.2">
      <c r="A209" s="137" t="str">
        <f>daten!$I$25</f>
        <v>Spieler 3-24</v>
      </c>
      <c r="B209" s="77"/>
      <c r="C209" s="84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</row>
    <row r="210" spans="1:19" s="83" customFormat="1" ht="12.95" customHeight="1" x14ac:dyDescent="0.2">
      <c r="A210" s="81" t="str">
        <f>$A$209</f>
        <v>Spieler 3-24</v>
      </c>
      <c r="B210" s="86" t="str">
        <f>$B$3</f>
        <v>BAWÜ</v>
      </c>
      <c r="C210" s="115"/>
      <c r="D210" s="116"/>
      <c r="E210" s="116"/>
      <c r="F210" s="116"/>
      <c r="G210" s="116"/>
      <c r="H210" s="98"/>
      <c r="I210" s="98"/>
      <c r="J210" s="98"/>
      <c r="K210" s="98"/>
      <c r="L210" s="117"/>
      <c r="M210" s="117"/>
      <c r="N210" s="117"/>
      <c r="O210" s="117"/>
      <c r="P210" s="117"/>
      <c r="Q210" s="117"/>
      <c r="R210" s="117"/>
      <c r="S210" s="117"/>
    </row>
    <row r="211" spans="1:19" s="83" customFormat="1" ht="12.95" customHeight="1" x14ac:dyDescent="0.2">
      <c r="A211" s="81" t="str">
        <f t="shared" ref="A211:A217" si="23">$A$209</f>
        <v>Spieler 3-24</v>
      </c>
      <c r="B211" s="86" t="str">
        <f>$B$4</f>
        <v>BAY</v>
      </c>
      <c r="C211" s="115"/>
      <c r="D211" s="116"/>
      <c r="E211" s="116"/>
      <c r="F211" s="116"/>
      <c r="G211" s="116"/>
      <c r="H211" s="98"/>
      <c r="I211" s="98"/>
      <c r="J211" s="98"/>
      <c r="K211" s="98"/>
      <c r="L211" s="117"/>
      <c r="M211" s="117"/>
      <c r="N211" s="117"/>
      <c r="O211" s="117"/>
      <c r="P211" s="117"/>
      <c r="Q211" s="117"/>
      <c r="R211" s="117"/>
      <c r="S211" s="117"/>
    </row>
    <row r="212" spans="1:19" s="83" customFormat="1" ht="12.95" customHeight="1" x14ac:dyDescent="0.2">
      <c r="A212" s="81" t="str">
        <f t="shared" si="23"/>
        <v>Spieler 3-24</v>
      </c>
      <c r="B212" s="86" t="str">
        <f>$B$5</f>
        <v>Stuttgart</v>
      </c>
      <c r="C212" s="115"/>
      <c r="D212" s="116"/>
      <c r="E212" s="116"/>
      <c r="F212" s="116"/>
      <c r="G212" s="116"/>
      <c r="H212" s="98"/>
      <c r="I212" s="98"/>
      <c r="J212" s="98"/>
      <c r="K212" s="98"/>
      <c r="L212" s="117"/>
      <c r="M212" s="117"/>
      <c r="N212" s="117"/>
      <c r="O212" s="117"/>
      <c r="P212" s="117"/>
      <c r="Q212" s="117"/>
      <c r="R212" s="117"/>
      <c r="S212" s="117"/>
    </row>
    <row r="213" spans="1:19" s="83" customFormat="1" ht="12.95" customHeight="1" x14ac:dyDescent="0.2">
      <c r="A213" s="81" t="str">
        <f t="shared" si="23"/>
        <v>Spieler 3-24</v>
      </c>
      <c r="B213" s="86" t="str">
        <f>$B$6</f>
        <v>BAY</v>
      </c>
      <c r="C213" s="115"/>
      <c r="D213" s="116"/>
      <c r="E213" s="116"/>
      <c r="F213" s="116"/>
      <c r="G213" s="116"/>
      <c r="H213" s="98"/>
      <c r="I213" s="98"/>
      <c r="J213" s="98"/>
      <c r="K213" s="98"/>
      <c r="L213" s="117"/>
      <c r="M213" s="117"/>
      <c r="N213" s="117"/>
      <c r="O213" s="117"/>
      <c r="P213" s="117"/>
      <c r="Q213" s="117"/>
      <c r="R213" s="117"/>
      <c r="S213" s="117"/>
    </row>
    <row r="214" spans="1:19" s="83" customFormat="1" ht="12.95" customHeight="1" x14ac:dyDescent="0.2">
      <c r="A214" s="81" t="str">
        <f t="shared" si="23"/>
        <v>Spieler 3-24</v>
      </c>
      <c r="B214" s="86" t="str">
        <f>$B$7</f>
        <v>BSVNRW</v>
      </c>
      <c r="C214" s="115"/>
      <c r="D214" s="116"/>
      <c r="E214" s="116"/>
      <c r="F214" s="116"/>
      <c r="G214" s="116"/>
      <c r="H214" s="98"/>
      <c r="I214" s="98"/>
      <c r="J214" s="98"/>
      <c r="K214" s="98"/>
      <c r="L214" s="117"/>
      <c r="M214" s="117"/>
      <c r="N214" s="117"/>
      <c r="O214" s="117"/>
      <c r="P214" s="117"/>
      <c r="Q214" s="117"/>
      <c r="R214" s="117"/>
      <c r="S214" s="117"/>
    </row>
    <row r="215" spans="1:19" s="83" customFormat="1" ht="12.95" customHeight="1" x14ac:dyDescent="0.2">
      <c r="A215" s="81" t="str">
        <f t="shared" si="23"/>
        <v>Spieler 3-24</v>
      </c>
      <c r="B215" s="86" t="str">
        <f>$B$8</f>
        <v>Gegner 6</v>
      </c>
      <c r="C215" s="115"/>
      <c r="D215" s="116"/>
      <c r="E215" s="116"/>
      <c r="F215" s="116"/>
      <c r="G215" s="116"/>
      <c r="H215" s="98"/>
      <c r="I215" s="98"/>
      <c r="J215" s="98"/>
      <c r="K215" s="98"/>
      <c r="L215" s="117"/>
      <c r="M215" s="117"/>
      <c r="N215" s="117"/>
      <c r="O215" s="117"/>
      <c r="P215" s="117"/>
      <c r="Q215" s="117"/>
      <c r="R215" s="117"/>
      <c r="S215" s="117"/>
    </row>
    <row r="216" spans="1:19" s="83" customFormat="1" ht="12.95" customHeight="1" x14ac:dyDescent="0.2">
      <c r="A216" s="81" t="str">
        <f t="shared" si="23"/>
        <v>Spieler 3-24</v>
      </c>
      <c r="B216" s="86" t="str">
        <f>$B$9</f>
        <v>Gegner 7</v>
      </c>
      <c r="C216" s="115"/>
      <c r="D216" s="116"/>
      <c r="E216" s="116"/>
      <c r="F216" s="116"/>
      <c r="G216" s="116"/>
      <c r="H216" s="98"/>
      <c r="I216" s="98"/>
      <c r="J216" s="98"/>
      <c r="K216" s="98"/>
      <c r="L216" s="117"/>
      <c r="M216" s="117"/>
      <c r="N216" s="117"/>
      <c r="O216" s="117"/>
      <c r="P216" s="117"/>
      <c r="Q216" s="117"/>
      <c r="R216" s="117"/>
      <c r="S216" s="117"/>
    </row>
    <row r="217" spans="1:19" s="83" customFormat="1" ht="12.95" customHeight="1" x14ac:dyDescent="0.2">
      <c r="A217" s="81" t="str">
        <f t="shared" si="23"/>
        <v>Spieler 3-24</v>
      </c>
      <c r="B217" s="86" t="str">
        <f>$B$10</f>
        <v>Gegner 8</v>
      </c>
      <c r="C217" s="115"/>
      <c r="D217" s="116"/>
      <c r="E217" s="116"/>
      <c r="F217" s="116"/>
      <c r="G217" s="116"/>
      <c r="H217" s="98"/>
      <c r="I217" s="98"/>
      <c r="J217" s="98"/>
      <c r="K217" s="98"/>
      <c r="L217" s="117"/>
      <c r="M217" s="117"/>
      <c r="N217" s="117"/>
      <c r="O217" s="117"/>
      <c r="P217" s="117"/>
      <c r="Q217" s="117"/>
      <c r="R217" s="117"/>
      <c r="S217" s="117"/>
    </row>
    <row r="218" spans="1:19" ht="12.95" customHeight="1" x14ac:dyDescent="0.2">
      <c r="A218" s="137" t="str">
        <f>daten!$I$26</f>
        <v>Spieler 3-25</v>
      </c>
      <c r="B218" s="77"/>
      <c r="C218" s="84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</row>
    <row r="219" spans="1:19" s="83" customFormat="1" ht="12.95" customHeight="1" x14ac:dyDescent="0.2">
      <c r="A219" s="81" t="str">
        <f>$A$218</f>
        <v>Spieler 3-25</v>
      </c>
      <c r="B219" s="86" t="str">
        <f>$B$3</f>
        <v>BAWÜ</v>
      </c>
      <c r="C219" s="115"/>
      <c r="D219" s="116"/>
      <c r="E219" s="116"/>
      <c r="F219" s="116"/>
      <c r="G219" s="116"/>
      <c r="H219" s="98"/>
      <c r="I219" s="98"/>
      <c r="J219" s="98"/>
      <c r="K219" s="98"/>
      <c r="L219" s="117"/>
      <c r="M219" s="117"/>
      <c r="N219" s="117"/>
      <c r="O219" s="117"/>
      <c r="P219" s="117"/>
      <c r="Q219" s="117"/>
      <c r="R219" s="117"/>
      <c r="S219" s="117"/>
    </row>
    <row r="220" spans="1:19" s="83" customFormat="1" ht="12.95" customHeight="1" x14ac:dyDescent="0.2">
      <c r="A220" s="81" t="str">
        <f t="shared" ref="A220:A226" si="24">$A$218</f>
        <v>Spieler 3-25</v>
      </c>
      <c r="B220" s="86" t="str">
        <f>$B$4</f>
        <v>BAY</v>
      </c>
      <c r="C220" s="115"/>
      <c r="D220" s="116"/>
      <c r="E220" s="116"/>
      <c r="F220" s="116"/>
      <c r="G220" s="116"/>
      <c r="H220" s="98"/>
      <c r="I220" s="98"/>
      <c r="J220" s="98"/>
      <c r="K220" s="98"/>
      <c r="L220" s="117"/>
      <c r="M220" s="117"/>
      <c r="N220" s="117"/>
      <c r="O220" s="117"/>
      <c r="P220" s="117"/>
      <c r="Q220" s="117"/>
      <c r="R220" s="117"/>
      <c r="S220" s="117"/>
    </row>
    <row r="221" spans="1:19" s="83" customFormat="1" ht="12.95" customHeight="1" x14ac:dyDescent="0.2">
      <c r="A221" s="81" t="str">
        <f t="shared" si="24"/>
        <v>Spieler 3-25</v>
      </c>
      <c r="B221" s="86" t="str">
        <f>$B$5</f>
        <v>Stuttgart</v>
      </c>
      <c r="C221" s="115"/>
      <c r="D221" s="116"/>
      <c r="E221" s="116"/>
      <c r="F221" s="116"/>
      <c r="G221" s="116"/>
      <c r="H221" s="98"/>
      <c r="I221" s="98"/>
      <c r="J221" s="98"/>
      <c r="K221" s="98"/>
      <c r="L221" s="117"/>
      <c r="M221" s="117"/>
      <c r="N221" s="117"/>
      <c r="O221" s="117"/>
      <c r="P221" s="117"/>
      <c r="Q221" s="117"/>
      <c r="R221" s="117"/>
      <c r="S221" s="117"/>
    </row>
    <row r="222" spans="1:19" s="83" customFormat="1" ht="12.95" customHeight="1" x14ac:dyDescent="0.2">
      <c r="A222" s="81" t="str">
        <f t="shared" si="24"/>
        <v>Spieler 3-25</v>
      </c>
      <c r="B222" s="86" t="str">
        <f>$B$6</f>
        <v>BAY</v>
      </c>
      <c r="C222" s="115"/>
      <c r="D222" s="116"/>
      <c r="E222" s="116"/>
      <c r="F222" s="116"/>
      <c r="G222" s="116"/>
      <c r="H222" s="98"/>
      <c r="I222" s="98"/>
      <c r="J222" s="98"/>
      <c r="K222" s="98"/>
      <c r="L222" s="117"/>
      <c r="M222" s="117"/>
      <c r="N222" s="117"/>
      <c r="O222" s="117"/>
      <c r="P222" s="117"/>
      <c r="Q222" s="117"/>
      <c r="R222" s="117"/>
      <c r="S222" s="117"/>
    </row>
    <row r="223" spans="1:19" s="83" customFormat="1" ht="12.95" customHeight="1" x14ac:dyDescent="0.2">
      <c r="A223" s="81" t="str">
        <f t="shared" si="24"/>
        <v>Spieler 3-25</v>
      </c>
      <c r="B223" s="86" t="str">
        <f>$B$7</f>
        <v>BSVNRW</v>
      </c>
      <c r="C223" s="115"/>
      <c r="D223" s="116"/>
      <c r="E223" s="116"/>
      <c r="F223" s="116"/>
      <c r="G223" s="116"/>
      <c r="H223" s="98"/>
      <c r="I223" s="98"/>
      <c r="J223" s="98"/>
      <c r="K223" s="98"/>
      <c r="L223" s="117"/>
      <c r="M223" s="117"/>
      <c r="N223" s="117"/>
      <c r="O223" s="117"/>
      <c r="P223" s="117"/>
      <c r="Q223" s="117"/>
      <c r="R223" s="117"/>
      <c r="S223" s="117"/>
    </row>
    <row r="224" spans="1:19" s="83" customFormat="1" ht="12.95" customHeight="1" x14ac:dyDescent="0.2">
      <c r="A224" s="81" t="str">
        <f t="shared" si="24"/>
        <v>Spieler 3-25</v>
      </c>
      <c r="B224" s="86" t="str">
        <f>$B$8</f>
        <v>Gegner 6</v>
      </c>
      <c r="C224" s="115"/>
      <c r="D224" s="116"/>
      <c r="E224" s="116"/>
      <c r="F224" s="116"/>
      <c r="G224" s="116"/>
      <c r="H224" s="98"/>
      <c r="I224" s="98"/>
      <c r="J224" s="98"/>
      <c r="K224" s="98"/>
      <c r="L224" s="117"/>
      <c r="M224" s="117"/>
      <c r="N224" s="117"/>
      <c r="O224" s="117"/>
      <c r="P224" s="117"/>
      <c r="Q224" s="117"/>
      <c r="R224" s="117"/>
      <c r="S224" s="117"/>
    </row>
    <row r="225" spans="1:19" s="83" customFormat="1" ht="12.95" customHeight="1" x14ac:dyDescent="0.2">
      <c r="A225" s="81" t="str">
        <f t="shared" si="24"/>
        <v>Spieler 3-25</v>
      </c>
      <c r="B225" s="86" t="str">
        <f>$B$9</f>
        <v>Gegner 7</v>
      </c>
      <c r="C225" s="115"/>
      <c r="D225" s="116"/>
      <c r="E225" s="116"/>
      <c r="F225" s="116"/>
      <c r="G225" s="116"/>
      <c r="H225" s="98"/>
      <c r="I225" s="98"/>
      <c r="J225" s="98"/>
      <c r="K225" s="98"/>
      <c r="L225" s="117"/>
      <c r="M225" s="117"/>
      <c r="N225" s="117"/>
      <c r="O225" s="117"/>
      <c r="P225" s="117"/>
      <c r="Q225" s="117"/>
      <c r="R225" s="117"/>
      <c r="S225" s="117"/>
    </row>
    <row r="226" spans="1:19" s="83" customFormat="1" ht="12.95" customHeight="1" x14ac:dyDescent="0.2">
      <c r="A226" s="81" t="str">
        <f t="shared" si="24"/>
        <v>Spieler 3-25</v>
      </c>
      <c r="B226" s="86" t="str">
        <f>$B$10</f>
        <v>Gegner 8</v>
      </c>
      <c r="C226" s="115"/>
      <c r="D226" s="116"/>
      <c r="E226" s="116"/>
      <c r="F226" s="116"/>
      <c r="G226" s="116"/>
      <c r="H226" s="98"/>
      <c r="I226" s="98"/>
      <c r="J226" s="98"/>
      <c r="K226" s="98"/>
      <c r="L226" s="117"/>
      <c r="M226" s="117"/>
      <c r="N226" s="117"/>
      <c r="O226" s="117"/>
      <c r="P226" s="117"/>
      <c r="Q226" s="117"/>
      <c r="R226" s="117"/>
      <c r="S226" s="117"/>
    </row>
    <row r="227" spans="1:19" ht="12.95" customHeight="1" x14ac:dyDescent="0.2">
      <c r="A227" s="137" t="str">
        <f>daten!$I$27</f>
        <v>Spieler 3-26</v>
      </c>
      <c r="B227" s="77"/>
      <c r="C227" s="84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</row>
    <row r="228" spans="1:19" s="83" customFormat="1" ht="12.95" customHeight="1" x14ac:dyDescent="0.2">
      <c r="A228" s="81" t="str">
        <f>$A$227</f>
        <v>Spieler 3-26</v>
      </c>
      <c r="B228" s="86" t="str">
        <f>$B$3</f>
        <v>BAWÜ</v>
      </c>
      <c r="C228" s="115"/>
      <c r="D228" s="116"/>
      <c r="E228" s="116"/>
      <c r="F228" s="116"/>
      <c r="G228" s="116"/>
      <c r="H228" s="98"/>
      <c r="I228" s="98"/>
      <c r="J228" s="98"/>
      <c r="K228" s="98"/>
      <c r="L228" s="117"/>
      <c r="M228" s="117"/>
      <c r="N228" s="117"/>
      <c r="O228" s="117"/>
      <c r="P228" s="117"/>
      <c r="Q228" s="117"/>
      <c r="R228" s="117"/>
      <c r="S228" s="117"/>
    </row>
    <row r="229" spans="1:19" s="83" customFormat="1" ht="12.95" customHeight="1" x14ac:dyDescent="0.2">
      <c r="A229" s="81" t="str">
        <f t="shared" ref="A229:A235" si="25">$A$227</f>
        <v>Spieler 3-26</v>
      </c>
      <c r="B229" s="86" t="str">
        <f>$B$4</f>
        <v>BAY</v>
      </c>
      <c r="C229" s="115"/>
      <c r="D229" s="116"/>
      <c r="E229" s="116"/>
      <c r="F229" s="116"/>
      <c r="G229" s="116"/>
      <c r="H229" s="98"/>
      <c r="I229" s="98"/>
      <c r="J229" s="98"/>
      <c r="K229" s="98"/>
      <c r="L229" s="117"/>
      <c r="M229" s="117"/>
      <c r="N229" s="117"/>
      <c r="O229" s="117"/>
      <c r="P229" s="117"/>
      <c r="Q229" s="117"/>
      <c r="R229" s="117"/>
      <c r="S229" s="117"/>
    </row>
    <row r="230" spans="1:19" s="83" customFormat="1" ht="12.95" customHeight="1" x14ac:dyDescent="0.2">
      <c r="A230" s="81" t="str">
        <f t="shared" si="25"/>
        <v>Spieler 3-26</v>
      </c>
      <c r="B230" s="86" t="str">
        <f>$B$5</f>
        <v>Stuttgart</v>
      </c>
      <c r="C230" s="115"/>
      <c r="D230" s="116"/>
      <c r="E230" s="116"/>
      <c r="F230" s="116"/>
      <c r="G230" s="116"/>
      <c r="H230" s="98"/>
      <c r="I230" s="98"/>
      <c r="J230" s="98"/>
      <c r="K230" s="98"/>
      <c r="L230" s="117"/>
      <c r="M230" s="117"/>
      <c r="N230" s="117"/>
      <c r="O230" s="117"/>
      <c r="P230" s="117"/>
      <c r="Q230" s="117"/>
      <c r="R230" s="117"/>
      <c r="S230" s="117"/>
    </row>
    <row r="231" spans="1:19" s="83" customFormat="1" ht="12.95" customHeight="1" x14ac:dyDescent="0.2">
      <c r="A231" s="81" t="str">
        <f t="shared" si="25"/>
        <v>Spieler 3-26</v>
      </c>
      <c r="B231" s="86" t="str">
        <f>$B$6</f>
        <v>BAY</v>
      </c>
      <c r="C231" s="115"/>
      <c r="D231" s="116"/>
      <c r="E231" s="116"/>
      <c r="F231" s="116"/>
      <c r="G231" s="116"/>
      <c r="H231" s="98"/>
      <c r="I231" s="98"/>
      <c r="J231" s="98"/>
      <c r="K231" s="98"/>
      <c r="L231" s="117"/>
      <c r="M231" s="117"/>
      <c r="N231" s="117"/>
      <c r="O231" s="117"/>
      <c r="P231" s="117"/>
      <c r="Q231" s="117"/>
      <c r="R231" s="117"/>
      <c r="S231" s="117"/>
    </row>
    <row r="232" spans="1:19" s="83" customFormat="1" ht="12.95" customHeight="1" x14ac:dyDescent="0.2">
      <c r="A232" s="81" t="str">
        <f t="shared" si="25"/>
        <v>Spieler 3-26</v>
      </c>
      <c r="B232" s="86" t="str">
        <f>$B$7</f>
        <v>BSVNRW</v>
      </c>
      <c r="C232" s="115"/>
      <c r="D232" s="116"/>
      <c r="E232" s="116"/>
      <c r="F232" s="116"/>
      <c r="G232" s="116"/>
      <c r="H232" s="98"/>
      <c r="I232" s="98"/>
      <c r="J232" s="98"/>
      <c r="K232" s="98"/>
      <c r="L232" s="117"/>
      <c r="M232" s="117"/>
      <c r="N232" s="117"/>
      <c r="O232" s="117"/>
      <c r="P232" s="117"/>
      <c r="Q232" s="117"/>
      <c r="R232" s="117"/>
      <c r="S232" s="117"/>
    </row>
    <row r="233" spans="1:19" s="83" customFormat="1" ht="12.95" customHeight="1" x14ac:dyDescent="0.2">
      <c r="A233" s="81" t="str">
        <f t="shared" si="25"/>
        <v>Spieler 3-26</v>
      </c>
      <c r="B233" s="86" t="str">
        <f>$B$8</f>
        <v>Gegner 6</v>
      </c>
      <c r="C233" s="115"/>
      <c r="D233" s="116"/>
      <c r="E233" s="116"/>
      <c r="F233" s="116"/>
      <c r="G233" s="116"/>
      <c r="H233" s="98"/>
      <c r="I233" s="98"/>
      <c r="J233" s="98"/>
      <c r="K233" s="98"/>
      <c r="L233" s="117"/>
      <c r="M233" s="117"/>
      <c r="N233" s="117"/>
      <c r="O233" s="117"/>
      <c r="P233" s="117"/>
      <c r="Q233" s="117"/>
      <c r="R233" s="117"/>
      <c r="S233" s="117"/>
    </row>
    <row r="234" spans="1:19" s="83" customFormat="1" ht="12.95" customHeight="1" x14ac:dyDescent="0.2">
      <c r="A234" s="81" t="str">
        <f t="shared" si="25"/>
        <v>Spieler 3-26</v>
      </c>
      <c r="B234" s="86" t="str">
        <f>$B$9</f>
        <v>Gegner 7</v>
      </c>
      <c r="C234" s="115"/>
      <c r="D234" s="116"/>
      <c r="E234" s="116"/>
      <c r="F234" s="116"/>
      <c r="G234" s="116"/>
      <c r="H234" s="98"/>
      <c r="I234" s="98"/>
      <c r="J234" s="98"/>
      <c r="K234" s="98"/>
      <c r="L234" s="117"/>
      <c r="M234" s="117"/>
      <c r="N234" s="117"/>
      <c r="O234" s="117"/>
      <c r="P234" s="117"/>
      <c r="Q234" s="117"/>
      <c r="R234" s="117"/>
      <c r="S234" s="117"/>
    </row>
    <row r="235" spans="1:19" s="83" customFormat="1" ht="12.95" customHeight="1" x14ac:dyDescent="0.2">
      <c r="A235" s="81" t="str">
        <f t="shared" si="25"/>
        <v>Spieler 3-26</v>
      </c>
      <c r="B235" s="86" t="str">
        <f>$B$10</f>
        <v>Gegner 8</v>
      </c>
      <c r="C235" s="115"/>
      <c r="D235" s="116"/>
      <c r="E235" s="116"/>
      <c r="F235" s="116"/>
      <c r="G235" s="116"/>
      <c r="H235" s="98"/>
      <c r="I235" s="98"/>
      <c r="J235" s="98"/>
      <c r="K235" s="98"/>
      <c r="L235" s="117"/>
      <c r="M235" s="117"/>
      <c r="N235" s="117"/>
      <c r="O235" s="117"/>
      <c r="P235" s="117"/>
      <c r="Q235" s="117"/>
      <c r="R235" s="117"/>
      <c r="S235" s="117"/>
    </row>
    <row r="236" spans="1:19" ht="12.95" customHeight="1" x14ac:dyDescent="0.2">
      <c r="A236" s="137" t="str">
        <f>daten!$I$28</f>
        <v>Spieler 3-27</v>
      </c>
      <c r="B236" s="77"/>
      <c r="C236" s="84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</row>
    <row r="237" spans="1:19" s="83" customFormat="1" ht="12.95" customHeight="1" x14ac:dyDescent="0.2">
      <c r="A237" s="81" t="str">
        <f>$A$236</f>
        <v>Spieler 3-27</v>
      </c>
      <c r="B237" s="86" t="str">
        <f>$B$3</f>
        <v>BAWÜ</v>
      </c>
      <c r="C237" s="115"/>
      <c r="D237" s="116"/>
      <c r="E237" s="116"/>
      <c r="F237" s="116"/>
      <c r="G237" s="116"/>
      <c r="H237" s="98"/>
      <c r="I237" s="98"/>
      <c r="J237" s="98"/>
      <c r="K237" s="98"/>
      <c r="L237" s="117"/>
      <c r="M237" s="117"/>
      <c r="N237" s="117"/>
      <c r="O237" s="117"/>
      <c r="P237" s="117"/>
      <c r="Q237" s="117"/>
      <c r="R237" s="117"/>
      <c r="S237" s="117"/>
    </row>
    <row r="238" spans="1:19" s="83" customFormat="1" ht="12.95" customHeight="1" x14ac:dyDescent="0.2">
      <c r="A238" s="81" t="str">
        <f t="shared" ref="A238:A244" si="26">$A$236</f>
        <v>Spieler 3-27</v>
      </c>
      <c r="B238" s="86" t="str">
        <f>$B$4</f>
        <v>BAY</v>
      </c>
      <c r="C238" s="115"/>
      <c r="D238" s="116"/>
      <c r="E238" s="116"/>
      <c r="F238" s="116"/>
      <c r="G238" s="116"/>
      <c r="H238" s="98"/>
      <c r="I238" s="98"/>
      <c r="J238" s="98"/>
      <c r="K238" s="98"/>
      <c r="L238" s="117"/>
      <c r="M238" s="117"/>
      <c r="N238" s="117"/>
      <c r="O238" s="117"/>
      <c r="P238" s="117"/>
      <c r="Q238" s="117"/>
      <c r="R238" s="117"/>
      <c r="S238" s="117"/>
    </row>
    <row r="239" spans="1:19" s="83" customFormat="1" ht="12.95" customHeight="1" x14ac:dyDescent="0.2">
      <c r="A239" s="81" t="str">
        <f t="shared" si="26"/>
        <v>Spieler 3-27</v>
      </c>
      <c r="B239" s="86" t="str">
        <f>$B$5</f>
        <v>Stuttgart</v>
      </c>
      <c r="C239" s="115"/>
      <c r="D239" s="116"/>
      <c r="E239" s="116"/>
      <c r="F239" s="116"/>
      <c r="G239" s="116"/>
      <c r="H239" s="98"/>
      <c r="I239" s="98"/>
      <c r="J239" s="98"/>
      <c r="K239" s="98"/>
      <c r="L239" s="117"/>
      <c r="M239" s="117"/>
      <c r="N239" s="117"/>
      <c r="O239" s="117"/>
      <c r="P239" s="117"/>
      <c r="Q239" s="117"/>
      <c r="R239" s="117"/>
      <c r="S239" s="117"/>
    </row>
    <row r="240" spans="1:19" s="83" customFormat="1" ht="12.95" customHeight="1" x14ac:dyDescent="0.2">
      <c r="A240" s="81" t="str">
        <f t="shared" si="26"/>
        <v>Spieler 3-27</v>
      </c>
      <c r="B240" s="86" t="str">
        <f>$B$6</f>
        <v>BAY</v>
      </c>
      <c r="C240" s="115"/>
      <c r="D240" s="116"/>
      <c r="E240" s="116"/>
      <c r="F240" s="116"/>
      <c r="G240" s="116"/>
      <c r="H240" s="98"/>
      <c r="I240" s="98"/>
      <c r="J240" s="98"/>
      <c r="K240" s="98"/>
      <c r="L240" s="117"/>
      <c r="M240" s="117"/>
      <c r="N240" s="117"/>
      <c r="O240" s="117"/>
      <c r="P240" s="117"/>
      <c r="Q240" s="117"/>
      <c r="R240" s="117"/>
      <c r="S240" s="117"/>
    </row>
    <row r="241" spans="1:19" s="83" customFormat="1" ht="12.95" customHeight="1" x14ac:dyDescent="0.2">
      <c r="A241" s="81" t="str">
        <f t="shared" si="26"/>
        <v>Spieler 3-27</v>
      </c>
      <c r="B241" s="86" t="str">
        <f>$B$7</f>
        <v>BSVNRW</v>
      </c>
      <c r="C241" s="115"/>
      <c r="D241" s="116"/>
      <c r="E241" s="116"/>
      <c r="F241" s="116"/>
      <c r="G241" s="116"/>
      <c r="H241" s="98"/>
      <c r="I241" s="98"/>
      <c r="J241" s="98"/>
      <c r="K241" s="98"/>
      <c r="L241" s="117"/>
      <c r="M241" s="117"/>
      <c r="N241" s="117"/>
      <c r="O241" s="117"/>
      <c r="P241" s="117"/>
      <c r="Q241" s="117"/>
      <c r="R241" s="117"/>
      <c r="S241" s="117"/>
    </row>
    <row r="242" spans="1:19" s="83" customFormat="1" ht="12.95" customHeight="1" x14ac:dyDescent="0.2">
      <c r="A242" s="81" t="str">
        <f t="shared" si="26"/>
        <v>Spieler 3-27</v>
      </c>
      <c r="B242" s="86" t="str">
        <f>$B$8</f>
        <v>Gegner 6</v>
      </c>
      <c r="C242" s="115"/>
      <c r="D242" s="116"/>
      <c r="E242" s="116"/>
      <c r="F242" s="116"/>
      <c r="G242" s="116"/>
      <c r="H242" s="98"/>
      <c r="I242" s="98"/>
      <c r="J242" s="98"/>
      <c r="K242" s="98"/>
      <c r="L242" s="117"/>
      <c r="M242" s="117"/>
      <c r="N242" s="117"/>
      <c r="O242" s="117"/>
      <c r="P242" s="117"/>
      <c r="Q242" s="117"/>
      <c r="R242" s="117"/>
      <c r="S242" s="117"/>
    </row>
    <row r="243" spans="1:19" s="83" customFormat="1" ht="12.95" customHeight="1" x14ac:dyDescent="0.2">
      <c r="A243" s="81" t="str">
        <f t="shared" si="26"/>
        <v>Spieler 3-27</v>
      </c>
      <c r="B243" s="86" t="str">
        <f>$B$9</f>
        <v>Gegner 7</v>
      </c>
      <c r="C243" s="115"/>
      <c r="D243" s="116"/>
      <c r="E243" s="116"/>
      <c r="F243" s="116"/>
      <c r="G243" s="116"/>
      <c r="H243" s="98"/>
      <c r="I243" s="98"/>
      <c r="J243" s="98"/>
      <c r="K243" s="98"/>
      <c r="L243" s="117"/>
      <c r="M243" s="117"/>
      <c r="N243" s="117"/>
      <c r="O243" s="117"/>
      <c r="P243" s="117"/>
      <c r="Q243" s="117"/>
      <c r="R243" s="117"/>
      <c r="S243" s="117"/>
    </row>
    <row r="244" spans="1:19" s="83" customFormat="1" ht="12.95" customHeight="1" x14ac:dyDescent="0.2">
      <c r="A244" s="81" t="str">
        <f t="shared" si="26"/>
        <v>Spieler 3-27</v>
      </c>
      <c r="B244" s="86" t="str">
        <f>$B$10</f>
        <v>Gegner 8</v>
      </c>
      <c r="C244" s="115"/>
      <c r="D244" s="116"/>
      <c r="E244" s="116"/>
      <c r="F244" s="116"/>
      <c r="G244" s="116"/>
      <c r="H244" s="98"/>
      <c r="I244" s="98"/>
      <c r="J244" s="98"/>
      <c r="K244" s="98"/>
      <c r="L244" s="117"/>
      <c r="M244" s="117"/>
      <c r="N244" s="117"/>
      <c r="O244" s="117"/>
      <c r="P244" s="117"/>
      <c r="Q244" s="117"/>
      <c r="R244" s="117"/>
      <c r="S244" s="117"/>
    </row>
    <row r="245" spans="1:19" ht="12.95" customHeight="1" x14ac:dyDescent="0.2">
      <c r="A245" s="137" t="str">
        <f>daten!$I$29</f>
        <v>Spieler 3-28</v>
      </c>
      <c r="B245" s="77"/>
      <c r="C245" s="84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</row>
    <row r="246" spans="1:19" s="83" customFormat="1" ht="12.95" customHeight="1" x14ac:dyDescent="0.2">
      <c r="A246" s="81" t="str">
        <f>$A$245</f>
        <v>Spieler 3-28</v>
      </c>
      <c r="B246" s="86" t="str">
        <f>$B$3</f>
        <v>BAWÜ</v>
      </c>
      <c r="C246" s="115"/>
      <c r="D246" s="116"/>
      <c r="E246" s="116"/>
      <c r="F246" s="116"/>
      <c r="G246" s="116"/>
      <c r="H246" s="98"/>
      <c r="I246" s="98"/>
      <c r="J246" s="98"/>
      <c r="K246" s="98"/>
      <c r="L246" s="117"/>
      <c r="M246" s="117"/>
      <c r="N246" s="117"/>
      <c r="O246" s="117"/>
      <c r="P246" s="117"/>
      <c r="Q246" s="117"/>
      <c r="R246" s="117"/>
      <c r="S246" s="117"/>
    </row>
    <row r="247" spans="1:19" s="83" customFormat="1" ht="12.95" customHeight="1" x14ac:dyDescent="0.2">
      <c r="A247" s="81" t="str">
        <f t="shared" ref="A247:A253" si="27">$A$245</f>
        <v>Spieler 3-28</v>
      </c>
      <c r="B247" s="86" t="str">
        <f>$B$4</f>
        <v>BAY</v>
      </c>
      <c r="C247" s="115"/>
      <c r="D247" s="116"/>
      <c r="E247" s="116"/>
      <c r="F247" s="116"/>
      <c r="G247" s="116"/>
      <c r="H247" s="98"/>
      <c r="I247" s="98"/>
      <c r="J247" s="98"/>
      <c r="K247" s="98"/>
      <c r="L247" s="117"/>
      <c r="M247" s="117"/>
      <c r="N247" s="117"/>
      <c r="O247" s="117"/>
      <c r="P247" s="117"/>
      <c r="Q247" s="117"/>
      <c r="R247" s="117"/>
      <c r="S247" s="117"/>
    </row>
    <row r="248" spans="1:19" s="83" customFormat="1" ht="12.95" customHeight="1" x14ac:dyDescent="0.2">
      <c r="A248" s="81" t="str">
        <f t="shared" si="27"/>
        <v>Spieler 3-28</v>
      </c>
      <c r="B248" s="86" t="str">
        <f>$B$5</f>
        <v>Stuttgart</v>
      </c>
      <c r="C248" s="115"/>
      <c r="D248" s="116"/>
      <c r="E248" s="116"/>
      <c r="F248" s="116"/>
      <c r="G248" s="116"/>
      <c r="H248" s="98"/>
      <c r="I248" s="98"/>
      <c r="J248" s="98"/>
      <c r="K248" s="98"/>
      <c r="L248" s="117"/>
      <c r="M248" s="117"/>
      <c r="N248" s="117"/>
      <c r="O248" s="117"/>
      <c r="P248" s="117"/>
      <c r="Q248" s="117"/>
      <c r="R248" s="117"/>
      <c r="S248" s="117"/>
    </row>
    <row r="249" spans="1:19" s="83" customFormat="1" ht="12.95" customHeight="1" x14ac:dyDescent="0.2">
      <c r="A249" s="81" t="str">
        <f t="shared" si="27"/>
        <v>Spieler 3-28</v>
      </c>
      <c r="B249" s="86" t="str">
        <f>$B$6</f>
        <v>BAY</v>
      </c>
      <c r="C249" s="115"/>
      <c r="D249" s="116"/>
      <c r="E249" s="116"/>
      <c r="F249" s="116"/>
      <c r="G249" s="116"/>
      <c r="H249" s="98"/>
      <c r="I249" s="98"/>
      <c r="J249" s="98"/>
      <c r="K249" s="98"/>
      <c r="L249" s="117"/>
      <c r="M249" s="117"/>
      <c r="N249" s="117"/>
      <c r="O249" s="117"/>
      <c r="P249" s="117"/>
      <c r="Q249" s="117"/>
      <c r="R249" s="117"/>
      <c r="S249" s="117"/>
    </row>
    <row r="250" spans="1:19" s="83" customFormat="1" ht="12.95" customHeight="1" x14ac:dyDescent="0.2">
      <c r="A250" s="81" t="str">
        <f t="shared" si="27"/>
        <v>Spieler 3-28</v>
      </c>
      <c r="B250" s="86" t="str">
        <f>$B$7</f>
        <v>BSVNRW</v>
      </c>
      <c r="C250" s="115"/>
      <c r="D250" s="116"/>
      <c r="E250" s="116"/>
      <c r="F250" s="116"/>
      <c r="G250" s="116"/>
      <c r="H250" s="98"/>
      <c r="I250" s="98"/>
      <c r="J250" s="98"/>
      <c r="K250" s="98"/>
      <c r="L250" s="117"/>
      <c r="M250" s="117"/>
      <c r="N250" s="117"/>
      <c r="O250" s="117"/>
      <c r="P250" s="117"/>
      <c r="Q250" s="117"/>
      <c r="R250" s="117"/>
      <c r="S250" s="117"/>
    </row>
    <row r="251" spans="1:19" s="83" customFormat="1" ht="12.95" customHeight="1" x14ac:dyDescent="0.2">
      <c r="A251" s="81" t="str">
        <f t="shared" si="27"/>
        <v>Spieler 3-28</v>
      </c>
      <c r="B251" s="86" t="str">
        <f>$B$8</f>
        <v>Gegner 6</v>
      </c>
      <c r="C251" s="115"/>
      <c r="D251" s="116"/>
      <c r="E251" s="116"/>
      <c r="F251" s="116"/>
      <c r="G251" s="116"/>
      <c r="H251" s="98"/>
      <c r="I251" s="98"/>
      <c r="J251" s="98"/>
      <c r="K251" s="98"/>
      <c r="L251" s="117"/>
      <c r="M251" s="117"/>
      <c r="N251" s="117"/>
      <c r="O251" s="117"/>
      <c r="P251" s="117"/>
      <c r="Q251" s="117"/>
      <c r="R251" s="117"/>
      <c r="S251" s="117"/>
    </row>
    <row r="252" spans="1:19" s="83" customFormat="1" ht="12.95" customHeight="1" x14ac:dyDescent="0.2">
      <c r="A252" s="81" t="str">
        <f t="shared" si="27"/>
        <v>Spieler 3-28</v>
      </c>
      <c r="B252" s="86" t="str">
        <f>$B$9</f>
        <v>Gegner 7</v>
      </c>
      <c r="C252" s="115"/>
      <c r="D252" s="116"/>
      <c r="E252" s="116"/>
      <c r="F252" s="116"/>
      <c r="G252" s="116"/>
      <c r="H252" s="98"/>
      <c r="I252" s="98"/>
      <c r="J252" s="98"/>
      <c r="K252" s="98"/>
      <c r="L252" s="117"/>
      <c r="M252" s="117"/>
      <c r="N252" s="117"/>
      <c r="O252" s="117"/>
      <c r="P252" s="117"/>
      <c r="Q252" s="117"/>
      <c r="R252" s="117"/>
      <c r="S252" s="117"/>
    </row>
    <row r="253" spans="1:19" s="83" customFormat="1" ht="12.95" customHeight="1" x14ac:dyDescent="0.2">
      <c r="A253" s="81" t="str">
        <f t="shared" si="27"/>
        <v>Spieler 3-28</v>
      </c>
      <c r="B253" s="86" t="str">
        <f>$B$10</f>
        <v>Gegner 8</v>
      </c>
      <c r="C253" s="115"/>
      <c r="D253" s="116"/>
      <c r="E253" s="116"/>
      <c r="F253" s="116"/>
      <c r="G253" s="116"/>
      <c r="H253" s="98"/>
      <c r="I253" s="98"/>
      <c r="J253" s="98"/>
      <c r="K253" s="98"/>
      <c r="L253" s="117"/>
      <c r="M253" s="117"/>
      <c r="N253" s="117"/>
      <c r="O253" s="117"/>
      <c r="P253" s="117"/>
      <c r="Q253" s="117"/>
      <c r="R253" s="117"/>
      <c r="S253" s="117"/>
    </row>
    <row r="254" spans="1:19" ht="12.95" customHeight="1" x14ac:dyDescent="0.2">
      <c r="A254" s="137" t="str">
        <f>daten!$I$30</f>
        <v>Spieler 3-29</v>
      </c>
      <c r="B254" s="77"/>
      <c r="C254" s="84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</row>
    <row r="255" spans="1:19" s="83" customFormat="1" ht="12.95" customHeight="1" x14ac:dyDescent="0.2">
      <c r="A255" s="81" t="str">
        <f>$A$254</f>
        <v>Spieler 3-29</v>
      </c>
      <c r="B255" s="86" t="str">
        <f>$B$3</f>
        <v>BAWÜ</v>
      </c>
      <c r="C255" s="115"/>
      <c r="D255" s="116"/>
      <c r="E255" s="116"/>
      <c r="F255" s="116"/>
      <c r="G255" s="116"/>
      <c r="H255" s="98"/>
      <c r="I255" s="98"/>
      <c r="J255" s="98"/>
      <c r="K255" s="98"/>
      <c r="L255" s="117"/>
      <c r="M255" s="117"/>
      <c r="N255" s="117"/>
      <c r="O255" s="117"/>
      <c r="P255" s="117"/>
      <c r="Q255" s="117"/>
      <c r="R255" s="117"/>
      <c r="S255" s="117"/>
    </row>
    <row r="256" spans="1:19" s="83" customFormat="1" ht="12.95" customHeight="1" x14ac:dyDescent="0.2">
      <c r="A256" s="81" t="str">
        <f t="shared" ref="A256:A262" si="28">$A$254</f>
        <v>Spieler 3-29</v>
      </c>
      <c r="B256" s="86" t="str">
        <f>$B$4</f>
        <v>BAY</v>
      </c>
      <c r="C256" s="115"/>
      <c r="D256" s="116"/>
      <c r="E256" s="116"/>
      <c r="F256" s="116"/>
      <c r="G256" s="116"/>
      <c r="H256" s="98"/>
      <c r="I256" s="98"/>
      <c r="J256" s="98"/>
      <c r="K256" s="98"/>
      <c r="L256" s="117"/>
      <c r="M256" s="117"/>
      <c r="N256" s="117"/>
      <c r="O256" s="117"/>
      <c r="P256" s="117"/>
      <c r="Q256" s="117"/>
      <c r="R256" s="117"/>
      <c r="S256" s="117"/>
    </row>
    <row r="257" spans="1:19" s="83" customFormat="1" ht="12.95" customHeight="1" x14ac:dyDescent="0.2">
      <c r="A257" s="81" t="str">
        <f t="shared" si="28"/>
        <v>Spieler 3-29</v>
      </c>
      <c r="B257" s="86" t="str">
        <f>$B$5</f>
        <v>Stuttgart</v>
      </c>
      <c r="C257" s="115"/>
      <c r="D257" s="116"/>
      <c r="E257" s="116"/>
      <c r="F257" s="116"/>
      <c r="G257" s="116"/>
      <c r="H257" s="98"/>
      <c r="I257" s="98"/>
      <c r="J257" s="98"/>
      <c r="K257" s="98"/>
      <c r="L257" s="117"/>
      <c r="M257" s="117"/>
      <c r="N257" s="117"/>
      <c r="O257" s="117"/>
      <c r="P257" s="117"/>
      <c r="Q257" s="117"/>
      <c r="R257" s="117"/>
      <c r="S257" s="117"/>
    </row>
    <row r="258" spans="1:19" s="83" customFormat="1" ht="12.95" customHeight="1" x14ac:dyDescent="0.2">
      <c r="A258" s="81" t="str">
        <f t="shared" si="28"/>
        <v>Spieler 3-29</v>
      </c>
      <c r="B258" s="86" t="str">
        <f>$B$6</f>
        <v>BAY</v>
      </c>
      <c r="C258" s="115"/>
      <c r="D258" s="116"/>
      <c r="E258" s="116"/>
      <c r="F258" s="116"/>
      <c r="G258" s="116"/>
      <c r="H258" s="98"/>
      <c r="I258" s="98"/>
      <c r="J258" s="98"/>
      <c r="K258" s="98"/>
      <c r="L258" s="117"/>
      <c r="M258" s="117"/>
      <c r="N258" s="117"/>
      <c r="O258" s="117"/>
      <c r="P258" s="117"/>
      <c r="Q258" s="117"/>
      <c r="R258" s="117"/>
      <c r="S258" s="117"/>
    </row>
    <row r="259" spans="1:19" s="83" customFormat="1" ht="12.95" customHeight="1" x14ac:dyDescent="0.2">
      <c r="A259" s="81" t="str">
        <f t="shared" si="28"/>
        <v>Spieler 3-29</v>
      </c>
      <c r="B259" s="86" t="str">
        <f>$B$7</f>
        <v>BSVNRW</v>
      </c>
      <c r="C259" s="115"/>
      <c r="D259" s="116"/>
      <c r="E259" s="116"/>
      <c r="F259" s="116"/>
      <c r="G259" s="116"/>
      <c r="H259" s="98"/>
      <c r="I259" s="98"/>
      <c r="J259" s="98"/>
      <c r="K259" s="98"/>
      <c r="L259" s="117"/>
      <c r="M259" s="117"/>
      <c r="N259" s="117"/>
      <c r="O259" s="117"/>
      <c r="P259" s="117"/>
      <c r="Q259" s="117"/>
      <c r="R259" s="117"/>
      <c r="S259" s="117"/>
    </row>
    <row r="260" spans="1:19" s="83" customFormat="1" ht="12.95" customHeight="1" x14ac:dyDescent="0.2">
      <c r="A260" s="81" t="str">
        <f t="shared" si="28"/>
        <v>Spieler 3-29</v>
      </c>
      <c r="B260" s="86" t="str">
        <f>$B$8</f>
        <v>Gegner 6</v>
      </c>
      <c r="C260" s="115"/>
      <c r="D260" s="116"/>
      <c r="E260" s="116"/>
      <c r="F260" s="116"/>
      <c r="G260" s="116"/>
      <c r="H260" s="98"/>
      <c r="I260" s="98"/>
      <c r="J260" s="98"/>
      <c r="K260" s="98"/>
      <c r="L260" s="117"/>
      <c r="M260" s="117"/>
      <c r="N260" s="117"/>
      <c r="O260" s="117"/>
      <c r="P260" s="117"/>
      <c r="Q260" s="117"/>
      <c r="R260" s="117"/>
      <c r="S260" s="117"/>
    </row>
    <row r="261" spans="1:19" s="83" customFormat="1" ht="12.95" customHeight="1" x14ac:dyDescent="0.2">
      <c r="A261" s="81" t="str">
        <f t="shared" si="28"/>
        <v>Spieler 3-29</v>
      </c>
      <c r="B261" s="86" t="str">
        <f>$B$9</f>
        <v>Gegner 7</v>
      </c>
      <c r="C261" s="115"/>
      <c r="D261" s="116"/>
      <c r="E261" s="116"/>
      <c r="F261" s="116"/>
      <c r="G261" s="116"/>
      <c r="H261" s="98"/>
      <c r="I261" s="98"/>
      <c r="J261" s="98"/>
      <c r="K261" s="98"/>
      <c r="L261" s="117"/>
      <c r="M261" s="117"/>
      <c r="N261" s="117"/>
      <c r="O261" s="117"/>
      <c r="P261" s="117"/>
      <c r="Q261" s="117"/>
      <c r="R261" s="117"/>
      <c r="S261" s="117"/>
    </row>
    <row r="262" spans="1:19" s="83" customFormat="1" ht="12.95" customHeight="1" x14ac:dyDescent="0.2">
      <c r="A262" s="81" t="str">
        <f t="shared" si="28"/>
        <v>Spieler 3-29</v>
      </c>
      <c r="B262" s="86" t="str">
        <f>$B$10</f>
        <v>Gegner 8</v>
      </c>
      <c r="C262" s="115"/>
      <c r="D262" s="116"/>
      <c r="E262" s="116"/>
      <c r="F262" s="116"/>
      <c r="G262" s="116"/>
      <c r="H262" s="98"/>
      <c r="I262" s="98"/>
      <c r="J262" s="98"/>
      <c r="K262" s="98"/>
      <c r="L262" s="117"/>
      <c r="M262" s="117"/>
      <c r="N262" s="117"/>
      <c r="O262" s="117"/>
      <c r="P262" s="117"/>
      <c r="Q262" s="117"/>
      <c r="R262" s="117"/>
      <c r="S262" s="117"/>
    </row>
    <row r="263" spans="1:19" ht="12.95" customHeight="1" x14ac:dyDescent="0.2">
      <c r="A263" s="137" t="str">
        <f>daten!$I$31</f>
        <v>Spieler 3-30</v>
      </c>
      <c r="B263" s="77"/>
      <c r="C263" s="84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</row>
    <row r="264" spans="1:19" s="83" customFormat="1" ht="12.95" customHeight="1" x14ac:dyDescent="0.2">
      <c r="A264" s="81" t="str">
        <f>$A$263</f>
        <v>Spieler 3-30</v>
      </c>
      <c r="B264" s="86" t="str">
        <f>$B$3</f>
        <v>BAWÜ</v>
      </c>
      <c r="C264" s="115"/>
      <c r="D264" s="116"/>
      <c r="E264" s="116"/>
      <c r="F264" s="116"/>
      <c r="G264" s="116"/>
      <c r="H264" s="98"/>
      <c r="I264" s="98"/>
      <c r="J264" s="98"/>
      <c r="K264" s="98"/>
      <c r="L264" s="117"/>
      <c r="M264" s="117"/>
      <c r="N264" s="117"/>
      <c r="O264" s="117"/>
      <c r="P264" s="117"/>
      <c r="Q264" s="117"/>
      <c r="R264" s="117"/>
      <c r="S264" s="117"/>
    </row>
    <row r="265" spans="1:19" s="83" customFormat="1" ht="12.95" customHeight="1" x14ac:dyDescent="0.2">
      <c r="A265" s="81" t="str">
        <f t="shared" ref="A265:A271" si="29">$A$263</f>
        <v>Spieler 3-30</v>
      </c>
      <c r="B265" s="86" t="str">
        <f>$B$4</f>
        <v>BAY</v>
      </c>
      <c r="C265" s="115"/>
      <c r="D265" s="116"/>
      <c r="E265" s="116"/>
      <c r="F265" s="116"/>
      <c r="G265" s="116"/>
      <c r="H265" s="98"/>
      <c r="I265" s="98"/>
      <c r="J265" s="98"/>
      <c r="K265" s="98"/>
      <c r="L265" s="117"/>
      <c r="M265" s="117"/>
      <c r="N265" s="117"/>
      <c r="O265" s="117"/>
      <c r="P265" s="117"/>
      <c r="Q265" s="117"/>
      <c r="R265" s="117"/>
      <c r="S265" s="117"/>
    </row>
    <row r="266" spans="1:19" s="83" customFormat="1" ht="12.95" customHeight="1" x14ac:dyDescent="0.2">
      <c r="A266" s="81" t="str">
        <f t="shared" si="29"/>
        <v>Spieler 3-30</v>
      </c>
      <c r="B266" s="86" t="str">
        <f>$B$5</f>
        <v>Stuttgart</v>
      </c>
      <c r="C266" s="115"/>
      <c r="D266" s="116"/>
      <c r="E266" s="116"/>
      <c r="F266" s="116"/>
      <c r="G266" s="116"/>
      <c r="H266" s="98"/>
      <c r="I266" s="98"/>
      <c r="J266" s="98"/>
      <c r="K266" s="98"/>
      <c r="L266" s="117"/>
      <c r="M266" s="117"/>
      <c r="N266" s="117"/>
      <c r="O266" s="117"/>
      <c r="P266" s="117"/>
      <c r="Q266" s="117"/>
      <c r="R266" s="117"/>
      <c r="S266" s="117"/>
    </row>
    <row r="267" spans="1:19" s="83" customFormat="1" ht="12.95" customHeight="1" x14ac:dyDescent="0.2">
      <c r="A267" s="81" t="str">
        <f t="shared" si="29"/>
        <v>Spieler 3-30</v>
      </c>
      <c r="B267" s="86" t="str">
        <f>$B$6</f>
        <v>BAY</v>
      </c>
      <c r="C267" s="115"/>
      <c r="D267" s="116"/>
      <c r="E267" s="116"/>
      <c r="F267" s="116"/>
      <c r="G267" s="116"/>
      <c r="H267" s="98"/>
      <c r="I267" s="98"/>
      <c r="J267" s="98"/>
      <c r="K267" s="98"/>
      <c r="L267" s="117"/>
      <c r="M267" s="117"/>
      <c r="N267" s="117"/>
      <c r="O267" s="117"/>
      <c r="P267" s="117"/>
      <c r="Q267" s="117"/>
      <c r="R267" s="117"/>
      <c r="S267" s="117"/>
    </row>
    <row r="268" spans="1:19" s="83" customFormat="1" ht="12.95" customHeight="1" x14ac:dyDescent="0.2">
      <c r="A268" s="81" t="str">
        <f t="shared" si="29"/>
        <v>Spieler 3-30</v>
      </c>
      <c r="B268" s="86" t="str">
        <f>$B$7</f>
        <v>BSVNRW</v>
      </c>
      <c r="C268" s="115"/>
      <c r="D268" s="116"/>
      <c r="E268" s="116"/>
      <c r="F268" s="116"/>
      <c r="G268" s="116"/>
      <c r="H268" s="98"/>
      <c r="I268" s="98"/>
      <c r="J268" s="98"/>
      <c r="K268" s="98"/>
      <c r="L268" s="117"/>
      <c r="M268" s="117"/>
      <c r="N268" s="117"/>
      <c r="O268" s="117"/>
      <c r="P268" s="117"/>
      <c r="Q268" s="117"/>
      <c r="R268" s="117"/>
      <c r="S268" s="117"/>
    </row>
    <row r="269" spans="1:19" s="83" customFormat="1" ht="12.95" customHeight="1" x14ac:dyDescent="0.2">
      <c r="A269" s="81" t="str">
        <f t="shared" si="29"/>
        <v>Spieler 3-30</v>
      </c>
      <c r="B269" s="86" t="str">
        <f>$B$8</f>
        <v>Gegner 6</v>
      </c>
      <c r="C269" s="115"/>
      <c r="D269" s="116"/>
      <c r="E269" s="116"/>
      <c r="F269" s="116"/>
      <c r="G269" s="116"/>
      <c r="H269" s="98"/>
      <c r="I269" s="98"/>
      <c r="J269" s="98"/>
      <c r="K269" s="98"/>
      <c r="L269" s="117"/>
      <c r="M269" s="117"/>
      <c r="N269" s="117"/>
      <c r="O269" s="117"/>
      <c r="P269" s="117"/>
      <c r="Q269" s="117"/>
      <c r="R269" s="117"/>
      <c r="S269" s="117"/>
    </row>
    <row r="270" spans="1:19" s="83" customFormat="1" ht="12.95" customHeight="1" x14ac:dyDescent="0.2">
      <c r="A270" s="81" t="str">
        <f t="shared" si="29"/>
        <v>Spieler 3-30</v>
      </c>
      <c r="B270" s="86" t="str">
        <f>$B$9</f>
        <v>Gegner 7</v>
      </c>
      <c r="C270" s="115"/>
      <c r="D270" s="116"/>
      <c r="E270" s="116"/>
      <c r="F270" s="116"/>
      <c r="G270" s="116"/>
      <c r="H270" s="98"/>
      <c r="I270" s="98"/>
      <c r="J270" s="98"/>
      <c r="K270" s="98"/>
      <c r="L270" s="117"/>
      <c r="M270" s="117"/>
      <c r="N270" s="117"/>
      <c r="O270" s="117"/>
      <c r="P270" s="117"/>
      <c r="Q270" s="117"/>
      <c r="R270" s="117"/>
      <c r="S270" s="117"/>
    </row>
    <row r="271" spans="1:19" s="83" customFormat="1" ht="12.95" customHeight="1" x14ac:dyDescent="0.2">
      <c r="A271" s="81" t="str">
        <f t="shared" si="29"/>
        <v>Spieler 3-30</v>
      </c>
      <c r="B271" s="86" t="str">
        <f>$B$10</f>
        <v>Gegner 8</v>
      </c>
      <c r="C271" s="115"/>
      <c r="D271" s="116"/>
      <c r="E271" s="116"/>
      <c r="F271" s="116"/>
      <c r="G271" s="116"/>
      <c r="H271" s="98"/>
      <c r="I271" s="98"/>
      <c r="J271" s="98"/>
      <c r="K271" s="98"/>
      <c r="L271" s="117"/>
      <c r="M271" s="117"/>
      <c r="N271" s="117"/>
      <c r="O271" s="117"/>
      <c r="P271" s="117"/>
      <c r="Q271" s="117"/>
      <c r="R271" s="117"/>
      <c r="S271" s="117"/>
    </row>
    <row r="272" spans="1:19" ht="12.95" customHeight="1" x14ac:dyDescent="0.2"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</row>
    <row r="273" spans="2:19" s="92" customFormat="1" ht="12.95" customHeight="1" x14ac:dyDescent="0.2">
      <c r="B273" s="92" t="s">
        <v>33</v>
      </c>
      <c r="C273" s="90" t="s">
        <v>34</v>
      </c>
      <c r="D273" s="122">
        <f t="shared" ref="D273:S273" si="30">SUBTOTAL(9,D3:D271)</f>
        <v>91</v>
      </c>
      <c r="E273" s="122">
        <f t="shared" si="30"/>
        <v>82</v>
      </c>
      <c r="F273" s="122">
        <f t="shared" si="30"/>
        <v>30</v>
      </c>
      <c r="G273" s="122">
        <f t="shared" si="30"/>
        <v>11</v>
      </c>
      <c r="H273" s="123">
        <f t="shared" si="30"/>
        <v>31</v>
      </c>
      <c r="I273" s="123">
        <f t="shared" si="30"/>
        <v>0</v>
      </c>
      <c r="J273" s="123">
        <f t="shared" si="30"/>
        <v>0</v>
      </c>
      <c r="K273" s="123">
        <f t="shared" si="30"/>
        <v>0</v>
      </c>
      <c r="L273" s="124">
        <f t="shared" si="30"/>
        <v>29</v>
      </c>
      <c r="M273" s="124">
        <f t="shared" si="30"/>
        <v>0</v>
      </c>
      <c r="N273" s="124">
        <f t="shared" si="30"/>
        <v>9</v>
      </c>
      <c r="O273" s="124">
        <f t="shared" si="30"/>
        <v>12</v>
      </c>
      <c r="P273" s="124">
        <f t="shared" si="30"/>
        <v>2</v>
      </c>
      <c r="Q273" s="124">
        <f t="shared" si="30"/>
        <v>0</v>
      </c>
      <c r="R273" s="124">
        <f t="shared" si="30"/>
        <v>0</v>
      </c>
      <c r="S273" s="124">
        <f t="shared" si="30"/>
        <v>0</v>
      </c>
    </row>
  </sheetData>
  <autoFilter ref="B1:B271"/>
  <sortState ref="B3:B5">
    <sortCondition ref="B3"/>
  </sortState>
  <phoneticPr fontId="0" type="noConversion"/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/>
  <dimension ref="A1:AS273"/>
  <sheetViews>
    <sheetView showGridLines="0" zoomScaleNormal="100" workbookViewId="0">
      <pane ySplit="1" topLeftCell="A46" activePane="bottomLeft" state="frozen"/>
      <selection sqref="A1:IV65536"/>
      <selection pane="bottomLeft" activeCell="C78" sqref="C78"/>
    </sheetView>
  </sheetViews>
  <sheetFormatPr baseColWidth="10" defaultRowHeight="12.75" x14ac:dyDescent="0.2"/>
  <cols>
    <col min="1" max="1" width="35.7109375" style="91" customWidth="1"/>
    <col min="2" max="2" width="25.7109375" style="80" customWidth="1"/>
    <col min="3" max="19" width="3.7109375" style="80" customWidth="1"/>
    <col min="20" max="20" width="11.42578125" style="80" customWidth="1"/>
    <col min="21" max="16384" width="11.42578125" style="80"/>
  </cols>
  <sheetData>
    <row r="1" spans="1:19" s="108" customFormat="1" x14ac:dyDescent="0.2">
      <c r="A1" s="107" t="str">
        <f>daten!$M$1</f>
        <v>Stuttgart Reds</v>
      </c>
      <c r="B1" s="108" t="s">
        <v>26</v>
      </c>
      <c r="C1" s="109" t="s">
        <v>24</v>
      </c>
      <c r="D1" s="109" t="s">
        <v>1</v>
      </c>
      <c r="E1" s="109" t="s">
        <v>0</v>
      </c>
      <c r="F1" s="109" t="s">
        <v>2</v>
      </c>
      <c r="G1" s="109" t="s">
        <v>3</v>
      </c>
      <c r="H1" s="109" t="s">
        <v>4</v>
      </c>
      <c r="I1" s="109" t="s">
        <v>5</v>
      </c>
      <c r="J1" s="109" t="s">
        <v>6</v>
      </c>
      <c r="K1" s="109" t="s">
        <v>7</v>
      </c>
      <c r="L1" s="109" t="s">
        <v>8</v>
      </c>
      <c r="M1" s="109" t="s">
        <v>9</v>
      </c>
      <c r="N1" s="109" t="s">
        <v>10</v>
      </c>
      <c r="O1" s="109" t="s">
        <v>11</v>
      </c>
      <c r="P1" s="109" t="s">
        <v>12</v>
      </c>
      <c r="Q1" s="109" t="s">
        <v>13</v>
      </c>
      <c r="R1" s="109" t="s">
        <v>14</v>
      </c>
      <c r="S1" s="109" t="s">
        <v>152</v>
      </c>
    </row>
    <row r="2" spans="1:19" x14ac:dyDescent="0.2">
      <c r="A2" s="76" t="str">
        <f>daten!$M$2</f>
        <v>Dreßler, Charlotte</v>
      </c>
      <c r="B2" s="77"/>
      <c r="C2" s="84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</row>
    <row r="3" spans="1:19" s="83" customFormat="1" ht="12.95" customHeight="1" x14ac:dyDescent="0.2">
      <c r="A3" s="81" t="str">
        <f t="shared" ref="A3:A10" si="0">$A$2</f>
        <v>Dreßler, Charlotte</v>
      </c>
      <c r="B3" s="82" t="s">
        <v>269</v>
      </c>
      <c r="C3" s="115">
        <v>1</v>
      </c>
      <c r="D3" s="116">
        <v>2</v>
      </c>
      <c r="E3" s="116">
        <v>2</v>
      </c>
      <c r="F3" s="116">
        <v>1</v>
      </c>
      <c r="G3" s="116">
        <v>2</v>
      </c>
      <c r="H3" s="98"/>
      <c r="I3" s="98"/>
      <c r="J3" s="98"/>
      <c r="K3" s="98"/>
      <c r="L3" s="117"/>
      <c r="M3" s="117"/>
      <c r="N3" s="117"/>
      <c r="O3" s="117"/>
      <c r="P3" s="117"/>
      <c r="Q3" s="117"/>
      <c r="R3" s="117"/>
      <c r="S3" s="117"/>
    </row>
    <row r="4" spans="1:19" s="83" customFormat="1" x14ac:dyDescent="0.2">
      <c r="A4" s="81" t="str">
        <f t="shared" si="0"/>
        <v>Dreßler, Charlotte</v>
      </c>
      <c r="B4" s="82" t="s">
        <v>230</v>
      </c>
      <c r="C4" s="115">
        <v>1</v>
      </c>
      <c r="D4" s="116">
        <v>1</v>
      </c>
      <c r="E4" s="116">
        <v>1</v>
      </c>
      <c r="F4" s="116"/>
      <c r="G4" s="116"/>
      <c r="H4" s="98"/>
      <c r="I4" s="98"/>
      <c r="J4" s="98"/>
      <c r="K4" s="98"/>
      <c r="L4" s="117"/>
      <c r="M4" s="117"/>
      <c r="N4" s="117"/>
      <c r="O4" s="117"/>
      <c r="P4" s="117"/>
      <c r="Q4" s="117"/>
      <c r="R4" s="117"/>
      <c r="S4" s="117"/>
    </row>
    <row r="5" spans="1:19" s="83" customFormat="1" x14ac:dyDescent="0.2">
      <c r="A5" s="81" t="str">
        <f t="shared" si="0"/>
        <v>Dreßler, Charlotte</v>
      </c>
      <c r="B5" s="82" t="s">
        <v>303</v>
      </c>
      <c r="C5" s="115">
        <v>1</v>
      </c>
      <c r="D5" s="116">
        <v>2</v>
      </c>
      <c r="E5" s="116">
        <v>2</v>
      </c>
      <c r="F5" s="116"/>
      <c r="G5" s="116"/>
      <c r="H5" s="98"/>
      <c r="I5" s="98"/>
      <c r="J5" s="98"/>
      <c r="K5" s="98"/>
      <c r="L5" s="117">
        <v>2</v>
      </c>
      <c r="M5" s="117"/>
      <c r="N5" s="117"/>
      <c r="O5" s="117"/>
      <c r="P5" s="117"/>
      <c r="Q5" s="117"/>
      <c r="R5" s="117"/>
      <c r="S5" s="117"/>
    </row>
    <row r="6" spans="1:19" s="83" customFormat="1" x14ac:dyDescent="0.2">
      <c r="A6" s="81" t="str">
        <f t="shared" si="0"/>
        <v>Dreßler, Charlotte</v>
      </c>
      <c r="B6" s="82" t="s">
        <v>304</v>
      </c>
      <c r="C6" s="115">
        <v>1</v>
      </c>
      <c r="D6" s="116">
        <v>2</v>
      </c>
      <c r="E6" s="116">
        <v>2</v>
      </c>
      <c r="F6" s="116">
        <v>1</v>
      </c>
      <c r="G6" s="116"/>
      <c r="H6" s="98"/>
      <c r="I6" s="98"/>
      <c r="J6" s="98"/>
      <c r="K6" s="98"/>
      <c r="L6" s="117"/>
      <c r="M6" s="117"/>
      <c r="N6" s="117"/>
      <c r="O6" s="117"/>
      <c r="P6" s="117"/>
      <c r="Q6" s="117"/>
      <c r="R6" s="117"/>
      <c r="S6" s="117"/>
    </row>
    <row r="7" spans="1:19" s="83" customFormat="1" x14ac:dyDescent="0.2">
      <c r="A7" s="81" t="str">
        <f t="shared" si="0"/>
        <v>Dreßler, Charlotte</v>
      </c>
      <c r="B7" s="82" t="s">
        <v>61</v>
      </c>
      <c r="C7" s="115"/>
      <c r="D7" s="116"/>
      <c r="E7" s="116"/>
      <c r="F7" s="116"/>
      <c r="G7" s="116"/>
      <c r="H7" s="98"/>
      <c r="I7" s="98"/>
      <c r="J7" s="98"/>
      <c r="K7" s="98"/>
      <c r="L7" s="117"/>
      <c r="M7" s="117"/>
      <c r="N7" s="117"/>
      <c r="O7" s="117"/>
      <c r="P7" s="117"/>
      <c r="Q7" s="117"/>
      <c r="R7" s="117"/>
      <c r="S7" s="117"/>
    </row>
    <row r="8" spans="1:19" s="83" customFormat="1" x14ac:dyDescent="0.2">
      <c r="A8" s="81" t="str">
        <f t="shared" si="0"/>
        <v>Dreßler, Charlotte</v>
      </c>
      <c r="B8" s="82" t="s">
        <v>62</v>
      </c>
      <c r="C8" s="115"/>
      <c r="D8" s="116"/>
      <c r="E8" s="116"/>
      <c r="F8" s="116"/>
      <c r="G8" s="116"/>
      <c r="H8" s="98"/>
      <c r="I8" s="98"/>
      <c r="J8" s="98"/>
      <c r="K8" s="98"/>
      <c r="L8" s="117"/>
      <c r="M8" s="117"/>
      <c r="N8" s="117"/>
      <c r="O8" s="117"/>
      <c r="P8" s="117"/>
      <c r="Q8" s="117"/>
      <c r="R8" s="117"/>
      <c r="S8" s="117"/>
    </row>
    <row r="9" spans="1:19" s="83" customFormat="1" x14ac:dyDescent="0.2">
      <c r="A9" s="81" t="str">
        <f t="shared" si="0"/>
        <v>Dreßler, Charlotte</v>
      </c>
      <c r="B9" s="82" t="s">
        <v>55</v>
      </c>
      <c r="C9" s="115"/>
      <c r="D9" s="116"/>
      <c r="E9" s="116"/>
      <c r="F9" s="116"/>
      <c r="G9" s="116"/>
      <c r="H9" s="98"/>
      <c r="I9" s="98"/>
      <c r="J9" s="98"/>
      <c r="K9" s="98"/>
      <c r="L9" s="117"/>
      <c r="M9" s="117"/>
      <c r="N9" s="117"/>
      <c r="O9" s="117"/>
      <c r="P9" s="117"/>
      <c r="Q9" s="117"/>
      <c r="R9" s="117"/>
      <c r="S9" s="117"/>
    </row>
    <row r="10" spans="1:19" s="83" customFormat="1" x14ac:dyDescent="0.2">
      <c r="A10" s="81" t="str">
        <f t="shared" si="0"/>
        <v>Dreßler, Charlotte</v>
      </c>
      <c r="B10" s="82" t="s">
        <v>56</v>
      </c>
      <c r="C10" s="115"/>
      <c r="D10" s="116"/>
      <c r="E10" s="116"/>
      <c r="F10" s="116"/>
      <c r="G10" s="116"/>
      <c r="H10" s="98"/>
      <c r="I10" s="98"/>
      <c r="J10" s="98"/>
      <c r="K10" s="98"/>
      <c r="L10" s="117"/>
      <c r="M10" s="117"/>
      <c r="N10" s="117"/>
      <c r="O10" s="117"/>
      <c r="P10" s="117"/>
      <c r="Q10" s="117"/>
      <c r="R10" s="117"/>
      <c r="S10" s="117"/>
    </row>
    <row r="11" spans="1:19" x14ac:dyDescent="0.2">
      <c r="A11" s="76" t="str">
        <f>daten!$M$3</f>
        <v>Feridouni, Eliza</v>
      </c>
      <c r="B11" s="77"/>
      <c r="C11" s="84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</row>
    <row r="12" spans="1:19" s="83" customFormat="1" x14ac:dyDescent="0.2">
      <c r="A12" s="81" t="str">
        <f t="shared" ref="A12:A19" si="1">$A$11</f>
        <v>Feridouni, Eliza</v>
      </c>
      <c r="B12" s="86" t="str">
        <f>$B$3</f>
        <v>KIEL</v>
      </c>
      <c r="C12" s="115">
        <v>1</v>
      </c>
      <c r="D12" s="116">
        <v>2</v>
      </c>
      <c r="E12" s="116">
        <v>2</v>
      </c>
      <c r="F12" s="116">
        <v>2</v>
      </c>
      <c r="G12" s="116"/>
      <c r="H12" s="98">
        <v>1</v>
      </c>
      <c r="I12" s="98"/>
      <c r="J12" s="98"/>
      <c r="K12" s="98"/>
      <c r="L12" s="117"/>
      <c r="M12" s="117"/>
      <c r="N12" s="117"/>
      <c r="O12" s="117"/>
      <c r="P12" s="117"/>
      <c r="Q12" s="117"/>
      <c r="R12" s="117"/>
      <c r="S12" s="117"/>
    </row>
    <row r="13" spans="1:19" s="83" customFormat="1" x14ac:dyDescent="0.2">
      <c r="A13" s="81" t="str">
        <f t="shared" si="1"/>
        <v>Feridouni, Eliza</v>
      </c>
      <c r="B13" s="86" t="str">
        <f>$B$4</f>
        <v>BSVNRW</v>
      </c>
      <c r="C13" s="115">
        <v>1</v>
      </c>
      <c r="D13" s="116">
        <v>1</v>
      </c>
      <c r="E13" s="116"/>
      <c r="F13" s="116">
        <v>1</v>
      </c>
      <c r="G13" s="116"/>
      <c r="H13" s="98"/>
      <c r="I13" s="98"/>
      <c r="J13" s="98"/>
      <c r="K13" s="98"/>
      <c r="L13" s="117"/>
      <c r="M13" s="117"/>
      <c r="N13" s="117">
        <v>1</v>
      </c>
      <c r="O13" s="117"/>
      <c r="P13" s="117"/>
      <c r="Q13" s="117"/>
      <c r="R13" s="117"/>
      <c r="S13" s="117"/>
    </row>
    <row r="14" spans="1:19" s="83" customFormat="1" x14ac:dyDescent="0.2">
      <c r="A14" s="81" t="str">
        <f t="shared" si="1"/>
        <v>Feridouni, Eliza</v>
      </c>
      <c r="B14" s="86" t="str">
        <f>$B$5</f>
        <v>Kiel/Berlin</v>
      </c>
      <c r="C14" s="115">
        <v>1</v>
      </c>
      <c r="D14" s="116">
        <v>2</v>
      </c>
      <c r="E14" s="116">
        <v>2</v>
      </c>
      <c r="F14" s="116"/>
      <c r="G14" s="116"/>
      <c r="H14" s="98"/>
      <c r="I14" s="98"/>
      <c r="J14" s="98"/>
      <c r="K14" s="98"/>
      <c r="L14" s="117">
        <v>2</v>
      </c>
      <c r="M14" s="117"/>
      <c r="N14" s="117"/>
      <c r="O14" s="117"/>
      <c r="P14" s="117"/>
      <c r="Q14" s="117"/>
      <c r="R14" s="117"/>
      <c r="S14" s="117"/>
    </row>
    <row r="15" spans="1:19" s="83" customFormat="1" x14ac:dyDescent="0.2">
      <c r="A15" s="81" t="str">
        <f t="shared" si="1"/>
        <v>Feridouni, Eliza</v>
      </c>
      <c r="B15" s="86" t="str">
        <f>$B$6</f>
        <v>Kiel</v>
      </c>
      <c r="C15" s="115">
        <v>1</v>
      </c>
      <c r="D15" s="116">
        <v>3</v>
      </c>
      <c r="E15" s="116">
        <v>3</v>
      </c>
      <c r="F15" s="116">
        <v>2</v>
      </c>
      <c r="G15" s="116">
        <v>2</v>
      </c>
      <c r="H15" s="98">
        <v>3</v>
      </c>
      <c r="I15" s="98"/>
      <c r="J15" s="98"/>
      <c r="K15" s="98"/>
      <c r="L15" s="117"/>
      <c r="M15" s="117"/>
      <c r="N15" s="117"/>
      <c r="O15" s="117"/>
      <c r="P15" s="117"/>
      <c r="Q15" s="117"/>
      <c r="R15" s="117"/>
      <c r="S15" s="117"/>
    </row>
    <row r="16" spans="1:19" s="83" customFormat="1" x14ac:dyDescent="0.2">
      <c r="A16" s="81" t="str">
        <f t="shared" si="1"/>
        <v>Feridouni, Eliza</v>
      </c>
      <c r="B16" s="86" t="str">
        <f>$B$7</f>
        <v>Gegner 5</v>
      </c>
      <c r="C16" s="115"/>
      <c r="D16" s="116"/>
      <c r="E16" s="116"/>
      <c r="F16" s="116"/>
      <c r="G16" s="116"/>
      <c r="H16" s="98"/>
      <c r="I16" s="98"/>
      <c r="J16" s="98"/>
      <c r="K16" s="98"/>
      <c r="L16" s="117"/>
      <c r="M16" s="117"/>
      <c r="N16" s="117"/>
      <c r="O16" s="117"/>
      <c r="P16" s="117"/>
      <c r="Q16" s="117"/>
      <c r="R16" s="117"/>
      <c r="S16" s="117"/>
    </row>
    <row r="17" spans="1:45" s="83" customFormat="1" x14ac:dyDescent="0.2">
      <c r="A17" s="81" t="str">
        <f t="shared" si="1"/>
        <v>Feridouni, Eliza</v>
      </c>
      <c r="B17" s="86" t="str">
        <f>$B$8</f>
        <v>Gegner 6</v>
      </c>
      <c r="C17" s="115"/>
      <c r="D17" s="116"/>
      <c r="E17" s="116"/>
      <c r="F17" s="116"/>
      <c r="G17" s="116"/>
      <c r="H17" s="98"/>
      <c r="I17" s="98"/>
      <c r="J17" s="98"/>
      <c r="K17" s="98"/>
      <c r="L17" s="117"/>
      <c r="M17" s="117"/>
      <c r="N17" s="117"/>
      <c r="O17" s="117"/>
      <c r="P17" s="117"/>
      <c r="Q17" s="117"/>
      <c r="R17" s="117"/>
      <c r="S17" s="117"/>
    </row>
    <row r="18" spans="1:45" s="83" customFormat="1" x14ac:dyDescent="0.2">
      <c r="A18" s="81" t="str">
        <f t="shared" si="1"/>
        <v>Feridouni, Eliza</v>
      </c>
      <c r="B18" s="86" t="str">
        <f>$B$9</f>
        <v>Gegner 7</v>
      </c>
      <c r="C18" s="115"/>
      <c r="D18" s="116"/>
      <c r="E18" s="116"/>
      <c r="F18" s="116"/>
      <c r="G18" s="116"/>
      <c r="H18" s="98"/>
      <c r="I18" s="98"/>
      <c r="J18" s="98"/>
      <c r="K18" s="98"/>
      <c r="L18" s="117"/>
      <c r="M18" s="117"/>
      <c r="N18" s="117"/>
      <c r="O18" s="117"/>
      <c r="P18" s="117"/>
      <c r="Q18" s="117"/>
      <c r="R18" s="117"/>
      <c r="S18" s="117"/>
    </row>
    <row r="19" spans="1:45" s="83" customFormat="1" x14ac:dyDescent="0.2">
      <c r="A19" s="81" t="str">
        <f t="shared" si="1"/>
        <v>Feridouni, Eliza</v>
      </c>
      <c r="B19" s="86" t="str">
        <f>$B$10</f>
        <v>Gegner 8</v>
      </c>
      <c r="C19" s="115"/>
      <c r="D19" s="116"/>
      <c r="E19" s="116"/>
      <c r="F19" s="116"/>
      <c r="G19" s="116"/>
      <c r="H19" s="98"/>
      <c r="I19" s="98"/>
      <c r="J19" s="98"/>
      <c r="K19" s="98"/>
      <c r="L19" s="117"/>
      <c r="M19" s="117"/>
      <c r="N19" s="117"/>
      <c r="O19" s="117"/>
      <c r="P19" s="117"/>
      <c r="Q19" s="117"/>
      <c r="R19" s="117"/>
      <c r="S19" s="117"/>
    </row>
    <row r="20" spans="1:45" x14ac:dyDescent="0.2">
      <c r="A20" s="76" t="str">
        <f>daten!$M$4</f>
        <v>Frohnert, Emely-Carina</v>
      </c>
      <c r="B20" s="77"/>
      <c r="C20" s="84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</row>
    <row r="21" spans="1:45" s="83" customFormat="1" x14ac:dyDescent="0.2">
      <c r="A21" s="81" t="str">
        <f t="shared" ref="A21:A28" si="2">$A$20</f>
        <v>Frohnert, Emely-Carina</v>
      </c>
      <c r="B21" s="86" t="str">
        <f>$B$3</f>
        <v>KIEL</v>
      </c>
      <c r="C21" s="115">
        <v>1</v>
      </c>
      <c r="D21" s="116">
        <v>2</v>
      </c>
      <c r="E21" s="116">
        <v>2</v>
      </c>
      <c r="F21" s="116">
        <v>1</v>
      </c>
      <c r="G21" s="116">
        <v>1</v>
      </c>
      <c r="H21" s="98">
        <v>1</v>
      </c>
      <c r="I21" s="98"/>
      <c r="J21" s="98"/>
      <c r="K21" s="98"/>
      <c r="L21" s="117"/>
      <c r="M21" s="117"/>
      <c r="N21" s="117"/>
      <c r="O21" s="117"/>
      <c r="P21" s="117"/>
      <c r="Q21" s="117"/>
      <c r="R21" s="117"/>
      <c r="S21" s="117"/>
    </row>
    <row r="22" spans="1:45" s="83" customFormat="1" x14ac:dyDescent="0.2">
      <c r="A22" s="81" t="str">
        <f t="shared" si="2"/>
        <v>Frohnert, Emely-Carina</v>
      </c>
      <c r="B22" s="86" t="str">
        <f>$B$4</f>
        <v>BSVNRW</v>
      </c>
      <c r="C22" s="115">
        <v>1</v>
      </c>
      <c r="D22" s="116">
        <v>2</v>
      </c>
      <c r="E22" s="116">
        <v>2</v>
      </c>
      <c r="F22" s="116"/>
      <c r="G22" s="116"/>
      <c r="H22" s="98"/>
      <c r="I22" s="98"/>
      <c r="J22" s="98"/>
      <c r="K22" s="98"/>
      <c r="L22" s="117">
        <v>1</v>
      </c>
      <c r="M22" s="117"/>
      <c r="N22" s="117"/>
      <c r="O22" s="117"/>
      <c r="P22" s="117"/>
      <c r="Q22" s="117"/>
      <c r="R22" s="117"/>
      <c r="S22" s="117"/>
    </row>
    <row r="23" spans="1:45" s="83" customFormat="1" x14ac:dyDescent="0.2">
      <c r="A23" s="81" t="str">
        <f t="shared" si="2"/>
        <v>Frohnert, Emely-Carina</v>
      </c>
      <c r="B23" s="86" t="str">
        <f>$B$5</f>
        <v>Kiel/Berlin</v>
      </c>
      <c r="C23" s="115">
        <v>1</v>
      </c>
      <c r="D23" s="116">
        <v>2</v>
      </c>
      <c r="E23" s="116">
        <v>2</v>
      </c>
      <c r="F23" s="116"/>
      <c r="G23" s="116"/>
      <c r="H23" s="98"/>
      <c r="I23" s="98"/>
      <c r="J23" s="98"/>
      <c r="K23" s="98"/>
      <c r="L23" s="117">
        <v>2</v>
      </c>
      <c r="M23" s="117"/>
      <c r="N23" s="117"/>
      <c r="O23" s="117"/>
      <c r="P23" s="117"/>
      <c r="Q23" s="117"/>
      <c r="R23" s="117"/>
      <c r="S23" s="117"/>
    </row>
    <row r="24" spans="1:45" s="83" customFormat="1" x14ac:dyDescent="0.2">
      <c r="A24" s="81" t="str">
        <f t="shared" si="2"/>
        <v>Frohnert, Emely-Carina</v>
      </c>
      <c r="B24" s="86" t="str">
        <f>$B$6</f>
        <v>Kiel</v>
      </c>
      <c r="C24" s="115">
        <v>1</v>
      </c>
      <c r="D24" s="116">
        <v>3</v>
      </c>
      <c r="E24" s="116">
        <v>3</v>
      </c>
      <c r="F24" s="116">
        <v>1</v>
      </c>
      <c r="G24" s="116">
        <v>1</v>
      </c>
      <c r="H24" s="98">
        <v>2</v>
      </c>
      <c r="I24" s="98"/>
      <c r="J24" s="98"/>
      <c r="K24" s="98"/>
      <c r="L24" s="117">
        <v>1</v>
      </c>
      <c r="M24" s="117"/>
      <c r="N24" s="117"/>
      <c r="O24" s="117"/>
      <c r="P24" s="117"/>
      <c r="Q24" s="117"/>
      <c r="R24" s="117"/>
      <c r="S24" s="117"/>
    </row>
    <row r="25" spans="1:45" s="83" customFormat="1" x14ac:dyDescent="0.2">
      <c r="A25" s="81" t="str">
        <f t="shared" si="2"/>
        <v>Frohnert, Emely-Carina</v>
      </c>
      <c r="B25" s="86" t="str">
        <f>$B$7</f>
        <v>Gegner 5</v>
      </c>
      <c r="C25" s="115"/>
      <c r="D25" s="116"/>
      <c r="E25" s="116"/>
      <c r="F25" s="116"/>
      <c r="G25" s="116"/>
      <c r="H25" s="98"/>
      <c r="I25" s="98"/>
      <c r="J25" s="98"/>
      <c r="K25" s="98"/>
      <c r="L25" s="117"/>
      <c r="M25" s="117"/>
      <c r="N25" s="117"/>
      <c r="O25" s="117"/>
      <c r="P25" s="117"/>
      <c r="Q25" s="117"/>
      <c r="R25" s="117"/>
      <c r="S25" s="117"/>
    </row>
    <row r="26" spans="1:45" s="83" customFormat="1" x14ac:dyDescent="0.2">
      <c r="A26" s="81" t="str">
        <f t="shared" si="2"/>
        <v>Frohnert, Emely-Carina</v>
      </c>
      <c r="B26" s="86" t="str">
        <f>$B$8</f>
        <v>Gegner 6</v>
      </c>
      <c r="C26" s="115"/>
      <c r="D26" s="116"/>
      <c r="E26" s="116"/>
      <c r="F26" s="116"/>
      <c r="G26" s="116"/>
      <c r="H26" s="98"/>
      <c r="I26" s="98"/>
      <c r="J26" s="98"/>
      <c r="K26" s="98"/>
      <c r="L26" s="117"/>
      <c r="M26" s="117"/>
      <c r="N26" s="117"/>
      <c r="O26" s="117"/>
      <c r="P26" s="117"/>
      <c r="Q26" s="117"/>
      <c r="R26" s="117"/>
      <c r="S26" s="117"/>
    </row>
    <row r="27" spans="1:45" s="83" customFormat="1" x14ac:dyDescent="0.2">
      <c r="A27" s="81" t="str">
        <f t="shared" si="2"/>
        <v>Frohnert, Emely-Carina</v>
      </c>
      <c r="B27" s="86" t="str">
        <f>$B$9</f>
        <v>Gegner 7</v>
      </c>
      <c r="C27" s="115"/>
      <c r="D27" s="116"/>
      <c r="E27" s="116"/>
      <c r="F27" s="116"/>
      <c r="G27" s="116"/>
      <c r="H27" s="98"/>
      <c r="I27" s="98"/>
      <c r="J27" s="98"/>
      <c r="K27" s="98"/>
      <c r="L27" s="117"/>
      <c r="M27" s="117"/>
      <c r="N27" s="117"/>
      <c r="O27" s="117"/>
      <c r="P27" s="117"/>
      <c r="Q27" s="117"/>
      <c r="R27" s="117"/>
      <c r="S27" s="117"/>
    </row>
    <row r="28" spans="1:45" s="83" customFormat="1" x14ac:dyDescent="0.2">
      <c r="A28" s="81" t="str">
        <f t="shared" si="2"/>
        <v>Frohnert, Emely-Carina</v>
      </c>
      <c r="B28" s="86" t="str">
        <f>$B$10</f>
        <v>Gegner 8</v>
      </c>
      <c r="C28" s="115"/>
      <c r="D28" s="116"/>
      <c r="E28" s="116"/>
      <c r="F28" s="116"/>
      <c r="G28" s="116"/>
      <c r="H28" s="98"/>
      <c r="I28" s="98"/>
      <c r="J28" s="98"/>
      <c r="K28" s="98"/>
      <c r="L28" s="117"/>
      <c r="M28" s="117"/>
      <c r="N28" s="117"/>
      <c r="O28" s="117"/>
      <c r="P28" s="117"/>
      <c r="Q28" s="117"/>
      <c r="R28" s="117"/>
      <c r="S28" s="117"/>
    </row>
    <row r="29" spans="1:45" x14ac:dyDescent="0.2">
      <c r="A29" s="76" t="str">
        <f>daten!$M$5</f>
        <v>Schüle, Emma</v>
      </c>
      <c r="B29" s="77"/>
      <c r="C29" s="84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</row>
    <row r="30" spans="1:45" s="83" customFormat="1" x14ac:dyDescent="0.2">
      <c r="A30" s="81" t="str">
        <f t="shared" ref="A30:A37" si="3">$A$29</f>
        <v>Schüle, Emma</v>
      </c>
      <c r="B30" s="86" t="str">
        <f>$B$3</f>
        <v>KIEL</v>
      </c>
      <c r="C30" s="115"/>
      <c r="D30" s="116"/>
      <c r="E30" s="116"/>
      <c r="F30" s="116"/>
      <c r="G30" s="116"/>
      <c r="H30" s="98"/>
      <c r="I30" s="98"/>
      <c r="J30" s="98"/>
      <c r="K30" s="98"/>
      <c r="L30" s="117"/>
      <c r="M30" s="117"/>
      <c r="N30" s="117"/>
      <c r="O30" s="117"/>
      <c r="P30" s="117"/>
      <c r="Q30" s="117"/>
      <c r="R30" s="117"/>
      <c r="S30" s="117"/>
    </row>
    <row r="31" spans="1:45" s="83" customFormat="1" x14ac:dyDescent="0.2">
      <c r="A31" s="81" t="str">
        <f t="shared" si="3"/>
        <v>Schüle, Emma</v>
      </c>
      <c r="B31" s="86" t="str">
        <f>$B$4</f>
        <v>BSVNRW</v>
      </c>
      <c r="C31" s="115"/>
      <c r="D31" s="116"/>
      <c r="E31" s="116"/>
      <c r="F31" s="116"/>
      <c r="G31" s="116"/>
      <c r="H31" s="98"/>
      <c r="I31" s="98"/>
      <c r="J31" s="98"/>
      <c r="K31" s="98"/>
      <c r="L31" s="117"/>
      <c r="M31" s="117"/>
      <c r="N31" s="117"/>
      <c r="O31" s="117"/>
      <c r="P31" s="117"/>
      <c r="Q31" s="117"/>
      <c r="R31" s="117"/>
      <c r="S31" s="117"/>
    </row>
    <row r="32" spans="1:45" s="83" customFormat="1" x14ac:dyDescent="0.2">
      <c r="A32" s="81" t="str">
        <f t="shared" si="3"/>
        <v>Schüle, Emma</v>
      </c>
      <c r="B32" s="86" t="str">
        <f>$B$5</f>
        <v>Kiel/Berlin</v>
      </c>
      <c r="C32" s="115"/>
      <c r="D32" s="116"/>
      <c r="E32" s="116"/>
      <c r="F32" s="116"/>
      <c r="G32" s="116"/>
      <c r="H32" s="98"/>
      <c r="I32" s="98"/>
      <c r="J32" s="98"/>
      <c r="K32" s="98"/>
      <c r="L32" s="117"/>
      <c r="M32" s="117"/>
      <c r="N32" s="117"/>
      <c r="O32" s="117"/>
      <c r="P32" s="117"/>
      <c r="Q32" s="117"/>
      <c r="R32" s="117"/>
      <c r="S32" s="117"/>
    </row>
    <row r="33" spans="1:19" s="83" customFormat="1" x14ac:dyDescent="0.2">
      <c r="A33" s="81" t="str">
        <f t="shared" si="3"/>
        <v>Schüle, Emma</v>
      </c>
      <c r="B33" s="86" t="str">
        <f>$B$6</f>
        <v>Kiel</v>
      </c>
      <c r="C33" s="115"/>
      <c r="D33" s="116"/>
      <c r="E33" s="116"/>
      <c r="F33" s="116"/>
      <c r="G33" s="116"/>
      <c r="H33" s="98"/>
      <c r="I33" s="98"/>
      <c r="J33" s="98"/>
      <c r="K33" s="98"/>
      <c r="L33" s="117"/>
      <c r="M33" s="117"/>
      <c r="N33" s="117"/>
      <c r="O33" s="117"/>
      <c r="P33" s="117"/>
      <c r="Q33" s="117"/>
      <c r="R33" s="117"/>
      <c r="S33" s="117"/>
    </row>
    <row r="34" spans="1:19" s="83" customFormat="1" x14ac:dyDescent="0.2">
      <c r="A34" s="81" t="str">
        <f t="shared" si="3"/>
        <v>Schüle, Emma</v>
      </c>
      <c r="B34" s="86" t="str">
        <f>$B$7</f>
        <v>Gegner 5</v>
      </c>
      <c r="C34" s="115"/>
      <c r="D34" s="116"/>
      <c r="E34" s="116"/>
      <c r="F34" s="116"/>
      <c r="G34" s="116"/>
      <c r="H34" s="98"/>
      <c r="I34" s="98"/>
      <c r="J34" s="98"/>
      <c r="K34" s="98"/>
      <c r="L34" s="117"/>
      <c r="M34" s="117"/>
      <c r="N34" s="117"/>
      <c r="O34" s="117"/>
      <c r="P34" s="117"/>
      <c r="Q34" s="117"/>
      <c r="R34" s="117"/>
      <c r="S34" s="117"/>
    </row>
    <row r="35" spans="1:19" s="83" customFormat="1" x14ac:dyDescent="0.2">
      <c r="A35" s="81" t="str">
        <f t="shared" si="3"/>
        <v>Schüle, Emma</v>
      </c>
      <c r="B35" s="86" t="str">
        <f>$B$8</f>
        <v>Gegner 6</v>
      </c>
      <c r="C35" s="115"/>
      <c r="D35" s="116"/>
      <c r="E35" s="116"/>
      <c r="F35" s="116"/>
      <c r="G35" s="116"/>
      <c r="H35" s="98"/>
      <c r="I35" s="98"/>
      <c r="J35" s="98"/>
      <c r="K35" s="98"/>
      <c r="L35" s="117"/>
      <c r="M35" s="117"/>
      <c r="N35" s="117"/>
      <c r="O35" s="117"/>
      <c r="P35" s="117"/>
      <c r="Q35" s="117"/>
      <c r="R35" s="117"/>
      <c r="S35" s="117"/>
    </row>
    <row r="36" spans="1:19" s="83" customFormat="1" x14ac:dyDescent="0.2">
      <c r="A36" s="81" t="str">
        <f t="shared" si="3"/>
        <v>Schüle, Emma</v>
      </c>
      <c r="B36" s="86" t="str">
        <f>$B$9</f>
        <v>Gegner 7</v>
      </c>
      <c r="C36" s="115"/>
      <c r="D36" s="116"/>
      <c r="E36" s="116"/>
      <c r="F36" s="116"/>
      <c r="G36" s="116"/>
      <c r="H36" s="98"/>
      <c r="I36" s="98"/>
      <c r="J36" s="98"/>
      <c r="K36" s="98"/>
      <c r="L36" s="117"/>
      <c r="M36" s="117"/>
      <c r="N36" s="117"/>
      <c r="O36" s="117"/>
      <c r="P36" s="117"/>
      <c r="Q36" s="117"/>
      <c r="R36" s="117"/>
      <c r="S36" s="117"/>
    </row>
    <row r="37" spans="1:19" s="83" customFormat="1" x14ac:dyDescent="0.2">
      <c r="A37" s="81" t="str">
        <f t="shared" si="3"/>
        <v>Schüle, Emma</v>
      </c>
      <c r="B37" s="86" t="str">
        <f>$B$10</f>
        <v>Gegner 8</v>
      </c>
      <c r="C37" s="115"/>
      <c r="D37" s="116"/>
      <c r="E37" s="116"/>
      <c r="F37" s="116"/>
      <c r="G37" s="116"/>
      <c r="H37" s="98"/>
      <c r="I37" s="98"/>
      <c r="J37" s="98"/>
      <c r="K37" s="98"/>
      <c r="L37" s="117"/>
      <c r="M37" s="117"/>
      <c r="N37" s="117"/>
      <c r="O37" s="117"/>
      <c r="P37" s="117"/>
      <c r="Q37" s="117"/>
      <c r="R37" s="117"/>
      <c r="S37" s="117"/>
    </row>
    <row r="38" spans="1:19" ht="15" customHeight="1" x14ac:dyDescent="0.2">
      <c r="A38" s="76" t="str">
        <f>daten!$M$6</f>
        <v>Schiemann, Fenja</v>
      </c>
      <c r="B38" s="77"/>
      <c r="C38" s="84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</row>
    <row r="39" spans="1:19" s="83" customFormat="1" x14ac:dyDescent="0.2">
      <c r="A39" s="81" t="str">
        <f t="shared" ref="A39:A46" si="4">$A$38</f>
        <v>Schiemann, Fenja</v>
      </c>
      <c r="B39" s="86" t="str">
        <f>$B$3</f>
        <v>KIEL</v>
      </c>
      <c r="C39" s="115">
        <v>1</v>
      </c>
      <c r="D39" s="116">
        <v>2</v>
      </c>
      <c r="E39" s="116">
        <v>2</v>
      </c>
      <c r="F39" s="116"/>
      <c r="G39" s="116"/>
      <c r="H39" s="98"/>
      <c r="I39" s="98"/>
      <c r="J39" s="98"/>
      <c r="K39" s="98"/>
      <c r="L39" s="117"/>
      <c r="M39" s="117"/>
      <c r="N39" s="117"/>
      <c r="O39" s="117"/>
      <c r="P39" s="117"/>
      <c r="Q39" s="118"/>
      <c r="R39" s="117"/>
      <c r="S39" s="117"/>
    </row>
    <row r="40" spans="1:19" s="83" customFormat="1" x14ac:dyDescent="0.2">
      <c r="A40" s="81" t="str">
        <f t="shared" si="4"/>
        <v>Schiemann, Fenja</v>
      </c>
      <c r="B40" s="86" t="str">
        <f>$B$4</f>
        <v>BSVNRW</v>
      </c>
      <c r="C40" s="115">
        <v>1</v>
      </c>
      <c r="D40" s="116">
        <v>1</v>
      </c>
      <c r="E40" s="116">
        <v>1</v>
      </c>
      <c r="F40" s="116"/>
      <c r="G40" s="116"/>
      <c r="H40" s="98"/>
      <c r="I40" s="98"/>
      <c r="J40" s="98"/>
      <c r="K40" s="98"/>
      <c r="L40" s="117"/>
      <c r="M40" s="117"/>
      <c r="N40" s="117"/>
      <c r="O40" s="117"/>
      <c r="P40" s="117"/>
      <c r="Q40" s="118"/>
      <c r="R40" s="117"/>
      <c r="S40" s="117"/>
    </row>
    <row r="41" spans="1:19" s="83" customFormat="1" x14ac:dyDescent="0.2">
      <c r="A41" s="81" t="str">
        <f t="shared" si="4"/>
        <v>Schiemann, Fenja</v>
      </c>
      <c r="B41" s="86" t="str">
        <f>$B$5</f>
        <v>Kiel/Berlin</v>
      </c>
      <c r="C41" s="115">
        <v>1</v>
      </c>
      <c r="D41" s="116">
        <v>2</v>
      </c>
      <c r="E41" s="116">
        <v>1</v>
      </c>
      <c r="F41" s="116">
        <v>1</v>
      </c>
      <c r="G41" s="116"/>
      <c r="H41" s="98"/>
      <c r="I41" s="98"/>
      <c r="J41" s="98"/>
      <c r="K41" s="98"/>
      <c r="L41" s="117"/>
      <c r="M41" s="117"/>
      <c r="N41" s="117">
        <v>1</v>
      </c>
      <c r="O41" s="117"/>
      <c r="P41" s="117"/>
      <c r="Q41" s="118"/>
      <c r="R41" s="117"/>
      <c r="S41" s="117"/>
    </row>
    <row r="42" spans="1:19" s="83" customFormat="1" x14ac:dyDescent="0.2">
      <c r="A42" s="81" t="str">
        <f t="shared" si="4"/>
        <v>Schiemann, Fenja</v>
      </c>
      <c r="B42" s="86" t="str">
        <f>$B$6</f>
        <v>Kiel</v>
      </c>
      <c r="C42" s="115">
        <v>1</v>
      </c>
      <c r="D42" s="116">
        <v>3</v>
      </c>
      <c r="E42" s="116">
        <v>3</v>
      </c>
      <c r="F42" s="116">
        <v>3</v>
      </c>
      <c r="G42" s="116">
        <v>1</v>
      </c>
      <c r="H42" s="98">
        <v>3</v>
      </c>
      <c r="I42" s="98"/>
      <c r="J42" s="98"/>
      <c r="K42" s="98"/>
      <c r="L42" s="117"/>
      <c r="M42" s="117"/>
      <c r="N42" s="117"/>
      <c r="O42" s="117">
        <v>1</v>
      </c>
      <c r="P42" s="117"/>
      <c r="Q42" s="118"/>
      <c r="R42" s="117"/>
      <c r="S42" s="117"/>
    </row>
    <row r="43" spans="1:19" s="83" customFormat="1" x14ac:dyDescent="0.2">
      <c r="A43" s="81" t="str">
        <f t="shared" si="4"/>
        <v>Schiemann, Fenja</v>
      </c>
      <c r="B43" s="86" t="str">
        <f>$B$7</f>
        <v>Gegner 5</v>
      </c>
      <c r="C43" s="115"/>
      <c r="D43" s="116"/>
      <c r="E43" s="116"/>
      <c r="F43" s="116"/>
      <c r="G43" s="116"/>
      <c r="H43" s="98"/>
      <c r="I43" s="98"/>
      <c r="J43" s="98"/>
      <c r="K43" s="98"/>
      <c r="L43" s="117"/>
      <c r="M43" s="117"/>
      <c r="N43" s="117"/>
      <c r="O43" s="117"/>
      <c r="P43" s="117"/>
      <c r="Q43" s="118"/>
      <c r="R43" s="117"/>
      <c r="S43" s="117"/>
    </row>
    <row r="44" spans="1:19" s="83" customFormat="1" x14ac:dyDescent="0.2">
      <c r="A44" s="81" t="str">
        <f t="shared" si="4"/>
        <v>Schiemann, Fenja</v>
      </c>
      <c r="B44" s="86" t="str">
        <f>$B$8</f>
        <v>Gegner 6</v>
      </c>
      <c r="C44" s="115"/>
      <c r="D44" s="116"/>
      <c r="E44" s="116"/>
      <c r="F44" s="116"/>
      <c r="G44" s="116"/>
      <c r="H44" s="98"/>
      <c r="I44" s="98"/>
      <c r="J44" s="98"/>
      <c r="K44" s="98"/>
      <c r="L44" s="117"/>
      <c r="M44" s="117"/>
      <c r="N44" s="117"/>
      <c r="O44" s="117"/>
      <c r="P44" s="117"/>
      <c r="Q44" s="118"/>
      <c r="R44" s="117"/>
      <c r="S44" s="117"/>
    </row>
    <row r="45" spans="1:19" s="83" customFormat="1" x14ac:dyDescent="0.2">
      <c r="A45" s="81" t="str">
        <f t="shared" si="4"/>
        <v>Schiemann, Fenja</v>
      </c>
      <c r="B45" s="86" t="str">
        <f>$B$9</f>
        <v>Gegner 7</v>
      </c>
      <c r="C45" s="115"/>
      <c r="D45" s="116"/>
      <c r="E45" s="116"/>
      <c r="F45" s="116"/>
      <c r="G45" s="116"/>
      <c r="H45" s="98"/>
      <c r="I45" s="98"/>
      <c r="J45" s="98"/>
      <c r="K45" s="98"/>
      <c r="L45" s="117"/>
      <c r="M45" s="117"/>
      <c r="N45" s="117"/>
      <c r="O45" s="117"/>
      <c r="P45" s="117"/>
      <c r="Q45" s="118"/>
      <c r="R45" s="117"/>
      <c r="S45" s="117"/>
    </row>
    <row r="46" spans="1:19" s="83" customFormat="1" x14ac:dyDescent="0.2">
      <c r="A46" s="81" t="str">
        <f t="shared" si="4"/>
        <v>Schiemann, Fenja</v>
      </c>
      <c r="B46" s="86" t="str">
        <f>$B$10</f>
        <v>Gegner 8</v>
      </c>
      <c r="C46" s="115"/>
      <c r="D46" s="116"/>
      <c r="E46" s="116"/>
      <c r="F46" s="116"/>
      <c r="G46" s="116"/>
      <c r="H46" s="98"/>
      <c r="I46" s="98"/>
      <c r="J46" s="98"/>
      <c r="K46" s="98"/>
      <c r="L46" s="117"/>
      <c r="M46" s="117"/>
      <c r="N46" s="117"/>
      <c r="O46" s="117"/>
      <c r="P46" s="117"/>
      <c r="Q46" s="118"/>
      <c r="R46" s="117"/>
      <c r="S46" s="117"/>
    </row>
    <row r="47" spans="1:19" x14ac:dyDescent="0.2">
      <c r="A47" s="76" t="str">
        <f>daten!$M$7</f>
        <v>Sessner, Julia</v>
      </c>
      <c r="B47" s="77"/>
      <c r="C47" s="84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</row>
    <row r="48" spans="1:19" s="83" customFormat="1" x14ac:dyDescent="0.2">
      <c r="A48" s="81" t="str">
        <f t="shared" ref="A48:A55" si="5">$A$47</f>
        <v>Sessner, Julia</v>
      </c>
      <c r="B48" s="86" t="str">
        <f>$B$3</f>
        <v>KIEL</v>
      </c>
      <c r="C48" s="115">
        <v>1</v>
      </c>
      <c r="D48" s="116">
        <v>2</v>
      </c>
      <c r="E48" s="116">
        <v>2</v>
      </c>
      <c r="F48" s="116">
        <v>2</v>
      </c>
      <c r="G48" s="116"/>
      <c r="H48" s="98"/>
      <c r="I48" s="98"/>
      <c r="J48" s="98"/>
      <c r="K48" s="98"/>
      <c r="L48" s="117"/>
      <c r="M48" s="117"/>
      <c r="N48" s="117"/>
      <c r="O48" s="117"/>
      <c r="P48" s="117"/>
      <c r="Q48" s="117"/>
      <c r="R48" s="117"/>
      <c r="S48" s="117"/>
    </row>
    <row r="49" spans="1:19" s="83" customFormat="1" x14ac:dyDescent="0.2">
      <c r="A49" s="81" t="str">
        <f t="shared" si="5"/>
        <v>Sessner, Julia</v>
      </c>
      <c r="B49" s="86" t="str">
        <f>$B$4</f>
        <v>BSVNRW</v>
      </c>
      <c r="C49" s="115">
        <v>1</v>
      </c>
      <c r="D49" s="116">
        <v>2</v>
      </c>
      <c r="E49" s="116">
        <v>1</v>
      </c>
      <c r="F49" s="116"/>
      <c r="G49" s="116"/>
      <c r="H49" s="98"/>
      <c r="I49" s="98"/>
      <c r="J49" s="98"/>
      <c r="K49" s="98"/>
      <c r="L49" s="117"/>
      <c r="M49" s="117"/>
      <c r="N49" s="117">
        <v>1</v>
      </c>
      <c r="O49" s="117"/>
      <c r="P49" s="117"/>
      <c r="Q49" s="117"/>
      <c r="R49" s="117"/>
      <c r="S49" s="117"/>
    </row>
    <row r="50" spans="1:19" s="83" customFormat="1" x14ac:dyDescent="0.2">
      <c r="A50" s="81" t="str">
        <f t="shared" si="5"/>
        <v>Sessner, Julia</v>
      </c>
      <c r="B50" s="86" t="str">
        <f>$B$5</f>
        <v>Kiel/Berlin</v>
      </c>
      <c r="C50" s="115">
        <v>1</v>
      </c>
      <c r="D50" s="116">
        <v>2</v>
      </c>
      <c r="E50" s="116">
        <v>1</v>
      </c>
      <c r="F50" s="116">
        <v>1</v>
      </c>
      <c r="G50" s="116"/>
      <c r="H50" s="98"/>
      <c r="I50" s="98"/>
      <c r="J50" s="98"/>
      <c r="K50" s="98"/>
      <c r="L50" s="117">
        <v>1</v>
      </c>
      <c r="M50" s="117"/>
      <c r="N50" s="117">
        <v>1</v>
      </c>
      <c r="O50" s="117"/>
      <c r="P50" s="117"/>
      <c r="Q50" s="117"/>
      <c r="R50" s="117"/>
      <c r="S50" s="117"/>
    </row>
    <row r="51" spans="1:19" s="83" customFormat="1" x14ac:dyDescent="0.2">
      <c r="A51" s="81" t="str">
        <f t="shared" si="5"/>
        <v>Sessner, Julia</v>
      </c>
      <c r="B51" s="86" t="str">
        <f>$B$6</f>
        <v>Kiel</v>
      </c>
      <c r="C51" s="115">
        <v>1</v>
      </c>
      <c r="D51" s="116">
        <v>3</v>
      </c>
      <c r="E51" s="116">
        <v>3</v>
      </c>
      <c r="F51" s="116">
        <v>2</v>
      </c>
      <c r="G51" s="116">
        <v>1</v>
      </c>
      <c r="H51" s="98">
        <v>2</v>
      </c>
      <c r="I51" s="98"/>
      <c r="J51" s="98"/>
      <c r="K51" s="98"/>
      <c r="L51" s="117"/>
      <c r="M51" s="117"/>
      <c r="N51" s="117"/>
      <c r="O51" s="117">
        <v>1</v>
      </c>
      <c r="P51" s="117"/>
      <c r="Q51" s="117"/>
      <c r="R51" s="117"/>
      <c r="S51" s="117"/>
    </row>
    <row r="52" spans="1:19" s="83" customFormat="1" x14ac:dyDescent="0.2">
      <c r="A52" s="81" t="str">
        <f t="shared" si="5"/>
        <v>Sessner, Julia</v>
      </c>
      <c r="B52" s="86" t="str">
        <f>$B$7</f>
        <v>Gegner 5</v>
      </c>
      <c r="C52" s="115"/>
      <c r="D52" s="116"/>
      <c r="E52" s="116"/>
      <c r="F52" s="116"/>
      <c r="G52" s="116"/>
      <c r="H52" s="98"/>
      <c r="I52" s="98"/>
      <c r="J52" s="98"/>
      <c r="K52" s="98"/>
      <c r="L52" s="117"/>
      <c r="M52" s="117"/>
      <c r="N52" s="117"/>
      <c r="O52" s="117"/>
      <c r="P52" s="117"/>
      <c r="Q52" s="117"/>
      <c r="R52" s="117"/>
      <c r="S52" s="117"/>
    </row>
    <row r="53" spans="1:19" s="83" customFormat="1" x14ac:dyDescent="0.2">
      <c r="A53" s="81" t="str">
        <f t="shared" si="5"/>
        <v>Sessner, Julia</v>
      </c>
      <c r="B53" s="86" t="str">
        <f>$B$8</f>
        <v>Gegner 6</v>
      </c>
      <c r="C53" s="115"/>
      <c r="D53" s="116"/>
      <c r="E53" s="116"/>
      <c r="F53" s="116"/>
      <c r="G53" s="116"/>
      <c r="H53" s="98"/>
      <c r="I53" s="98"/>
      <c r="J53" s="98"/>
      <c r="K53" s="98"/>
      <c r="L53" s="117"/>
      <c r="M53" s="117"/>
      <c r="N53" s="117"/>
      <c r="O53" s="117"/>
      <c r="P53" s="117"/>
      <c r="Q53" s="117"/>
      <c r="R53" s="117"/>
      <c r="S53" s="117"/>
    </row>
    <row r="54" spans="1:19" s="83" customFormat="1" x14ac:dyDescent="0.2">
      <c r="A54" s="81" t="str">
        <f t="shared" si="5"/>
        <v>Sessner, Julia</v>
      </c>
      <c r="B54" s="86" t="str">
        <f>$B$9</f>
        <v>Gegner 7</v>
      </c>
      <c r="C54" s="115"/>
      <c r="D54" s="116"/>
      <c r="E54" s="116"/>
      <c r="F54" s="116"/>
      <c r="G54" s="116"/>
      <c r="H54" s="98"/>
      <c r="I54" s="98"/>
      <c r="J54" s="98"/>
      <c r="K54" s="98"/>
      <c r="L54" s="117"/>
      <c r="M54" s="117"/>
      <c r="N54" s="117"/>
      <c r="O54" s="117"/>
      <c r="P54" s="117"/>
      <c r="Q54" s="117"/>
      <c r="R54" s="117"/>
      <c r="S54" s="117"/>
    </row>
    <row r="55" spans="1:19" s="83" customFormat="1" x14ac:dyDescent="0.2">
      <c r="A55" s="81" t="str">
        <f t="shared" si="5"/>
        <v>Sessner, Julia</v>
      </c>
      <c r="B55" s="86" t="str">
        <f>$B$10</f>
        <v>Gegner 8</v>
      </c>
      <c r="C55" s="115"/>
      <c r="D55" s="116"/>
      <c r="E55" s="116"/>
      <c r="F55" s="116"/>
      <c r="G55" s="116"/>
      <c r="H55" s="98"/>
      <c r="I55" s="98"/>
      <c r="J55" s="98"/>
      <c r="K55" s="98"/>
      <c r="L55" s="117"/>
      <c r="M55" s="117"/>
      <c r="N55" s="117"/>
      <c r="O55" s="117"/>
      <c r="P55" s="117"/>
      <c r="Q55" s="117"/>
      <c r="R55" s="117"/>
      <c r="S55" s="117"/>
    </row>
    <row r="56" spans="1:19" x14ac:dyDescent="0.2">
      <c r="A56" s="76" t="str">
        <f>daten!$M$8</f>
        <v>Hugendubel, Lisa</v>
      </c>
      <c r="B56" s="77"/>
      <c r="C56" s="84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</row>
    <row r="57" spans="1:19" s="83" customFormat="1" x14ac:dyDescent="0.2">
      <c r="A57" s="81" t="str">
        <f>$A$56</f>
        <v>Hugendubel, Lisa</v>
      </c>
      <c r="B57" s="86" t="str">
        <f>$B$3</f>
        <v>KIEL</v>
      </c>
      <c r="C57" s="115">
        <v>1</v>
      </c>
      <c r="D57" s="116">
        <v>2</v>
      </c>
      <c r="E57" s="116">
        <v>2</v>
      </c>
      <c r="F57" s="116">
        <v>2</v>
      </c>
      <c r="G57" s="116">
        <v>2</v>
      </c>
      <c r="H57" s="98">
        <v>1</v>
      </c>
      <c r="I57" s="98"/>
      <c r="J57" s="98"/>
      <c r="K57" s="98"/>
      <c r="L57" s="117"/>
      <c r="M57" s="117"/>
      <c r="N57" s="117"/>
      <c r="O57" s="117"/>
      <c r="P57" s="117"/>
      <c r="Q57" s="117"/>
      <c r="R57" s="117"/>
      <c r="S57" s="117"/>
    </row>
    <row r="58" spans="1:19" s="83" customFormat="1" x14ac:dyDescent="0.2">
      <c r="A58" s="81" t="str">
        <f t="shared" ref="A58:A64" si="6">$A$56</f>
        <v>Hugendubel, Lisa</v>
      </c>
      <c r="B58" s="86" t="str">
        <f>$B$4</f>
        <v>BSVNRW</v>
      </c>
      <c r="C58" s="115">
        <v>1</v>
      </c>
      <c r="D58" s="116">
        <v>2</v>
      </c>
      <c r="E58" s="116">
        <v>2</v>
      </c>
      <c r="F58" s="116"/>
      <c r="G58" s="116">
        <v>1</v>
      </c>
      <c r="H58" s="98"/>
      <c r="I58" s="98"/>
      <c r="J58" s="98"/>
      <c r="K58" s="98"/>
      <c r="L58" s="117"/>
      <c r="M58" s="117"/>
      <c r="N58" s="117"/>
      <c r="O58" s="117"/>
      <c r="P58" s="117"/>
      <c r="Q58" s="117"/>
      <c r="R58" s="117"/>
      <c r="S58" s="117"/>
    </row>
    <row r="59" spans="1:19" s="83" customFormat="1" x14ac:dyDescent="0.2">
      <c r="A59" s="81" t="str">
        <f t="shared" si="6"/>
        <v>Hugendubel, Lisa</v>
      </c>
      <c r="B59" s="86" t="str">
        <f>$B$5</f>
        <v>Kiel/Berlin</v>
      </c>
      <c r="C59" s="115">
        <v>1</v>
      </c>
      <c r="D59" s="116">
        <v>1</v>
      </c>
      <c r="E59" s="116">
        <v>1</v>
      </c>
      <c r="F59" s="116"/>
      <c r="G59" s="116"/>
      <c r="H59" s="98"/>
      <c r="I59" s="98"/>
      <c r="J59" s="98"/>
      <c r="K59" s="98"/>
      <c r="L59" s="117">
        <v>1</v>
      </c>
      <c r="M59" s="117"/>
      <c r="N59" s="117"/>
      <c r="O59" s="117"/>
      <c r="P59" s="117"/>
      <c r="Q59" s="117"/>
      <c r="R59" s="117"/>
      <c r="S59" s="117"/>
    </row>
    <row r="60" spans="1:19" s="83" customFormat="1" x14ac:dyDescent="0.2">
      <c r="A60" s="81" t="str">
        <f t="shared" si="6"/>
        <v>Hugendubel, Lisa</v>
      </c>
      <c r="B60" s="86" t="str">
        <f>$B$6</f>
        <v>Kiel</v>
      </c>
      <c r="C60" s="115">
        <v>1</v>
      </c>
      <c r="D60" s="116"/>
      <c r="E60" s="116"/>
      <c r="F60" s="116"/>
      <c r="G60" s="116"/>
      <c r="H60" s="98"/>
      <c r="I60" s="98"/>
      <c r="J60" s="98"/>
      <c r="K60" s="98"/>
      <c r="L60" s="117"/>
      <c r="M60" s="117"/>
      <c r="N60" s="117"/>
      <c r="O60" s="117"/>
      <c r="P60" s="117"/>
      <c r="Q60" s="117"/>
      <c r="R60" s="117"/>
      <c r="S60" s="117"/>
    </row>
    <row r="61" spans="1:19" s="83" customFormat="1" x14ac:dyDescent="0.2">
      <c r="A61" s="81" t="str">
        <f t="shared" si="6"/>
        <v>Hugendubel, Lisa</v>
      </c>
      <c r="B61" s="86" t="str">
        <f>$B$7</f>
        <v>Gegner 5</v>
      </c>
      <c r="C61" s="115"/>
      <c r="D61" s="116"/>
      <c r="E61" s="116"/>
      <c r="F61" s="116"/>
      <c r="G61" s="116"/>
      <c r="H61" s="98"/>
      <c r="I61" s="98"/>
      <c r="J61" s="98"/>
      <c r="K61" s="98"/>
      <c r="L61" s="117"/>
      <c r="M61" s="117"/>
      <c r="N61" s="117"/>
      <c r="O61" s="117"/>
      <c r="P61" s="117"/>
      <c r="Q61" s="117"/>
      <c r="R61" s="117"/>
      <c r="S61" s="117"/>
    </row>
    <row r="62" spans="1:19" s="83" customFormat="1" x14ac:dyDescent="0.2">
      <c r="A62" s="81" t="str">
        <f t="shared" si="6"/>
        <v>Hugendubel, Lisa</v>
      </c>
      <c r="B62" s="86" t="str">
        <f>$B$8</f>
        <v>Gegner 6</v>
      </c>
      <c r="C62" s="115"/>
      <c r="D62" s="116"/>
      <c r="E62" s="116"/>
      <c r="F62" s="116"/>
      <c r="G62" s="116"/>
      <c r="H62" s="98"/>
      <c r="I62" s="98"/>
      <c r="J62" s="98"/>
      <c r="K62" s="98"/>
      <c r="L62" s="117"/>
      <c r="M62" s="117"/>
      <c r="N62" s="117"/>
      <c r="O62" s="117"/>
      <c r="P62" s="117"/>
      <c r="Q62" s="117"/>
      <c r="R62" s="117"/>
      <c r="S62" s="117"/>
    </row>
    <row r="63" spans="1:19" s="83" customFormat="1" x14ac:dyDescent="0.2">
      <c r="A63" s="81" t="str">
        <f t="shared" si="6"/>
        <v>Hugendubel, Lisa</v>
      </c>
      <c r="B63" s="86" t="str">
        <f>$B$9</f>
        <v>Gegner 7</v>
      </c>
      <c r="C63" s="115"/>
      <c r="D63" s="116"/>
      <c r="E63" s="116"/>
      <c r="F63" s="116"/>
      <c r="G63" s="116"/>
      <c r="H63" s="98"/>
      <c r="I63" s="98"/>
      <c r="J63" s="98"/>
      <c r="K63" s="98"/>
      <c r="L63" s="117"/>
      <c r="M63" s="117"/>
      <c r="N63" s="117"/>
      <c r="O63" s="117"/>
      <c r="P63" s="117"/>
      <c r="Q63" s="117"/>
      <c r="R63" s="117"/>
      <c r="S63" s="117"/>
    </row>
    <row r="64" spans="1:19" s="83" customFormat="1" x14ac:dyDescent="0.2">
      <c r="A64" s="81" t="str">
        <f t="shared" si="6"/>
        <v>Hugendubel, Lisa</v>
      </c>
      <c r="B64" s="86" t="str">
        <f>$B$10</f>
        <v>Gegner 8</v>
      </c>
      <c r="C64" s="115"/>
      <c r="D64" s="116"/>
      <c r="E64" s="116"/>
      <c r="F64" s="116"/>
      <c r="G64" s="116"/>
      <c r="H64" s="98"/>
      <c r="I64" s="98"/>
      <c r="J64" s="98"/>
      <c r="K64" s="98"/>
      <c r="L64" s="117"/>
      <c r="M64" s="117"/>
      <c r="N64" s="117"/>
      <c r="O64" s="117"/>
      <c r="P64" s="117"/>
      <c r="Q64" s="117"/>
      <c r="R64" s="117"/>
      <c r="S64" s="117"/>
    </row>
    <row r="65" spans="1:19" x14ac:dyDescent="0.2">
      <c r="A65" s="76" t="str">
        <f>daten!$M$9</f>
        <v>Schreiber, Lisa</v>
      </c>
      <c r="B65" s="77"/>
      <c r="C65" s="84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</row>
    <row r="66" spans="1:19" s="83" customFormat="1" x14ac:dyDescent="0.2">
      <c r="A66" s="81" t="str">
        <f>$A$65</f>
        <v>Schreiber, Lisa</v>
      </c>
      <c r="B66" s="86" t="str">
        <f>$B$3</f>
        <v>KIEL</v>
      </c>
      <c r="C66" s="115">
        <v>1</v>
      </c>
      <c r="D66" s="116">
        <v>2</v>
      </c>
      <c r="E66" s="116">
        <v>2</v>
      </c>
      <c r="F66" s="116">
        <v>2</v>
      </c>
      <c r="G66" s="116">
        <v>1</v>
      </c>
      <c r="H66" s="98">
        <v>1</v>
      </c>
      <c r="I66" s="98"/>
      <c r="J66" s="98"/>
      <c r="K66" s="98"/>
      <c r="L66" s="117"/>
      <c r="M66" s="117"/>
      <c r="N66" s="117"/>
      <c r="O66" s="117"/>
      <c r="P66" s="117"/>
      <c r="Q66" s="117"/>
      <c r="R66" s="117"/>
      <c r="S66" s="117"/>
    </row>
    <row r="67" spans="1:19" s="83" customFormat="1" x14ac:dyDescent="0.2">
      <c r="A67" s="81" t="str">
        <f t="shared" ref="A67:A73" si="7">$A$65</f>
        <v>Schreiber, Lisa</v>
      </c>
      <c r="B67" s="86" t="str">
        <f>$B$4</f>
        <v>BSVNRW</v>
      </c>
      <c r="C67" s="115">
        <v>1</v>
      </c>
      <c r="D67" s="116">
        <v>2</v>
      </c>
      <c r="E67" s="116">
        <v>2</v>
      </c>
      <c r="F67" s="116"/>
      <c r="G67" s="116"/>
      <c r="H67" s="98"/>
      <c r="I67" s="98"/>
      <c r="J67" s="98"/>
      <c r="K67" s="98"/>
      <c r="L67" s="117"/>
      <c r="M67" s="117"/>
      <c r="N67" s="117"/>
      <c r="O67" s="117"/>
      <c r="P67" s="117"/>
      <c r="Q67" s="117"/>
      <c r="R67" s="117"/>
      <c r="S67" s="117"/>
    </row>
    <row r="68" spans="1:19" s="83" customFormat="1" x14ac:dyDescent="0.2">
      <c r="A68" s="81" t="str">
        <f t="shared" si="7"/>
        <v>Schreiber, Lisa</v>
      </c>
      <c r="B68" s="86" t="str">
        <f>$B$5</f>
        <v>Kiel/Berlin</v>
      </c>
      <c r="C68" s="115">
        <v>1</v>
      </c>
      <c r="D68" s="116">
        <v>2</v>
      </c>
      <c r="E68" s="116">
        <v>2</v>
      </c>
      <c r="F68" s="116">
        <v>1</v>
      </c>
      <c r="G68" s="116">
        <v>1</v>
      </c>
      <c r="H68" s="98"/>
      <c r="I68" s="98"/>
      <c r="J68" s="98"/>
      <c r="K68" s="98"/>
      <c r="L68" s="117">
        <v>1</v>
      </c>
      <c r="M68" s="117"/>
      <c r="N68" s="117"/>
      <c r="O68" s="117"/>
      <c r="P68" s="117"/>
      <c r="Q68" s="117"/>
      <c r="R68" s="117"/>
      <c r="S68" s="117"/>
    </row>
    <row r="69" spans="1:19" s="83" customFormat="1" x14ac:dyDescent="0.2">
      <c r="A69" s="81" t="str">
        <f t="shared" si="7"/>
        <v>Schreiber, Lisa</v>
      </c>
      <c r="B69" s="86" t="str">
        <f>$B$6</f>
        <v>Kiel</v>
      </c>
      <c r="C69" s="115">
        <v>1</v>
      </c>
      <c r="D69" s="116">
        <v>3</v>
      </c>
      <c r="E69" s="116">
        <v>3</v>
      </c>
      <c r="F69" s="116">
        <v>2</v>
      </c>
      <c r="G69" s="116"/>
      <c r="H69" s="98">
        <v>2</v>
      </c>
      <c r="I69" s="98"/>
      <c r="J69" s="98"/>
      <c r="K69" s="98"/>
      <c r="L69" s="117">
        <v>1</v>
      </c>
      <c r="M69" s="117"/>
      <c r="N69" s="117"/>
      <c r="O69" s="117"/>
      <c r="P69" s="117"/>
      <c r="Q69" s="117"/>
      <c r="R69" s="117"/>
      <c r="S69" s="117"/>
    </row>
    <row r="70" spans="1:19" s="83" customFormat="1" x14ac:dyDescent="0.2">
      <c r="A70" s="81" t="str">
        <f t="shared" si="7"/>
        <v>Schreiber, Lisa</v>
      </c>
      <c r="B70" s="86" t="str">
        <f>$B$7</f>
        <v>Gegner 5</v>
      </c>
      <c r="C70" s="115"/>
      <c r="D70" s="116"/>
      <c r="E70" s="116"/>
      <c r="F70" s="116"/>
      <c r="G70" s="116"/>
      <c r="H70" s="98"/>
      <c r="I70" s="98"/>
      <c r="J70" s="98"/>
      <c r="K70" s="98"/>
      <c r="L70" s="117"/>
      <c r="M70" s="117"/>
      <c r="N70" s="117"/>
      <c r="O70" s="117"/>
      <c r="P70" s="117"/>
      <c r="Q70" s="117"/>
      <c r="R70" s="117"/>
      <c r="S70" s="117"/>
    </row>
    <row r="71" spans="1:19" s="83" customFormat="1" x14ac:dyDescent="0.2">
      <c r="A71" s="81" t="str">
        <f t="shared" si="7"/>
        <v>Schreiber, Lisa</v>
      </c>
      <c r="B71" s="86" t="str">
        <f>$B$8</f>
        <v>Gegner 6</v>
      </c>
      <c r="C71" s="115"/>
      <c r="D71" s="116"/>
      <c r="E71" s="116"/>
      <c r="F71" s="116"/>
      <c r="G71" s="116"/>
      <c r="H71" s="98"/>
      <c r="I71" s="98"/>
      <c r="J71" s="98"/>
      <c r="K71" s="98"/>
      <c r="L71" s="117"/>
      <c r="M71" s="117"/>
      <c r="N71" s="117"/>
      <c r="O71" s="117"/>
      <c r="P71" s="117"/>
      <c r="Q71" s="117"/>
      <c r="R71" s="117"/>
      <c r="S71" s="117"/>
    </row>
    <row r="72" spans="1:19" s="83" customFormat="1" x14ac:dyDescent="0.2">
      <c r="A72" s="81" t="str">
        <f t="shared" si="7"/>
        <v>Schreiber, Lisa</v>
      </c>
      <c r="B72" s="86" t="str">
        <f>$B$9</f>
        <v>Gegner 7</v>
      </c>
      <c r="C72" s="115"/>
      <c r="D72" s="116"/>
      <c r="E72" s="116"/>
      <c r="F72" s="116"/>
      <c r="G72" s="116"/>
      <c r="H72" s="98"/>
      <c r="I72" s="98"/>
      <c r="J72" s="98"/>
      <c r="K72" s="98"/>
      <c r="L72" s="117"/>
      <c r="M72" s="117"/>
      <c r="N72" s="117"/>
      <c r="O72" s="117"/>
      <c r="P72" s="117"/>
      <c r="Q72" s="117"/>
      <c r="R72" s="117"/>
      <c r="S72" s="117"/>
    </row>
    <row r="73" spans="1:19" s="83" customFormat="1" x14ac:dyDescent="0.2">
      <c r="A73" s="81" t="str">
        <f t="shared" si="7"/>
        <v>Schreiber, Lisa</v>
      </c>
      <c r="B73" s="86" t="str">
        <f>$B$10</f>
        <v>Gegner 8</v>
      </c>
      <c r="C73" s="115"/>
      <c r="D73" s="116"/>
      <c r="E73" s="116"/>
      <c r="F73" s="116"/>
      <c r="G73" s="116"/>
      <c r="H73" s="98"/>
      <c r="I73" s="98"/>
      <c r="J73" s="98"/>
      <c r="K73" s="98"/>
      <c r="L73" s="117"/>
      <c r="M73" s="117"/>
      <c r="N73" s="117"/>
      <c r="O73" s="117"/>
      <c r="P73" s="117"/>
      <c r="Q73" s="117"/>
      <c r="R73" s="117"/>
      <c r="S73" s="117"/>
    </row>
    <row r="74" spans="1:19" x14ac:dyDescent="0.2">
      <c r="A74" s="76" t="str">
        <f>daten!$M$10</f>
        <v>Zipperlen, Luisa</v>
      </c>
      <c r="B74" s="77"/>
      <c r="C74" s="84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</row>
    <row r="75" spans="1:19" s="83" customFormat="1" x14ac:dyDescent="0.2">
      <c r="A75" s="81" t="str">
        <f>$A$74</f>
        <v>Zipperlen, Luisa</v>
      </c>
      <c r="B75" s="86" t="str">
        <f>$B$3</f>
        <v>KIEL</v>
      </c>
      <c r="C75" s="115">
        <v>1</v>
      </c>
      <c r="D75" s="116"/>
      <c r="E75" s="116"/>
      <c r="F75" s="116"/>
      <c r="G75" s="116"/>
      <c r="H75" s="98"/>
      <c r="I75" s="98"/>
      <c r="J75" s="98"/>
      <c r="K75" s="98"/>
      <c r="L75" s="117"/>
      <c r="M75" s="117"/>
      <c r="N75" s="117"/>
      <c r="O75" s="117"/>
      <c r="P75" s="117"/>
      <c r="Q75" s="118"/>
      <c r="R75" s="117"/>
      <c r="S75" s="117"/>
    </row>
    <row r="76" spans="1:19" s="83" customFormat="1" x14ac:dyDescent="0.2">
      <c r="A76" s="81" t="str">
        <f t="shared" ref="A76:A82" si="8">$A$74</f>
        <v>Zipperlen, Luisa</v>
      </c>
      <c r="B76" s="86" t="str">
        <f>$B$4</f>
        <v>BSVNRW</v>
      </c>
      <c r="C76" s="115">
        <v>1</v>
      </c>
      <c r="D76" s="116">
        <v>1</v>
      </c>
      <c r="E76" s="116">
        <v>1</v>
      </c>
      <c r="F76" s="116"/>
      <c r="G76" s="116"/>
      <c r="H76" s="98"/>
      <c r="I76" s="98"/>
      <c r="J76" s="98"/>
      <c r="K76" s="98"/>
      <c r="L76" s="117">
        <v>1</v>
      </c>
      <c r="M76" s="117"/>
      <c r="N76" s="117"/>
      <c r="O76" s="117"/>
      <c r="P76" s="117"/>
      <c r="Q76" s="118"/>
      <c r="R76" s="117"/>
      <c r="S76" s="117"/>
    </row>
    <row r="77" spans="1:19" s="83" customFormat="1" x14ac:dyDescent="0.2">
      <c r="A77" s="81" t="str">
        <f t="shared" si="8"/>
        <v>Zipperlen, Luisa</v>
      </c>
      <c r="B77" s="86" t="str">
        <f>$B$5</f>
        <v>Kiel/Berlin</v>
      </c>
      <c r="C77" s="115">
        <v>1</v>
      </c>
      <c r="D77" s="116"/>
      <c r="E77" s="116"/>
      <c r="F77" s="116"/>
      <c r="G77" s="116"/>
      <c r="H77" s="98"/>
      <c r="I77" s="98"/>
      <c r="J77" s="98"/>
      <c r="K77" s="98"/>
      <c r="L77" s="117"/>
      <c r="M77" s="117"/>
      <c r="N77" s="117"/>
      <c r="O77" s="117"/>
      <c r="P77" s="117"/>
      <c r="Q77" s="118"/>
      <c r="R77" s="117"/>
      <c r="S77" s="117"/>
    </row>
    <row r="78" spans="1:19" s="83" customFormat="1" x14ac:dyDescent="0.2">
      <c r="A78" s="81" t="str">
        <f t="shared" si="8"/>
        <v>Zipperlen, Luisa</v>
      </c>
      <c r="B78" s="86" t="str">
        <f>$B$6</f>
        <v>Kiel</v>
      </c>
      <c r="C78" s="115">
        <v>1</v>
      </c>
      <c r="D78" s="116"/>
      <c r="E78" s="116"/>
      <c r="F78" s="116"/>
      <c r="G78" s="116"/>
      <c r="H78" s="98"/>
      <c r="I78" s="98"/>
      <c r="J78" s="98"/>
      <c r="K78" s="98"/>
      <c r="L78" s="117"/>
      <c r="M78" s="117"/>
      <c r="N78" s="117"/>
      <c r="O78" s="117"/>
      <c r="P78" s="117"/>
      <c r="Q78" s="118"/>
      <c r="R78" s="117"/>
      <c r="S78" s="117"/>
    </row>
    <row r="79" spans="1:19" s="83" customFormat="1" x14ac:dyDescent="0.2">
      <c r="A79" s="81" t="str">
        <f t="shared" si="8"/>
        <v>Zipperlen, Luisa</v>
      </c>
      <c r="B79" s="86" t="str">
        <f>$B$7</f>
        <v>Gegner 5</v>
      </c>
      <c r="C79" s="115"/>
      <c r="D79" s="116"/>
      <c r="E79" s="116"/>
      <c r="F79" s="116"/>
      <c r="G79" s="116"/>
      <c r="H79" s="98"/>
      <c r="I79" s="98"/>
      <c r="J79" s="98"/>
      <c r="K79" s="98"/>
      <c r="L79" s="117"/>
      <c r="M79" s="117"/>
      <c r="N79" s="117"/>
      <c r="O79" s="117"/>
      <c r="P79" s="117"/>
      <c r="Q79" s="118"/>
      <c r="R79" s="117"/>
      <c r="S79" s="117"/>
    </row>
    <row r="80" spans="1:19" s="83" customFormat="1" x14ac:dyDescent="0.2">
      <c r="A80" s="81" t="str">
        <f t="shared" si="8"/>
        <v>Zipperlen, Luisa</v>
      </c>
      <c r="B80" s="86" t="str">
        <f>$B$8</f>
        <v>Gegner 6</v>
      </c>
      <c r="C80" s="115"/>
      <c r="D80" s="116"/>
      <c r="E80" s="116"/>
      <c r="F80" s="116"/>
      <c r="G80" s="116"/>
      <c r="H80" s="98"/>
      <c r="I80" s="98"/>
      <c r="J80" s="98"/>
      <c r="K80" s="98"/>
      <c r="L80" s="117"/>
      <c r="M80" s="117"/>
      <c r="N80" s="117"/>
      <c r="O80" s="117"/>
      <c r="P80" s="117"/>
      <c r="Q80" s="118"/>
      <c r="R80" s="117"/>
      <c r="S80" s="117"/>
    </row>
    <row r="81" spans="1:23" s="83" customFormat="1" x14ac:dyDescent="0.2">
      <c r="A81" s="81" t="str">
        <f t="shared" si="8"/>
        <v>Zipperlen, Luisa</v>
      </c>
      <c r="B81" s="86" t="str">
        <f>$B$9</f>
        <v>Gegner 7</v>
      </c>
      <c r="C81" s="115"/>
      <c r="D81" s="116"/>
      <c r="E81" s="116"/>
      <c r="F81" s="116"/>
      <c r="G81" s="116"/>
      <c r="H81" s="98"/>
      <c r="I81" s="98"/>
      <c r="J81" s="98"/>
      <c r="K81" s="98"/>
      <c r="L81" s="117"/>
      <c r="M81" s="117"/>
      <c r="N81" s="117"/>
      <c r="O81" s="117"/>
      <c r="P81" s="117"/>
      <c r="Q81" s="118"/>
      <c r="R81" s="117"/>
      <c r="S81" s="117"/>
    </row>
    <row r="82" spans="1:23" s="83" customFormat="1" x14ac:dyDescent="0.2">
      <c r="A82" s="81" t="str">
        <f t="shared" si="8"/>
        <v>Zipperlen, Luisa</v>
      </c>
      <c r="B82" s="86" t="str">
        <f>$B$10</f>
        <v>Gegner 8</v>
      </c>
      <c r="C82" s="115"/>
      <c r="D82" s="116"/>
      <c r="E82" s="116"/>
      <c r="F82" s="116"/>
      <c r="G82" s="116"/>
      <c r="H82" s="98"/>
      <c r="I82" s="98"/>
      <c r="J82" s="98"/>
      <c r="K82" s="98"/>
      <c r="L82" s="117"/>
      <c r="M82" s="117"/>
      <c r="N82" s="117"/>
      <c r="O82" s="117"/>
      <c r="P82" s="117"/>
      <c r="Q82" s="118"/>
      <c r="R82" s="117"/>
      <c r="S82" s="117"/>
    </row>
    <row r="83" spans="1:23" x14ac:dyDescent="0.2">
      <c r="A83" s="76" t="str">
        <f>daten!$M$11</f>
        <v>Schuttenberg, Marie</v>
      </c>
      <c r="B83" s="77"/>
      <c r="C83" s="84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</row>
    <row r="84" spans="1:23" s="83" customFormat="1" x14ac:dyDescent="0.2">
      <c r="A84" s="81" t="str">
        <f>$A$83</f>
        <v>Schuttenberg, Marie</v>
      </c>
      <c r="B84" s="86" t="str">
        <f>$B$3</f>
        <v>KIEL</v>
      </c>
      <c r="C84" s="115">
        <v>1</v>
      </c>
      <c r="D84" s="116">
        <v>2</v>
      </c>
      <c r="E84" s="116">
        <v>2</v>
      </c>
      <c r="F84" s="116">
        <v>1</v>
      </c>
      <c r="G84" s="116"/>
      <c r="H84" s="98"/>
      <c r="I84" s="98"/>
      <c r="J84" s="98"/>
      <c r="K84" s="98"/>
      <c r="L84" s="117"/>
      <c r="M84" s="117"/>
      <c r="N84" s="117"/>
      <c r="O84" s="117"/>
      <c r="P84" s="117"/>
      <c r="Q84" s="117"/>
      <c r="R84" s="117"/>
      <c r="S84" s="117"/>
    </row>
    <row r="85" spans="1:23" s="83" customFormat="1" x14ac:dyDescent="0.2">
      <c r="A85" s="81" t="str">
        <f t="shared" ref="A85:A91" si="9">$A$83</f>
        <v>Schuttenberg, Marie</v>
      </c>
      <c r="B85" s="86" t="str">
        <f>$B$4</f>
        <v>BSVNRW</v>
      </c>
      <c r="C85" s="115">
        <v>1</v>
      </c>
      <c r="D85" s="116"/>
      <c r="E85" s="116"/>
      <c r="F85" s="116"/>
      <c r="G85" s="116"/>
      <c r="H85" s="98"/>
      <c r="I85" s="98"/>
      <c r="J85" s="98"/>
      <c r="K85" s="98"/>
      <c r="L85" s="117"/>
      <c r="M85" s="117"/>
      <c r="N85" s="117"/>
      <c r="O85" s="117"/>
      <c r="P85" s="117"/>
      <c r="Q85" s="117"/>
      <c r="R85" s="117"/>
      <c r="S85" s="117"/>
    </row>
    <row r="86" spans="1:23" s="83" customFormat="1" x14ac:dyDescent="0.2">
      <c r="A86" s="81" t="str">
        <f t="shared" si="9"/>
        <v>Schuttenberg, Marie</v>
      </c>
      <c r="B86" s="86" t="str">
        <f>$B$5</f>
        <v>Kiel/Berlin</v>
      </c>
      <c r="C86" s="115">
        <v>1</v>
      </c>
      <c r="D86" s="116">
        <v>1</v>
      </c>
      <c r="E86" s="116">
        <v>1</v>
      </c>
      <c r="F86" s="116"/>
      <c r="G86" s="116"/>
      <c r="H86" s="98"/>
      <c r="I86" s="98"/>
      <c r="J86" s="98"/>
      <c r="K86" s="98"/>
      <c r="L86" s="117">
        <v>1</v>
      </c>
      <c r="M86" s="117"/>
      <c r="N86" s="117"/>
      <c r="O86" s="117"/>
      <c r="P86" s="117"/>
      <c r="Q86" s="117"/>
      <c r="R86" s="117"/>
      <c r="S86" s="117"/>
    </row>
    <row r="87" spans="1:23" s="83" customFormat="1" x14ac:dyDescent="0.2">
      <c r="A87" s="81" t="str">
        <f t="shared" si="9"/>
        <v>Schuttenberg, Marie</v>
      </c>
      <c r="B87" s="86" t="str">
        <f>$B$6</f>
        <v>Kiel</v>
      </c>
      <c r="C87" s="115">
        <v>1</v>
      </c>
      <c r="D87" s="116">
        <v>2</v>
      </c>
      <c r="E87" s="116">
        <v>2</v>
      </c>
      <c r="F87" s="116"/>
      <c r="G87" s="116"/>
      <c r="H87" s="98">
        <v>1</v>
      </c>
      <c r="I87" s="98"/>
      <c r="J87" s="98"/>
      <c r="K87" s="98"/>
      <c r="L87" s="117"/>
      <c r="M87" s="117"/>
      <c r="N87" s="117"/>
      <c r="O87" s="117"/>
      <c r="P87" s="117"/>
      <c r="Q87" s="117"/>
      <c r="R87" s="117"/>
      <c r="S87" s="117"/>
    </row>
    <row r="88" spans="1:23" s="83" customFormat="1" x14ac:dyDescent="0.2">
      <c r="A88" s="81" t="str">
        <f t="shared" si="9"/>
        <v>Schuttenberg, Marie</v>
      </c>
      <c r="B88" s="86" t="str">
        <f>$B$7</f>
        <v>Gegner 5</v>
      </c>
      <c r="C88" s="115"/>
      <c r="D88" s="116"/>
      <c r="E88" s="116"/>
      <c r="F88" s="116"/>
      <c r="G88" s="116"/>
      <c r="H88" s="98"/>
      <c r="I88" s="98"/>
      <c r="J88" s="98"/>
      <c r="K88" s="98"/>
      <c r="L88" s="117"/>
      <c r="M88" s="117"/>
      <c r="N88" s="117"/>
      <c r="O88" s="117"/>
      <c r="P88" s="117"/>
      <c r="Q88" s="117"/>
      <c r="R88" s="117"/>
      <c r="S88" s="117"/>
    </row>
    <row r="89" spans="1:23" s="83" customFormat="1" x14ac:dyDescent="0.2">
      <c r="A89" s="81" t="str">
        <f t="shared" si="9"/>
        <v>Schuttenberg, Marie</v>
      </c>
      <c r="B89" s="86" t="str">
        <f>$B$8</f>
        <v>Gegner 6</v>
      </c>
      <c r="C89" s="115"/>
      <c r="D89" s="116"/>
      <c r="E89" s="116"/>
      <c r="F89" s="116"/>
      <c r="G89" s="116"/>
      <c r="H89" s="98"/>
      <c r="I89" s="98"/>
      <c r="J89" s="98"/>
      <c r="K89" s="98"/>
      <c r="L89" s="117"/>
      <c r="M89" s="117"/>
      <c r="N89" s="117"/>
      <c r="O89" s="117"/>
      <c r="P89" s="117"/>
      <c r="Q89" s="117"/>
      <c r="R89" s="117"/>
      <c r="S89" s="117"/>
    </row>
    <row r="90" spans="1:23" s="83" customFormat="1" x14ac:dyDescent="0.2">
      <c r="A90" s="81" t="str">
        <f t="shared" si="9"/>
        <v>Schuttenberg, Marie</v>
      </c>
      <c r="B90" s="86" t="str">
        <f>$B$9</f>
        <v>Gegner 7</v>
      </c>
      <c r="C90" s="115"/>
      <c r="D90" s="116"/>
      <c r="E90" s="116"/>
      <c r="F90" s="116"/>
      <c r="G90" s="116"/>
      <c r="H90" s="98"/>
      <c r="I90" s="98"/>
      <c r="J90" s="98"/>
      <c r="K90" s="98"/>
      <c r="L90" s="117"/>
      <c r="M90" s="117"/>
      <c r="N90" s="117"/>
      <c r="O90" s="117"/>
      <c r="P90" s="117"/>
      <c r="Q90" s="117"/>
      <c r="R90" s="117"/>
      <c r="S90" s="117"/>
    </row>
    <row r="91" spans="1:23" s="83" customFormat="1" x14ac:dyDescent="0.2">
      <c r="A91" s="81" t="str">
        <f t="shared" si="9"/>
        <v>Schuttenberg, Marie</v>
      </c>
      <c r="B91" s="86" t="str">
        <f>$B$10</f>
        <v>Gegner 8</v>
      </c>
      <c r="C91" s="115"/>
      <c r="D91" s="116"/>
      <c r="E91" s="116"/>
      <c r="F91" s="116"/>
      <c r="G91" s="116"/>
      <c r="H91" s="98"/>
      <c r="I91" s="98"/>
      <c r="J91" s="98"/>
      <c r="K91" s="98"/>
      <c r="L91" s="117"/>
      <c r="M91" s="117"/>
      <c r="N91" s="117"/>
      <c r="O91" s="117"/>
      <c r="P91" s="117"/>
      <c r="Q91" s="117"/>
      <c r="R91" s="117"/>
      <c r="S91" s="117"/>
    </row>
    <row r="92" spans="1:23" x14ac:dyDescent="0.2">
      <c r="A92" s="76" t="str">
        <f>daten!$M$12</f>
        <v>Grassellini, Sofia</v>
      </c>
      <c r="B92" s="77"/>
      <c r="C92" s="84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</row>
    <row r="93" spans="1:23" s="83" customFormat="1" x14ac:dyDescent="0.2">
      <c r="A93" s="81" t="str">
        <f>$A$92</f>
        <v>Grassellini, Sofia</v>
      </c>
      <c r="B93" s="86" t="str">
        <f>$B$3</f>
        <v>KIEL</v>
      </c>
      <c r="C93" s="115">
        <v>1</v>
      </c>
      <c r="D93" s="116"/>
      <c r="E93" s="116"/>
      <c r="F93" s="116"/>
      <c r="G93" s="116"/>
      <c r="H93" s="98"/>
      <c r="I93" s="98"/>
      <c r="J93" s="98"/>
      <c r="K93" s="98"/>
      <c r="L93" s="117"/>
      <c r="M93" s="117"/>
      <c r="N93" s="117"/>
      <c r="O93" s="117"/>
      <c r="P93" s="117"/>
      <c r="Q93" s="117"/>
      <c r="R93" s="117"/>
      <c r="S93" s="117"/>
    </row>
    <row r="94" spans="1:23" s="83" customFormat="1" x14ac:dyDescent="0.2">
      <c r="A94" s="81" t="str">
        <f t="shared" ref="A94:A100" si="10">$A$92</f>
        <v>Grassellini, Sofia</v>
      </c>
      <c r="B94" s="86" t="str">
        <f>$B$4</f>
        <v>BSVNRW</v>
      </c>
      <c r="C94" s="115">
        <v>1</v>
      </c>
      <c r="D94" s="116">
        <v>1</v>
      </c>
      <c r="E94" s="116">
        <v>1</v>
      </c>
      <c r="F94" s="116"/>
      <c r="G94" s="116"/>
      <c r="H94" s="98"/>
      <c r="I94" s="98"/>
      <c r="J94" s="98"/>
      <c r="K94" s="98"/>
      <c r="L94" s="117">
        <v>1</v>
      </c>
      <c r="M94" s="117"/>
      <c r="N94" s="117"/>
      <c r="O94" s="117"/>
      <c r="P94" s="117"/>
      <c r="Q94" s="117"/>
      <c r="R94" s="117"/>
      <c r="S94" s="117"/>
    </row>
    <row r="95" spans="1:23" s="83" customFormat="1" x14ac:dyDescent="0.2">
      <c r="A95" s="81" t="str">
        <f t="shared" si="10"/>
        <v>Grassellini, Sofia</v>
      </c>
      <c r="B95" s="86" t="str">
        <f>$B$5</f>
        <v>Kiel/Berlin</v>
      </c>
      <c r="C95" s="115">
        <v>1</v>
      </c>
      <c r="D95" s="116">
        <v>1</v>
      </c>
      <c r="E95" s="116">
        <v>1</v>
      </c>
      <c r="F95" s="116"/>
      <c r="G95" s="116">
        <v>1</v>
      </c>
      <c r="H95" s="98">
        <v>1</v>
      </c>
      <c r="I95" s="98"/>
      <c r="J95" s="98"/>
      <c r="K95" s="98"/>
      <c r="L95" s="117"/>
      <c r="M95" s="117"/>
      <c r="N95" s="117"/>
      <c r="O95" s="117"/>
      <c r="P95" s="117"/>
      <c r="Q95" s="117"/>
      <c r="R95" s="117"/>
      <c r="S95" s="117"/>
    </row>
    <row r="96" spans="1:23" s="83" customFormat="1" x14ac:dyDescent="0.2">
      <c r="A96" s="81" t="str">
        <f t="shared" si="10"/>
        <v>Grassellini, Sofia</v>
      </c>
      <c r="B96" s="86" t="str">
        <f>$B$6</f>
        <v>Kiel</v>
      </c>
      <c r="C96" s="115">
        <v>1</v>
      </c>
      <c r="D96" s="116">
        <v>3</v>
      </c>
      <c r="E96" s="116">
        <v>3</v>
      </c>
      <c r="F96" s="116">
        <v>1</v>
      </c>
      <c r="G96" s="116">
        <v>1</v>
      </c>
      <c r="H96" s="98">
        <v>1</v>
      </c>
      <c r="I96" s="98"/>
      <c r="J96" s="98"/>
      <c r="K96" s="98"/>
      <c r="L96" s="117"/>
      <c r="M96" s="117"/>
      <c r="N96" s="117"/>
      <c r="O96" s="117"/>
      <c r="P96" s="117"/>
      <c r="Q96" s="117"/>
      <c r="R96" s="117"/>
      <c r="S96" s="117"/>
    </row>
    <row r="97" spans="1:32" s="83" customFormat="1" x14ac:dyDescent="0.2">
      <c r="A97" s="81" t="str">
        <f t="shared" si="10"/>
        <v>Grassellini, Sofia</v>
      </c>
      <c r="B97" s="86" t="str">
        <f>$B$7</f>
        <v>Gegner 5</v>
      </c>
      <c r="C97" s="115"/>
      <c r="D97" s="116"/>
      <c r="E97" s="116"/>
      <c r="F97" s="116"/>
      <c r="G97" s="116"/>
      <c r="H97" s="98"/>
      <c r="I97" s="98"/>
      <c r="J97" s="98"/>
      <c r="K97" s="98"/>
      <c r="L97" s="117"/>
      <c r="M97" s="117"/>
      <c r="N97" s="117"/>
      <c r="O97" s="117"/>
      <c r="P97" s="117"/>
      <c r="Q97" s="117"/>
      <c r="R97" s="117"/>
      <c r="S97" s="117"/>
    </row>
    <row r="98" spans="1:32" s="83" customFormat="1" x14ac:dyDescent="0.2">
      <c r="A98" s="81" t="str">
        <f t="shared" si="10"/>
        <v>Grassellini, Sofia</v>
      </c>
      <c r="B98" s="86" t="str">
        <f>$B$8</f>
        <v>Gegner 6</v>
      </c>
      <c r="C98" s="115"/>
      <c r="D98" s="116"/>
      <c r="E98" s="116"/>
      <c r="F98" s="116"/>
      <c r="G98" s="116"/>
      <c r="H98" s="98"/>
      <c r="I98" s="98"/>
      <c r="J98" s="98"/>
      <c r="K98" s="98"/>
      <c r="L98" s="117"/>
      <c r="M98" s="117"/>
      <c r="N98" s="117"/>
      <c r="O98" s="117"/>
      <c r="P98" s="117"/>
      <c r="Q98" s="117"/>
      <c r="R98" s="117"/>
      <c r="S98" s="117"/>
    </row>
    <row r="99" spans="1:32" s="83" customFormat="1" x14ac:dyDescent="0.2">
      <c r="A99" s="81" t="str">
        <f t="shared" si="10"/>
        <v>Grassellini, Sofia</v>
      </c>
      <c r="B99" s="86" t="str">
        <f>$B$9</f>
        <v>Gegner 7</v>
      </c>
      <c r="C99" s="115"/>
      <c r="D99" s="116"/>
      <c r="E99" s="116"/>
      <c r="F99" s="116"/>
      <c r="G99" s="116"/>
      <c r="H99" s="98"/>
      <c r="I99" s="98"/>
      <c r="J99" s="98"/>
      <c r="K99" s="98"/>
      <c r="L99" s="117"/>
      <c r="M99" s="117"/>
      <c r="N99" s="117"/>
      <c r="O99" s="117"/>
      <c r="P99" s="117"/>
      <c r="Q99" s="117"/>
      <c r="R99" s="117"/>
      <c r="S99" s="117"/>
    </row>
    <row r="100" spans="1:32" s="83" customFormat="1" x14ac:dyDescent="0.2">
      <c r="A100" s="81" t="str">
        <f t="shared" si="10"/>
        <v>Grassellini, Sofia</v>
      </c>
      <c r="B100" s="86" t="str">
        <f>$B$10</f>
        <v>Gegner 8</v>
      </c>
      <c r="C100" s="115"/>
      <c r="D100" s="116"/>
      <c r="E100" s="116"/>
      <c r="F100" s="116"/>
      <c r="G100" s="116"/>
      <c r="H100" s="98"/>
      <c r="I100" s="98"/>
      <c r="J100" s="98"/>
      <c r="K100" s="98"/>
      <c r="L100" s="117"/>
      <c r="M100" s="117"/>
      <c r="N100" s="117"/>
      <c r="O100" s="117"/>
      <c r="P100" s="117"/>
      <c r="Q100" s="117"/>
      <c r="R100" s="117"/>
      <c r="S100" s="117"/>
    </row>
    <row r="101" spans="1:32" x14ac:dyDescent="0.2">
      <c r="A101" s="76" t="str">
        <f>daten!$M$13</f>
        <v>Descamps, Sandrine</v>
      </c>
      <c r="B101" s="77"/>
      <c r="C101" s="84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  <c r="AF101" s="85"/>
    </row>
    <row r="102" spans="1:32" s="83" customFormat="1" x14ac:dyDescent="0.2">
      <c r="A102" s="81" t="str">
        <f>$A$101</f>
        <v>Descamps, Sandrine</v>
      </c>
      <c r="B102" s="86" t="str">
        <f>$B$3</f>
        <v>KIEL</v>
      </c>
      <c r="C102" s="115">
        <v>1</v>
      </c>
      <c r="D102" s="116">
        <v>2</v>
      </c>
      <c r="E102" s="116">
        <v>2</v>
      </c>
      <c r="F102" s="116">
        <v>2</v>
      </c>
      <c r="G102" s="116">
        <v>1</v>
      </c>
      <c r="H102" s="98">
        <v>1</v>
      </c>
      <c r="I102" s="98"/>
      <c r="J102" s="98"/>
      <c r="K102" s="98"/>
      <c r="L102" s="117"/>
      <c r="M102" s="117"/>
      <c r="N102" s="117"/>
      <c r="O102" s="117"/>
      <c r="P102" s="117"/>
      <c r="Q102" s="117"/>
      <c r="R102" s="117"/>
      <c r="S102" s="117"/>
    </row>
    <row r="103" spans="1:32" s="83" customFormat="1" x14ac:dyDescent="0.2">
      <c r="A103" s="81" t="str">
        <f t="shared" ref="A103:A109" si="11">$A$101</f>
        <v>Descamps, Sandrine</v>
      </c>
      <c r="B103" s="86" t="str">
        <f>$B$4</f>
        <v>BSVNRW</v>
      </c>
      <c r="C103" s="115">
        <v>1</v>
      </c>
      <c r="D103" s="116">
        <v>1</v>
      </c>
      <c r="E103" s="116">
        <v>1</v>
      </c>
      <c r="F103" s="116"/>
      <c r="G103" s="116"/>
      <c r="H103" s="98"/>
      <c r="I103" s="98"/>
      <c r="J103" s="98"/>
      <c r="K103" s="98"/>
      <c r="L103" s="117"/>
      <c r="M103" s="117"/>
      <c r="N103" s="117"/>
      <c r="O103" s="117"/>
      <c r="P103" s="117"/>
      <c r="Q103" s="117"/>
      <c r="R103" s="117"/>
      <c r="S103" s="117"/>
    </row>
    <row r="104" spans="1:32" s="83" customFormat="1" x14ac:dyDescent="0.2">
      <c r="A104" s="81" t="str">
        <f t="shared" si="11"/>
        <v>Descamps, Sandrine</v>
      </c>
      <c r="B104" s="86" t="str">
        <f>$B$5</f>
        <v>Kiel/Berlin</v>
      </c>
      <c r="C104" s="115">
        <v>1</v>
      </c>
      <c r="D104" s="116">
        <v>1</v>
      </c>
      <c r="E104" s="116">
        <v>1</v>
      </c>
      <c r="F104" s="116"/>
      <c r="G104" s="116"/>
      <c r="H104" s="98"/>
      <c r="I104" s="98"/>
      <c r="J104" s="98"/>
      <c r="K104" s="98"/>
      <c r="L104" s="117">
        <v>1</v>
      </c>
      <c r="M104" s="117"/>
      <c r="N104" s="117"/>
      <c r="O104" s="117"/>
      <c r="P104" s="117"/>
      <c r="Q104" s="117"/>
      <c r="R104" s="117"/>
      <c r="S104" s="117"/>
    </row>
    <row r="105" spans="1:32" s="83" customFormat="1" x14ac:dyDescent="0.2">
      <c r="A105" s="81" t="str">
        <f t="shared" si="11"/>
        <v>Descamps, Sandrine</v>
      </c>
      <c r="B105" s="86" t="str">
        <f>$B$6</f>
        <v>Kiel</v>
      </c>
      <c r="C105" s="115">
        <v>1</v>
      </c>
      <c r="D105" s="116">
        <v>3</v>
      </c>
      <c r="E105" s="116">
        <v>3</v>
      </c>
      <c r="F105" s="116"/>
      <c r="G105" s="116">
        <v>1</v>
      </c>
      <c r="H105" s="98">
        <v>1</v>
      </c>
      <c r="I105" s="98"/>
      <c r="J105" s="98"/>
      <c r="K105" s="98"/>
      <c r="L105" s="117">
        <v>1</v>
      </c>
      <c r="M105" s="117"/>
      <c r="N105" s="117"/>
      <c r="O105" s="117"/>
      <c r="P105" s="117"/>
      <c r="Q105" s="117"/>
      <c r="R105" s="117"/>
      <c r="S105" s="117"/>
    </row>
    <row r="106" spans="1:32" s="83" customFormat="1" x14ac:dyDescent="0.2">
      <c r="A106" s="81" t="str">
        <f t="shared" si="11"/>
        <v>Descamps, Sandrine</v>
      </c>
      <c r="B106" s="86" t="str">
        <f>$B$7</f>
        <v>Gegner 5</v>
      </c>
      <c r="C106" s="115"/>
      <c r="D106" s="116"/>
      <c r="E106" s="116"/>
      <c r="F106" s="116"/>
      <c r="G106" s="116"/>
      <c r="H106" s="98"/>
      <c r="I106" s="98"/>
      <c r="J106" s="98"/>
      <c r="K106" s="98"/>
      <c r="L106" s="117"/>
      <c r="M106" s="117"/>
      <c r="N106" s="117"/>
      <c r="O106" s="117"/>
      <c r="P106" s="117"/>
      <c r="Q106" s="117"/>
      <c r="R106" s="117"/>
      <c r="S106" s="117"/>
    </row>
    <row r="107" spans="1:32" s="83" customFormat="1" x14ac:dyDescent="0.2">
      <c r="A107" s="81" t="str">
        <f t="shared" si="11"/>
        <v>Descamps, Sandrine</v>
      </c>
      <c r="B107" s="86" t="str">
        <f>$B$8</f>
        <v>Gegner 6</v>
      </c>
      <c r="C107" s="115"/>
      <c r="D107" s="116"/>
      <c r="E107" s="116"/>
      <c r="F107" s="116"/>
      <c r="G107" s="116"/>
      <c r="H107" s="98"/>
      <c r="I107" s="98"/>
      <c r="J107" s="98"/>
      <c r="K107" s="98"/>
      <c r="L107" s="117"/>
      <c r="M107" s="117"/>
      <c r="N107" s="117"/>
      <c r="O107" s="117"/>
      <c r="P107" s="117"/>
      <c r="Q107" s="117"/>
      <c r="R107" s="117"/>
      <c r="S107" s="117"/>
    </row>
    <row r="108" spans="1:32" s="83" customFormat="1" x14ac:dyDescent="0.2">
      <c r="A108" s="81" t="str">
        <f t="shared" si="11"/>
        <v>Descamps, Sandrine</v>
      </c>
      <c r="B108" s="86" t="str">
        <f>$B$9</f>
        <v>Gegner 7</v>
      </c>
      <c r="C108" s="115"/>
      <c r="D108" s="116"/>
      <c r="E108" s="116"/>
      <c r="F108" s="116"/>
      <c r="G108" s="116"/>
      <c r="H108" s="98"/>
      <c r="I108" s="98"/>
      <c r="J108" s="98"/>
      <c r="K108" s="98"/>
      <c r="L108" s="117"/>
      <c r="M108" s="117"/>
      <c r="N108" s="117"/>
      <c r="O108" s="117"/>
      <c r="P108" s="117"/>
      <c r="Q108" s="117"/>
      <c r="R108" s="117"/>
      <c r="S108" s="117"/>
    </row>
    <row r="109" spans="1:32" s="83" customFormat="1" x14ac:dyDescent="0.2">
      <c r="A109" s="81" t="str">
        <f t="shared" si="11"/>
        <v>Descamps, Sandrine</v>
      </c>
      <c r="B109" s="86" t="str">
        <f>$B$10</f>
        <v>Gegner 8</v>
      </c>
      <c r="C109" s="115"/>
      <c r="D109" s="116"/>
      <c r="E109" s="116"/>
      <c r="F109" s="116"/>
      <c r="G109" s="116"/>
      <c r="H109" s="98"/>
      <c r="I109" s="98"/>
      <c r="J109" s="98"/>
      <c r="K109" s="98"/>
      <c r="L109" s="117"/>
      <c r="M109" s="117"/>
      <c r="N109" s="117"/>
      <c r="O109" s="117"/>
      <c r="P109" s="117"/>
      <c r="Q109" s="117"/>
      <c r="R109" s="117"/>
      <c r="S109" s="117"/>
    </row>
    <row r="110" spans="1:32" x14ac:dyDescent="0.2">
      <c r="A110" s="76" t="str">
        <f>daten!$M$14</f>
        <v>Marquez Castillo, Carieen</v>
      </c>
      <c r="B110" s="77"/>
      <c r="C110" s="84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</row>
    <row r="111" spans="1:32" s="83" customFormat="1" x14ac:dyDescent="0.2">
      <c r="A111" s="81" t="str">
        <f>$A$110</f>
        <v>Marquez Castillo, Carieen</v>
      </c>
      <c r="B111" s="86" t="str">
        <f>$B$3</f>
        <v>KIEL</v>
      </c>
      <c r="C111" s="115"/>
      <c r="D111" s="116"/>
      <c r="E111" s="116"/>
      <c r="F111" s="116"/>
      <c r="G111" s="116"/>
      <c r="H111" s="98"/>
      <c r="I111" s="98"/>
      <c r="J111" s="98"/>
      <c r="K111" s="98"/>
      <c r="L111" s="117"/>
      <c r="M111" s="117"/>
      <c r="N111" s="117"/>
      <c r="O111" s="117"/>
      <c r="P111" s="117"/>
      <c r="Q111" s="117"/>
      <c r="R111" s="117"/>
      <c r="S111" s="117"/>
    </row>
    <row r="112" spans="1:32" s="83" customFormat="1" x14ac:dyDescent="0.2">
      <c r="A112" s="81" t="str">
        <f t="shared" ref="A112:A118" si="12">$A$110</f>
        <v>Marquez Castillo, Carieen</v>
      </c>
      <c r="B112" s="86" t="str">
        <f>$B$4</f>
        <v>BSVNRW</v>
      </c>
      <c r="C112" s="115"/>
      <c r="D112" s="116"/>
      <c r="E112" s="116"/>
      <c r="F112" s="116"/>
      <c r="G112" s="116"/>
      <c r="H112" s="98"/>
      <c r="I112" s="98"/>
      <c r="J112" s="98"/>
      <c r="K112" s="98"/>
      <c r="L112" s="117"/>
      <c r="M112" s="117"/>
      <c r="N112" s="117"/>
      <c r="O112" s="117"/>
      <c r="P112" s="117"/>
      <c r="Q112" s="117"/>
      <c r="R112" s="117"/>
      <c r="S112" s="117"/>
    </row>
    <row r="113" spans="1:20" s="83" customFormat="1" x14ac:dyDescent="0.2">
      <c r="A113" s="81" t="str">
        <f t="shared" si="12"/>
        <v>Marquez Castillo, Carieen</v>
      </c>
      <c r="B113" s="86" t="str">
        <f>$B$5</f>
        <v>Kiel/Berlin</v>
      </c>
      <c r="C113" s="115"/>
      <c r="D113" s="116"/>
      <c r="E113" s="116"/>
      <c r="F113" s="116"/>
      <c r="G113" s="116"/>
      <c r="H113" s="98"/>
      <c r="I113" s="98"/>
      <c r="J113" s="98"/>
      <c r="K113" s="98"/>
      <c r="L113" s="117"/>
      <c r="M113" s="117"/>
      <c r="N113" s="117"/>
      <c r="O113" s="117"/>
      <c r="P113" s="117"/>
      <c r="Q113" s="117"/>
      <c r="R113" s="117"/>
      <c r="S113" s="117"/>
    </row>
    <row r="114" spans="1:20" s="83" customFormat="1" x14ac:dyDescent="0.2">
      <c r="A114" s="81" t="str">
        <f t="shared" si="12"/>
        <v>Marquez Castillo, Carieen</v>
      </c>
      <c r="B114" s="86" t="str">
        <f>$B$6</f>
        <v>Kiel</v>
      </c>
      <c r="C114" s="115"/>
      <c r="D114" s="116"/>
      <c r="E114" s="116"/>
      <c r="F114" s="116"/>
      <c r="G114" s="116"/>
      <c r="H114" s="98"/>
      <c r="I114" s="98"/>
      <c r="J114" s="98"/>
      <c r="K114" s="98"/>
      <c r="L114" s="117"/>
      <c r="M114" s="117"/>
      <c r="N114" s="117"/>
      <c r="O114" s="117"/>
      <c r="P114" s="117"/>
      <c r="Q114" s="117"/>
      <c r="R114" s="117"/>
      <c r="S114" s="117"/>
    </row>
    <row r="115" spans="1:20" s="83" customFormat="1" x14ac:dyDescent="0.2">
      <c r="A115" s="81" t="str">
        <f t="shared" si="12"/>
        <v>Marquez Castillo, Carieen</v>
      </c>
      <c r="B115" s="86" t="str">
        <f>$B$7</f>
        <v>Gegner 5</v>
      </c>
      <c r="C115" s="115"/>
      <c r="D115" s="116"/>
      <c r="E115" s="116"/>
      <c r="F115" s="116"/>
      <c r="G115" s="116"/>
      <c r="H115" s="98"/>
      <c r="I115" s="98"/>
      <c r="J115" s="98"/>
      <c r="K115" s="98"/>
      <c r="L115" s="117"/>
      <c r="M115" s="117"/>
      <c r="N115" s="117"/>
      <c r="O115" s="117"/>
      <c r="P115" s="117"/>
      <c r="Q115" s="117"/>
      <c r="R115" s="117"/>
      <c r="S115" s="117"/>
    </row>
    <row r="116" spans="1:20" s="83" customFormat="1" x14ac:dyDescent="0.2">
      <c r="A116" s="81" t="str">
        <f t="shared" si="12"/>
        <v>Marquez Castillo, Carieen</v>
      </c>
      <c r="B116" s="86" t="str">
        <f>$B$8</f>
        <v>Gegner 6</v>
      </c>
      <c r="C116" s="115"/>
      <c r="D116" s="116"/>
      <c r="E116" s="116"/>
      <c r="F116" s="116"/>
      <c r="G116" s="116"/>
      <c r="H116" s="98"/>
      <c r="I116" s="98"/>
      <c r="J116" s="98"/>
      <c r="K116" s="98"/>
      <c r="L116" s="117"/>
      <c r="M116" s="117"/>
      <c r="N116" s="117"/>
      <c r="O116" s="117"/>
      <c r="P116" s="117"/>
      <c r="Q116" s="117"/>
      <c r="R116" s="117"/>
      <c r="S116" s="117"/>
    </row>
    <row r="117" spans="1:20" s="83" customFormat="1" x14ac:dyDescent="0.2">
      <c r="A117" s="81" t="str">
        <f t="shared" si="12"/>
        <v>Marquez Castillo, Carieen</v>
      </c>
      <c r="B117" s="86" t="str">
        <f>$B$9</f>
        <v>Gegner 7</v>
      </c>
      <c r="C117" s="115"/>
      <c r="D117" s="116"/>
      <c r="E117" s="116"/>
      <c r="F117" s="116"/>
      <c r="G117" s="116"/>
      <c r="H117" s="98"/>
      <c r="I117" s="98"/>
      <c r="J117" s="98"/>
      <c r="K117" s="98"/>
      <c r="L117" s="117"/>
      <c r="M117" s="117"/>
      <c r="N117" s="117"/>
      <c r="O117" s="117"/>
      <c r="P117" s="117"/>
      <c r="Q117" s="117"/>
      <c r="R117" s="117"/>
      <c r="S117" s="117"/>
    </row>
    <row r="118" spans="1:20" s="83" customFormat="1" x14ac:dyDescent="0.2">
      <c r="A118" s="81" t="str">
        <f t="shared" si="12"/>
        <v>Marquez Castillo, Carieen</v>
      </c>
      <c r="B118" s="86" t="str">
        <f>$B$10</f>
        <v>Gegner 8</v>
      </c>
      <c r="C118" s="115"/>
      <c r="D118" s="116"/>
      <c r="E118" s="116"/>
      <c r="F118" s="116"/>
      <c r="G118" s="116"/>
      <c r="H118" s="98"/>
      <c r="I118" s="98"/>
      <c r="J118" s="98"/>
      <c r="K118" s="98"/>
      <c r="L118" s="117"/>
      <c r="M118" s="117"/>
      <c r="N118" s="117"/>
      <c r="O118" s="117"/>
      <c r="P118" s="117"/>
      <c r="Q118" s="117"/>
      <c r="R118" s="117"/>
      <c r="S118" s="117"/>
    </row>
    <row r="119" spans="1:20" x14ac:dyDescent="0.2">
      <c r="A119" s="76" t="str">
        <f>daten!$M$15</f>
        <v>Haux, Lilly</v>
      </c>
      <c r="B119" s="77"/>
      <c r="C119" s="84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</row>
    <row r="120" spans="1:20" s="83" customFormat="1" x14ac:dyDescent="0.2">
      <c r="A120" s="81" t="str">
        <f>$A$119</f>
        <v>Haux, Lilly</v>
      </c>
      <c r="B120" s="86" t="str">
        <f>$B$3</f>
        <v>KIEL</v>
      </c>
      <c r="C120" s="115"/>
      <c r="D120" s="116"/>
      <c r="E120" s="116"/>
      <c r="F120" s="116"/>
      <c r="G120" s="116"/>
      <c r="H120" s="98"/>
      <c r="I120" s="98"/>
      <c r="J120" s="98"/>
      <c r="K120" s="98"/>
      <c r="L120" s="117"/>
      <c r="M120" s="117"/>
      <c r="N120" s="117"/>
      <c r="O120" s="117"/>
      <c r="P120" s="117"/>
      <c r="Q120" s="117"/>
      <c r="R120" s="117"/>
      <c r="S120" s="117"/>
    </row>
    <row r="121" spans="1:20" s="83" customFormat="1" x14ac:dyDescent="0.2">
      <c r="A121" s="81" t="str">
        <f t="shared" ref="A121:A127" si="13">$A$119</f>
        <v>Haux, Lilly</v>
      </c>
      <c r="B121" s="86" t="str">
        <f>$B$4</f>
        <v>BSVNRW</v>
      </c>
      <c r="C121" s="115"/>
      <c r="D121" s="116"/>
      <c r="E121" s="116"/>
      <c r="F121" s="116"/>
      <c r="G121" s="116"/>
      <c r="H121" s="98"/>
      <c r="I121" s="98"/>
      <c r="J121" s="98"/>
      <c r="K121" s="98"/>
      <c r="L121" s="117"/>
      <c r="M121" s="117"/>
      <c r="N121" s="117"/>
      <c r="O121" s="117"/>
      <c r="P121" s="117"/>
      <c r="Q121" s="117"/>
      <c r="R121" s="117"/>
      <c r="S121" s="117"/>
    </row>
    <row r="122" spans="1:20" s="83" customFormat="1" x14ac:dyDescent="0.2">
      <c r="A122" s="81" t="str">
        <f t="shared" si="13"/>
        <v>Haux, Lilly</v>
      </c>
      <c r="B122" s="86" t="str">
        <f>$B$5</f>
        <v>Kiel/Berlin</v>
      </c>
      <c r="C122" s="115"/>
      <c r="D122" s="116"/>
      <c r="E122" s="116"/>
      <c r="F122" s="116"/>
      <c r="G122" s="116"/>
      <c r="H122" s="98"/>
      <c r="I122" s="98"/>
      <c r="J122" s="98"/>
      <c r="K122" s="98"/>
      <c r="L122" s="117"/>
      <c r="M122" s="117"/>
      <c r="N122" s="117"/>
      <c r="O122" s="117"/>
      <c r="P122" s="117"/>
      <c r="Q122" s="117"/>
      <c r="R122" s="117"/>
      <c r="S122" s="117"/>
    </row>
    <row r="123" spans="1:20" s="83" customFormat="1" x14ac:dyDescent="0.2">
      <c r="A123" s="81" t="str">
        <f t="shared" si="13"/>
        <v>Haux, Lilly</v>
      </c>
      <c r="B123" s="86" t="str">
        <f>$B$6</f>
        <v>Kiel</v>
      </c>
      <c r="C123" s="115"/>
      <c r="D123" s="116"/>
      <c r="E123" s="116"/>
      <c r="F123" s="116"/>
      <c r="G123" s="116"/>
      <c r="H123" s="98"/>
      <c r="I123" s="98"/>
      <c r="J123" s="98"/>
      <c r="K123" s="98"/>
      <c r="L123" s="117"/>
      <c r="M123" s="117"/>
      <c r="N123" s="117"/>
      <c r="O123" s="117"/>
      <c r="P123" s="117"/>
      <c r="Q123" s="117"/>
      <c r="R123" s="117"/>
      <c r="S123" s="117"/>
    </row>
    <row r="124" spans="1:20" s="83" customFormat="1" x14ac:dyDescent="0.2">
      <c r="A124" s="81" t="str">
        <f t="shared" si="13"/>
        <v>Haux, Lilly</v>
      </c>
      <c r="B124" s="86" t="str">
        <f>$B$7</f>
        <v>Gegner 5</v>
      </c>
      <c r="C124" s="115"/>
      <c r="D124" s="116"/>
      <c r="E124" s="116"/>
      <c r="F124" s="116"/>
      <c r="G124" s="116"/>
      <c r="H124" s="98"/>
      <c r="I124" s="98"/>
      <c r="J124" s="98"/>
      <c r="K124" s="98"/>
      <c r="L124" s="117"/>
      <c r="M124" s="117"/>
      <c r="N124" s="117"/>
      <c r="O124" s="117"/>
      <c r="P124" s="117"/>
      <c r="Q124" s="117"/>
      <c r="R124" s="117"/>
      <c r="S124" s="117"/>
    </row>
    <row r="125" spans="1:20" s="83" customFormat="1" x14ac:dyDescent="0.2">
      <c r="A125" s="81" t="str">
        <f t="shared" si="13"/>
        <v>Haux, Lilly</v>
      </c>
      <c r="B125" s="86" t="str">
        <f>$B$8</f>
        <v>Gegner 6</v>
      </c>
      <c r="C125" s="115"/>
      <c r="D125" s="116"/>
      <c r="E125" s="116"/>
      <c r="F125" s="116"/>
      <c r="G125" s="116"/>
      <c r="H125" s="98"/>
      <c r="I125" s="98"/>
      <c r="J125" s="98"/>
      <c r="K125" s="98"/>
      <c r="L125" s="117"/>
      <c r="M125" s="117"/>
      <c r="N125" s="117"/>
      <c r="O125" s="117"/>
      <c r="P125" s="117"/>
      <c r="Q125" s="117"/>
      <c r="R125" s="117"/>
      <c r="S125" s="117"/>
    </row>
    <row r="126" spans="1:20" s="83" customFormat="1" x14ac:dyDescent="0.2">
      <c r="A126" s="81" t="str">
        <f t="shared" si="13"/>
        <v>Haux, Lilly</v>
      </c>
      <c r="B126" s="86" t="str">
        <f>$B$9</f>
        <v>Gegner 7</v>
      </c>
      <c r="C126" s="115"/>
      <c r="D126" s="116"/>
      <c r="E126" s="116"/>
      <c r="F126" s="116"/>
      <c r="G126" s="116"/>
      <c r="H126" s="98"/>
      <c r="I126" s="98"/>
      <c r="J126" s="98"/>
      <c r="K126" s="98"/>
      <c r="L126" s="117"/>
      <c r="M126" s="117"/>
      <c r="N126" s="117"/>
      <c r="O126" s="117"/>
      <c r="P126" s="117"/>
      <c r="Q126" s="117"/>
      <c r="R126" s="117"/>
      <c r="S126" s="117"/>
    </row>
    <row r="127" spans="1:20" s="83" customFormat="1" x14ac:dyDescent="0.2">
      <c r="A127" s="81" t="str">
        <f t="shared" si="13"/>
        <v>Haux, Lilly</v>
      </c>
      <c r="B127" s="86" t="str">
        <f>$B$10</f>
        <v>Gegner 8</v>
      </c>
      <c r="C127" s="115"/>
      <c r="D127" s="116"/>
      <c r="E127" s="116"/>
      <c r="F127" s="116"/>
      <c r="G127" s="116"/>
      <c r="H127" s="98"/>
      <c r="I127" s="98"/>
      <c r="J127" s="98"/>
      <c r="K127" s="98"/>
      <c r="L127" s="117"/>
      <c r="M127" s="117"/>
      <c r="N127" s="117"/>
      <c r="O127" s="117"/>
      <c r="P127" s="117"/>
      <c r="Q127" s="117"/>
      <c r="R127" s="117"/>
      <c r="S127" s="117"/>
    </row>
    <row r="128" spans="1:20" s="89" customFormat="1" x14ac:dyDescent="0.2">
      <c r="A128" s="76" t="str">
        <f>daten!$M$16</f>
        <v>Edle von der Planitz, Sara</v>
      </c>
      <c r="B128" s="87"/>
      <c r="C128" s="84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</row>
    <row r="129" spans="1:19" s="83" customFormat="1" x14ac:dyDescent="0.2">
      <c r="A129" s="81" t="str">
        <f>$A$128</f>
        <v>Edle von der Planitz, Sara</v>
      </c>
      <c r="B129" s="86" t="str">
        <f>$B$3</f>
        <v>KIEL</v>
      </c>
      <c r="C129" s="115"/>
      <c r="D129" s="116"/>
      <c r="E129" s="116"/>
      <c r="F129" s="116"/>
      <c r="G129" s="116"/>
      <c r="H129" s="98"/>
      <c r="I129" s="98"/>
      <c r="J129" s="98"/>
      <c r="K129" s="98"/>
      <c r="L129" s="117"/>
      <c r="M129" s="117"/>
      <c r="N129" s="117"/>
      <c r="O129" s="117"/>
      <c r="P129" s="117"/>
      <c r="Q129" s="117"/>
      <c r="R129" s="117"/>
      <c r="S129" s="117"/>
    </row>
    <row r="130" spans="1:19" s="83" customFormat="1" x14ac:dyDescent="0.2">
      <c r="A130" s="81" t="str">
        <f t="shared" ref="A130:A136" si="14">$A$128</f>
        <v>Edle von der Planitz, Sara</v>
      </c>
      <c r="B130" s="86" t="str">
        <f>$B$4</f>
        <v>BSVNRW</v>
      </c>
      <c r="C130" s="115"/>
      <c r="D130" s="116"/>
      <c r="E130" s="116"/>
      <c r="F130" s="116"/>
      <c r="G130" s="116"/>
      <c r="H130" s="98"/>
      <c r="I130" s="98"/>
      <c r="J130" s="98"/>
      <c r="K130" s="98"/>
      <c r="L130" s="117"/>
      <c r="M130" s="117"/>
      <c r="N130" s="117"/>
      <c r="O130" s="117"/>
      <c r="P130" s="117"/>
      <c r="Q130" s="117"/>
      <c r="R130" s="117"/>
      <c r="S130" s="117"/>
    </row>
    <row r="131" spans="1:19" s="83" customFormat="1" x14ac:dyDescent="0.2">
      <c r="A131" s="81" t="str">
        <f t="shared" si="14"/>
        <v>Edle von der Planitz, Sara</v>
      </c>
      <c r="B131" s="86" t="str">
        <f>$B$5</f>
        <v>Kiel/Berlin</v>
      </c>
      <c r="C131" s="115"/>
      <c r="D131" s="116"/>
      <c r="E131" s="116"/>
      <c r="F131" s="116"/>
      <c r="G131" s="116"/>
      <c r="H131" s="98"/>
      <c r="I131" s="98"/>
      <c r="J131" s="98"/>
      <c r="K131" s="98"/>
      <c r="L131" s="117"/>
      <c r="M131" s="117"/>
      <c r="N131" s="117"/>
      <c r="O131" s="117"/>
      <c r="P131" s="117"/>
      <c r="Q131" s="117"/>
      <c r="R131" s="117"/>
      <c r="S131" s="117"/>
    </row>
    <row r="132" spans="1:19" s="83" customFormat="1" x14ac:dyDescent="0.2">
      <c r="A132" s="81" t="str">
        <f t="shared" si="14"/>
        <v>Edle von der Planitz, Sara</v>
      </c>
      <c r="B132" s="86" t="str">
        <f>$B$6</f>
        <v>Kiel</v>
      </c>
      <c r="C132" s="115"/>
      <c r="D132" s="116"/>
      <c r="E132" s="116"/>
      <c r="F132" s="116"/>
      <c r="G132" s="116"/>
      <c r="H132" s="98"/>
      <c r="I132" s="98"/>
      <c r="J132" s="98"/>
      <c r="K132" s="98"/>
      <c r="L132" s="117"/>
      <c r="M132" s="117"/>
      <c r="N132" s="117"/>
      <c r="O132" s="117"/>
      <c r="P132" s="117"/>
      <c r="Q132" s="117"/>
      <c r="R132" s="117"/>
      <c r="S132" s="117"/>
    </row>
    <row r="133" spans="1:19" s="83" customFormat="1" x14ac:dyDescent="0.2">
      <c r="A133" s="81" t="str">
        <f t="shared" si="14"/>
        <v>Edle von der Planitz, Sara</v>
      </c>
      <c r="B133" s="86" t="str">
        <f>$B$7</f>
        <v>Gegner 5</v>
      </c>
      <c r="C133" s="115"/>
      <c r="D133" s="116"/>
      <c r="E133" s="116"/>
      <c r="F133" s="116"/>
      <c r="G133" s="116"/>
      <c r="H133" s="98"/>
      <c r="I133" s="98"/>
      <c r="J133" s="98"/>
      <c r="K133" s="98"/>
      <c r="L133" s="117"/>
      <c r="M133" s="117"/>
      <c r="N133" s="117"/>
      <c r="O133" s="117"/>
      <c r="P133" s="117"/>
      <c r="Q133" s="117"/>
      <c r="R133" s="117"/>
      <c r="S133" s="117"/>
    </row>
    <row r="134" spans="1:19" s="83" customFormat="1" x14ac:dyDescent="0.2">
      <c r="A134" s="81" t="str">
        <f t="shared" si="14"/>
        <v>Edle von der Planitz, Sara</v>
      </c>
      <c r="B134" s="86" t="str">
        <f>$B$8</f>
        <v>Gegner 6</v>
      </c>
      <c r="C134" s="115"/>
      <c r="D134" s="116"/>
      <c r="E134" s="116"/>
      <c r="F134" s="116"/>
      <c r="G134" s="116"/>
      <c r="H134" s="98"/>
      <c r="I134" s="98"/>
      <c r="J134" s="98"/>
      <c r="K134" s="98"/>
      <c r="L134" s="117"/>
      <c r="M134" s="117"/>
      <c r="N134" s="117"/>
      <c r="O134" s="117"/>
      <c r="P134" s="117"/>
      <c r="Q134" s="117"/>
      <c r="R134" s="117"/>
      <c r="S134" s="117"/>
    </row>
    <row r="135" spans="1:19" s="83" customFormat="1" x14ac:dyDescent="0.2">
      <c r="A135" s="81" t="str">
        <f t="shared" si="14"/>
        <v>Edle von der Planitz, Sara</v>
      </c>
      <c r="B135" s="86" t="str">
        <f>$B$9</f>
        <v>Gegner 7</v>
      </c>
      <c r="C135" s="115"/>
      <c r="D135" s="116"/>
      <c r="E135" s="116"/>
      <c r="F135" s="116"/>
      <c r="G135" s="116"/>
      <c r="H135" s="98"/>
      <c r="I135" s="98"/>
      <c r="J135" s="98"/>
      <c r="K135" s="98"/>
      <c r="L135" s="117"/>
      <c r="M135" s="117"/>
      <c r="N135" s="117"/>
      <c r="O135" s="117"/>
      <c r="P135" s="117"/>
      <c r="Q135" s="117"/>
      <c r="R135" s="117"/>
      <c r="S135" s="117"/>
    </row>
    <row r="136" spans="1:19" s="83" customFormat="1" x14ac:dyDescent="0.2">
      <c r="A136" s="81" t="str">
        <f t="shared" si="14"/>
        <v>Edle von der Planitz, Sara</v>
      </c>
      <c r="B136" s="86" t="str">
        <f>$B$10</f>
        <v>Gegner 8</v>
      </c>
      <c r="C136" s="115"/>
      <c r="D136" s="116"/>
      <c r="E136" s="116"/>
      <c r="F136" s="116"/>
      <c r="G136" s="116"/>
      <c r="H136" s="98"/>
      <c r="I136" s="98"/>
      <c r="J136" s="98"/>
      <c r="K136" s="98"/>
      <c r="L136" s="117"/>
      <c r="M136" s="117"/>
      <c r="N136" s="117"/>
      <c r="O136" s="117"/>
      <c r="P136" s="117"/>
      <c r="Q136" s="117"/>
      <c r="R136" s="117"/>
      <c r="S136" s="117"/>
    </row>
    <row r="137" spans="1:19" x14ac:dyDescent="0.2">
      <c r="A137" s="76" t="str">
        <f>daten!$M$17</f>
        <v>Spieler 4-16</v>
      </c>
      <c r="B137" s="77"/>
      <c r="C137" s="84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</row>
    <row r="138" spans="1:19" s="83" customFormat="1" x14ac:dyDescent="0.2">
      <c r="A138" s="81" t="str">
        <f>$A$137</f>
        <v>Spieler 4-16</v>
      </c>
      <c r="B138" s="86" t="str">
        <f>$B$3</f>
        <v>KIEL</v>
      </c>
      <c r="C138" s="115"/>
      <c r="D138" s="116"/>
      <c r="E138" s="116"/>
      <c r="F138" s="116"/>
      <c r="G138" s="116"/>
      <c r="H138" s="98"/>
      <c r="I138" s="98"/>
      <c r="J138" s="98"/>
      <c r="K138" s="98"/>
      <c r="L138" s="117"/>
      <c r="M138" s="117"/>
      <c r="N138" s="117"/>
      <c r="O138" s="117"/>
      <c r="P138" s="117"/>
      <c r="Q138" s="117"/>
      <c r="R138" s="117"/>
      <c r="S138" s="117"/>
    </row>
    <row r="139" spans="1:19" s="83" customFormat="1" x14ac:dyDescent="0.2">
      <c r="A139" s="81" t="str">
        <f t="shared" ref="A139:A145" si="15">$A$137</f>
        <v>Spieler 4-16</v>
      </c>
      <c r="B139" s="86" t="str">
        <f>$B$4</f>
        <v>BSVNRW</v>
      </c>
      <c r="C139" s="115"/>
      <c r="D139" s="116"/>
      <c r="E139" s="116"/>
      <c r="F139" s="116"/>
      <c r="G139" s="116"/>
      <c r="H139" s="98"/>
      <c r="I139" s="98"/>
      <c r="J139" s="98"/>
      <c r="K139" s="98"/>
      <c r="L139" s="117"/>
      <c r="M139" s="117"/>
      <c r="N139" s="117"/>
      <c r="O139" s="117"/>
      <c r="P139" s="117"/>
      <c r="Q139" s="117"/>
      <c r="R139" s="117"/>
      <c r="S139" s="117"/>
    </row>
    <row r="140" spans="1:19" s="83" customFormat="1" x14ac:dyDescent="0.2">
      <c r="A140" s="81" t="str">
        <f t="shared" si="15"/>
        <v>Spieler 4-16</v>
      </c>
      <c r="B140" s="86" t="str">
        <f>$B$5</f>
        <v>Kiel/Berlin</v>
      </c>
      <c r="C140" s="115"/>
      <c r="D140" s="116"/>
      <c r="E140" s="116"/>
      <c r="F140" s="116"/>
      <c r="G140" s="116"/>
      <c r="H140" s="98"/>
      <c r="I140" s="98"/>
      <c r="J140" s="98"/>
      <c r="K140" s="98"/>
      <c r="L140" s="117"/>
      <c r="M140" s="117"/>
      <c r="N140" s="117"/>
      <c r="O140" s="117"/>
      <c r="P140" s="117"/>
      <c r="Q140" s="117"/>
      <c r="R140" s="117"/>
      <c r="S140" s="117"/>
    </row>
    <row r="141" spans="1:19" s="83" customFormat="1" x14ac:dyDescent="0.2">
      <c r="A141" s="81" t="str">
        <f t="shared" si="15"/>
        <v>Spieler 4-16</v>
      </c>
      <c r="B141" s="86" t="str">
        <f>$B$6</f>
        <v>Kiel</v>
      </c>
      <c r="C141" s="115"/>
      <c r="D141" s="116"/>
      <c r="E141" s="116"/>
      <c r="F141" s="116"/>
      <c r="G141" s="116"/>
      <c r="H141" s="98"/>
      <c r="I141" s="98"/>
      <c r="J141" s="98"/>
      <c r="K141" s="98"/>
      <c r="L141" s="117"/>
      <c r="M141" s="117"/>
      <c r="N141" s="117"/>
      <c r="O141" s="117"/>
      <c r="P141" s="117"/>
      <c r="Q141" s="117"/>
      <c r="R141" s="117"/>
      <c r="S141" s="117"/>
    </row>
    <row r="142" spans="1:19" s="83" customFormat="1" x14ac:dyDescent="0.2">
      <c r="A142" s="81" t="str">
        <f t="shared" si="15"/>
        <v>Spieler 4-16</v>
      </c>
      <c r="B142" s="86" t="str">
        <f>$B$7</f>
        <v>Gegner 5</v>
      </c>
      <c r="C142" s="115"/>
      <c r="D142" s="116"/>
      <c r="E142" s="116"/>
      <c r="F142" s="116"/>
      <c r="G142" s="116"/>
      <c r="H142" s="98"/>
      <c r="I142" s="98"/>
      <c r="J142" s="98"/>
      <c r="K142" s="98"/>
      <c r="L142" s="117"/>
      <c r="M142" s="117"/>
      <c r="N142" s="117"/>
      <c r="O142" s="117"/>
      <c r="P142" s="117"/>
      <c r="Q142" s="117"/>
      <c r="R142" s="117"/>
      <c r="S142" s="117"/>
    </row>
    <row r="143" spans="1:19" s="83" customFormat="1" x14ac:dyDescent="0.2">
      <c r="A143" s="81" t="str">
        <f t="shared" si="15"/>
        <v>Spieler 4-16</v>
      </c>
      <c r="B143" s="86" t="str">
        <f>$B$8</f>
        <v>Gegner 6</v>
      </c>
      <c r="C143" s="115"/>
      <c r="D143" s="116"/>
      <c r="E143" s="116"/>
      <c r="F143" s="116"/>
      <c r="G143" s="116"/>
      <c r="H143" s="98"/>
      <c r="I143" s="98"/>
      <c r="J143" s="98"/>
      <c r="K143" s="98"/>
      <c r="L143" s="117"/>
      <c r="M143" s="117"/>
      <c r="N143" s="117"/>
      <c r="O143" s="117"/>
      <c r="P143" s="117"/>
      <c r="Q143" s="117"/>
      <c r="R143" s="117"/>
      <c r="S143" s="117"/>
    </row>
    <row r="144" spans="1:19" s="83" customFormat="1" x14ac:dyDescent="0.2">
      <c r="A144" s="81" t="str">
        <f t="shared" si="15"/>
        <v>Spieler 4-16</v>
      </c>
      <c r="B144" s="86" t="str">
        <f>$B$9</f>
        <v>Gegner 7</v>
      </c>
      <c r="C144" s="115"/>
      <c r="D144" s="116"/>
      <c r="E144" s="116"/>
      <c r="F144" s="116"/>
      <c r="G144" s="116"/>
      <c r="H144" s="98"/>
      <c r="I144" s="98"/>
      <c r="J144" s="98"/>
      <c r="K144" s="98"/>
      <c r="L144" s="117"/>
      <c r="M144" s="117"/>
      <c r="N144" s="117"/>
      <c r="O144" s="117"/>
      <c r="P144" s="117"/>
      <c r="Q144" s="117"/>
      <c r="R144" s="117"/>
      <c r="S144" s="117"/>
    </row>
    <row r="145" spans="1:19" s="83" customFormat="1" x14ac:dyDescent="0.2">
      <c r="A145" s="81" t="str">
        <f t="shared" si="15"/>
        <v>Spieler 4-16</v>
      </c>
      <c r="B145" s="86" t="str">
        <f>$B$10</f>
        <v>Gegner 8</v>
      </c>
      <c r="C145" s="115"/>
      <c r="D145" s="116"/>
      <c r="E145" s="116"/>
      <c r="F145" s="116"/>
      <c r="G145" s="116"/>
      <c r="H145" s="98"/>
      <c r="I145" s="98"/>
      <c r="J145" s="98"/>
      <c r="K145" s="98"/>
      <c r="L145" s="117"/>
      <c r="M145" s="117"/>
      <c r="N145" s="117"/>
      <c r="O145" s="117"/>
      <c r="P145" s="117"/>
      <c r="Q145" s="117"/>
      <c r="R145" s="117"/>
      <c r="S145" s="117"/>
    </row>
    <row r="146" spans="1:19" x14ac:dyDescent="0.2">
      <c r="A146" s="76" t="str">
        <f>daten!$M$18</f>
        <v>Spieler 4-17</v>
      </c>
      <c r="B146" s="77"/>
      <c r="C146" s="84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</row>
    <row r="147" spans="1:19" s="83" customFormat="1" x14ac:dyDescent="0.2">
      <c r="A147" s="81" t="str">
        <f>$A$146</f>
        <v>Spieler 4-17</v>
      </c>
      <c r="B147" s="86" t="str">
        <f>$B$3</f>
        <v>KIEL</v>
      </c>
      <c r="C147" s="115"/>
      <c r="D147" s="116"/>
      <c r="E147" s="116"/>
      <c r="F147" s="116"/>
      <c r="G147" s="116"/>
      <c r="H147" s="98"/>
      <c r="I147" s="98"/>
      <c r="J147" s="98"/>
      <c r="K147" s="98"/>
      <c r="L147" s="117"/>
      <c r="M147" s="117"/>
      <c r="N147" s="117"/>
      <c r="O147" s="117"/>
      <c r="P147" s="117"/>
      <c r="Q147" s="117"/>
      <c r="R147" s="117"/>
      <c r="S147" s="117"/>
    </row>
    <row r="148" spans="1:19" s="83" customFormat="1" x14ac:dyDescent="0.2">
      <c r="A148" s="81" t="str">
        <f t="shared" ref="A148:A154" si="16">$A$146</f>
        <v>Spieler 4-17</v>
      </c>
      <c r="B148" s="86" t="str">
        <f>$B$4</f>
        <v>BSVNRW</v>
      </c>
      <c r="C148" s="115"/>
      <c r="D148" s="116"/>
      <c r="E148" s="116"/>
      <c r="F148" s="116"/>
      <c r="G148" s="116"/>
      <c r="H148" s="98"/>
      <c r="I148" s="98"/>
      <c r="J148" s="98"/>
      <c r="K148" s="98"/>
      <c r="L148" s="117"/>
      <c r="M148" s="117"/>
      <c r="N148" s="117"/>
      <c r="O148" s="117"/>
      <c r="P148" s="117"/>
      <c r="Q148" s="117"/>
      <c r="R148" s="117"/>
      <c r="S148" s="117"/>
    </row>
    <row r="149" spans="1:19" s="83" customFormat="1" x14ac:dyDescent="0.2">
      <c r="A149" s="81" t="str">
        <f t="shared" si="16"/>
        <v>Spieler 4-17</v>
      </c>
      <c r="B149" s="86" t="str">
        <f>$B$5</f>
        <v>Kiel/Berlin</v>
      </c>
      <c r="C149" s="115"/>
      <c r="D149" s="116"/>
      <c r="E149" s="116"/>
      <c r="F149" s="116"/>
      <c r="G149" s="116"/>
      <c r="H149" s="98"/>
      <c r="I149" s="98"/>
      <c r="J149" s="98"/>
      <c r="K149" s="98"/>
      <c r="L149" s="117"/>
      <c r="M149" s="117"/>
      <c r="N149" s="117"/>
      <c r="O149" s="117"/>
      <c r="P149" s="117"/>
      <c r="Q149" s="117"/>
      <c r="R149" s="117"/>
      <c r="S149" s="117"/>
    </row>
    <row r="150" spans="1:19" s="83" customFormat="1" x14ac:dyDescent="0.2">
      <c r="A150" s="81" t="str">
        <f t="shared" si="16"/>
        <v>Spieler 4-17</v>
      </c>
      <c r="B150" s="86" t="str">
        <f>$B$6</f>
        <v>Kiel</v>
      </c>
      <c r="C150" s="115"/>
      <c r="D150" s="116"/>
      <c r="E150" s="116"/>
      <c r="F150" s="116"/>
      <c r="G150" s="116"/>
      <c r="H150" s="98"/>
      <c r="I150" s="98"/>
      <c r="J150" s="98"/>
      <c r="K150" s="98"/>
      <c r="L150" s="117"/>
      <c r="M150" s="117"/>
      <c r="N150" s="117"/>
      <c r="O150" s="117"/>
      <c r="P150" s="117"/>
      <c r="Q150" s="117"/>
      <c r="R150" s="117"/>
      <c r="S150" s="117"/>
    </row>
    <row r="151" spans="1:19" s="83" customFormat="1" x14ac:dyDescent="0.2">
      <c r="A151" s="81" t="str">
        <f t="shared" si="16"/>
        <v>Spieler 4-17</v>
      </c>
      <c r="B151" s="86" t="str">
        <f>$B$7</f>
        <v>Gegner 5</v>
      </c>
      <c r="C151" s="115"/>
      <c r="D151" s="116"/>
      <c r="E151" s="116"/>
      <c r="F151" s="116"/>
      <c r="G151" s="116"/>
      <c r="H151" s="98"/>
      <c r="I151" s="98"/>
      <c r="J151" s="98"/>
      <c r="K151" s="98"/>
      <c r="L151" s="117"/>
      <c r="M151" s="117"/>
      <c r="N151" s="117"/>
      <c r="O151" s="117"/>
      <c r="P151" s="117"/>
      <c r="Q151" s="117"/>
      <c r="R151" s="117"/>
      <c r="S151" s="117"/>
    </row>
    <row r="152" spans="1:19" s="83" customFormat="1" x14ac:dyDescent="0.2">
      <c r="A152" s="81" t="str">
        <f t="shared" si="16"/>
        <v>Spieler 4-17</v>
      </c>
      <c r="B152" s="86" t="str">
        <f>$B$8</f>
        <v>Gegner 6</v>
      </c>
      <c r="C152" s="115"/>
      <c r="D152" s="116"/>
      <c r="E152" s="116"/>
      <c r="F152" s="116"/>
      <c r="G152" s="116"/>
      <c r="H152" s="98"/>
      <c r="I152" s="98"/>
      <c r="J152" s="98"/>
      <c r="K152" s="98"/>
      <c r="L152" s="117"/>
      <c r="M152" s="117"/>
      <c r="N152" s="117"/>
      <c r="O152" s="117"/>
      <c r="P152" s="117"/>
      <c r="Q152" s="117"/>
      <c r="R152" s="117"/>
      <c r="S152" s="117"/>
    </row>
    <row r="153" spans="1:19" s="83" customFormat="1" x14ac:dyDescent="0.2">
      <c r="A153" s="81" t="str">
        <f t="shared" si="16"/>
        <v>Spieler 4-17</v>
      </c>
      <c r="B153" s="86" t="str">
        <f>$B$9</f>
        <v>Gegner 7</v>
      </c>
      <c r="C153" s="115"/>
      <c r="D153" s="116"/>
      <c r="E153" s="116"/>
      <c r="F153" s="116"/>
      <c r="G153" s="116"/>
      <c r="H153" s="98"/>
      <c r="I153" s="98"/>
      <c r="J153" s="98"/>
      <c r="K153" s="98"/>
      <c r="L153" s="117"/>
      <c r="M153" s="117"/>
      <c r="N153" s="117"/>
      <c r="O153" s="117"/>
      <c r="P153" s="117"/>
      <c r="Q153" s="117"/>
      <c r="R153" s="117"/>
      <c r="S153" s="117"/>
    </row>
    <row r="154" spans="1:19" s="83" customFormat="1" x14ac:dyDescent="0.2">
      <c r="A154" s="81" t="str">
        <f t="shared" si="16"/>
        <v>Spieler 4-17</v>
      </c>
      <c r="B154" s="86" t="str">
        <f>$B$10</f>
        <v>Gegner 8</v>
      </c>
      <c r="C154" s="115"/>
      <c r="D154" s="116"/>
      <c r="E154" s="116"/>
      <c r="F154" s="116"/>
      <c r="G154" s="116"/>
      <c r="H154" s="98"/>
      <c r="I154" s="98"/>
      <c r="J154" s="98"/>
      <c r="K154" s="98"/>
      <c r="L154" s="117"/>
      <c r="M154" s="117"/>
      <c r="N154" s="117"/>
      <c r="O154" s="117"/>
      <c r="P154" s="117"/>
      <c r="Q154" s="117"/>
      <c r="R154" s="117"/>
      <c r="S154" s="117"/>
    </row>
    <row r="155" spans="1:19" x14ac:dyDescent="0.2">
      <c r="A155" s="76" t="str">
        <f>daten!$M$19</f>
        <v>Spieler 4-18</v>
      </c>
      <c r="B155" s="77"/>
      <c r="C155" s="84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</row>
    <row r="156" spans="1:19" s="83" customFormat="1" x14ac:dyDescent="0.2">
      <c r="A156" s="81" t="str">
        <f>$A$155</f>
        <v>Spieler 4-18</v>
      </c>
      <c r="B156" s="86" t="str">
        <f>$B$3</f>
        <v>KIEL</v>
      </c>
      <c r="C156" s="115"/>
      <c r="D156" s="116"/>
      <c r="E156" s="116"/>
      <c r="F156" s="116"/>
      <c r="G156" s="116"/>
      <c r="H156" s="98"/>
      <c r="I156" s="98"/>
      <c r="J156" s="98"/>
      <c r="K156" s="98"/>
      <c r="L156" s="117"/>
      <c r="M156" s="117"/>
      <c r="N156" s="117"/>
      <c r="O156" s="117"/>
      <c r="P156" s="117"/>
      <c r="Q156" s="117"/>
      <c r="R156" s="117"/>
      <c r="S156" s="117"/>
    </row>
    <row r="157" spans="1:19" s="83" customFormat="1" x14ac:dyDescent="0.2">
      <c r="A157" s="81" t="str">
        <f t="shared" ref="A157:A163" si="17">$A$155</f>
        <v>Spieler 4-18</v>
      </c>
      <c r="B157" s="86" t="str">
        <f>$B$4</f>
        <v>BSVNRW</v>
      </c>
      <c r="C157" s="115"/>
      <c r="D157" s="116"/>
      <c r="E157" s="116"/>
      <c r="F157" s="116"/>
      <c r="G157" s="116"/>
      <c r="H157" s="98"/>
      <c r="I157" s="98"/>
      <c r="J157" s="98"/>
      <c r="K157" s="98"/>
      <c r="L157" s="117"/>
      <c r="M157" s="117"/>
      <c r="N157" s="117"/>
      <c r="O157" s="117"/>
      <c r="P157" s="117"/>
      <c r="Q157" s="117"/>
      <c r="R157" s="117"/>
      <c r="S157" s="117"/>
    </row>
    <row r="158" spans="1:19" s="83" customFormat="1" x14ac:dyDescent="0.2">
      <c r="A158" s="81" t="str">
        <f t="shared" si="17"/>
        <v>Spieler 4-18</v>
      </c>
      <c r="B158" s="86" t="str">
        <f>$B$5</f>
        <v>Kiel/Berlin</v>
      </c>
      <c r="C158" s="115"/>
      <c r="D158" s="116"/>
      <c r="E158" s="116"/>
      <c r="F158" s="116"/>
      <c r="G158" s="116"/>
      <c r="H158" s="98"/>
      <c r="I158" s="98"/>
      <c r="J158" s="98"/>
      <c r="K158" s="98"/>
      <c r="L158" s="117"/>
      <c r="M158" s="117"/>
      <c r="N158" s="117"/>
      <c r="O158" s="117"/>
      <c r="P158" s="117"/>
      <c r="Q158" s="117"/>
      <c r="R158" s="117"/>
      <c r="S158" s="117"/>
    </row>
    <row r="159" spans="1:19" s="83" customFormat="1" x14ac:dyDescent="0.2">
      <c r="A159" s="81" t="str">
        <f t="shared" si="17"/>
        <v>Spieler 4-18</v>
      </c>
      <c r="B159" s="86" t="str">
        <f>$B$6</f>
        <v>Kiel</v>
      </c>
      <c r="C159" s="115"/>
      <c r="D159" s="116"/>
      <c r="E159" s="116"/>
      <c r="F159" s="116"/>
      <c r="G159" s="116"/>
      <c r="H159" s="98"/>
      <c r="I159" s="98"/>
      <c r="J159" s="98"/>
      <c r="K159" s="98"/>
      <c r="L159" s="117"/>
      <c r="M159" s="117"/>
      <c r="N159" s="117"/>
      <c r="O159" s="117"/>
      <c r="P159" s="117"/>
      <c r="Q159" s="117"/>
      <c r="R159" s="117"/>
      <c r="S159" s="117"/>
    </row>
    <row r="160" spans="1:19" s="83" customFormat="1" x14ac:dyDescent="0.2">
      <c r="A160" s="81" t="str">
        <f t="shared" si="17"/>
        <v>Spieler 4-18</v>
      </c>
      <c r="B160" s="86" t="str">
        <f>$B$7</f>
        <v>Gegner 5</v>
      </c>
      <c r="C160" s="115"/>
      <c r="D160" s="116"/>
      <c r="E160" s="116"/>
      <c r="F160" s="116"/>
      <c r="G160" s="116"/>
      <c r="H160" s="98"/>
      <c r="I160" s="98"/>
      <c r="J160" s="98"/>
      <c r="K160" s="98"/>
      <c r="L160" s="117"/>
      <c r="M160" s="117"/>
      <c r="N160" s="117"/>
      <c r="O160" s="117"/>
      <c r="P160" s="117"/>
      <c r="Q160" s="117"/>
      <c r="R160" s="117"/>
      <c r="S160" s="117"/>
    </row>
    <row r="161" spans="1:21" s="83" customFormat="1" x14ac:dyDescent="0.2">
      <c r="A161" s="81" t="str">
        <f t="shared" si="17"/>
        <v>Spieler 4-18</v>
      </c>
      <c r="B161" s="86" t="str">
        <f>$B$8</f>
        <v>Gegner 6</v>
      </c>
      <c r="C161" s="115"/>
      <c r="D161" s="116"/>
      <c r="E161" s="116"/>
      <c r="F161" s="116"/>
      <c r="G161" s="116"/>
      <c r="H161" s="98"/>
      <c r="I161" s="98"/>
      <c r="J161" s="98"/>
      <c r="K161" s="98"/>
      <c r="L161" s="117"/>
      <c r="M161" s="117"/>
      <c r="N161" s="117"/>
      <c r="O161" s="117"/>
      <c r="P161" s="117"/>
      <c r="Q161" s="117"/>
      <c r="R161" s="117"/>
      <c r="S161" s="117"/>
    </row>
    <row r="162" spans="1:21" s="83" customFormat="1" x14ac:dyDescent="0.2">
      <c r="A162" s="81" t="str">
        <f t="shared" si="17"/>
        <v>Spieler 4-18</v>
      </c>
      <c r="B162" s="86" t="str">
        <f>$B$9</f>
        <v>Gegner 7</v>
      </c>
      <c r="C162" s="115"/>
      <c r="D162" s="116"/>
      <c r="E162" s="116"/>
      <c r="F162" s="116"/>
      <c r="G162" s="116"/>
      <c r="H162" s="98"/>
      <c r="I162" s="98"/>
      <c r="J162" s="98"/>
      <c r="K162" s="98"/>
      <c r="L162" s="117"/>
      <c r="M162" s="117"/>
      <c r="N162" s="117"/>
      <c r="O162" s="117"/>
      <c r="P162" s="117"/>
      <c r="Q162" s="117"/>
      <c r="R162" s="117"/>
      <c r="S162" s="117"/>
    </row>
    <row r="163" spans="1:21" s="83" customFormat="1" x14ac:dyDescent="0.2">
      <c r="A163" s="81" t="str">
        <f t="shared" si="17"/>
        <v>Spieler 4-18</v>
      </c>
      <c r="B163" s="86" t="str">
        <f>$B$10</f>
        <v>Gegner 8</v>
      </c>
      <c r="C163" s="115"/>
      <c r="D163" s="116"/>
      <c r="E163" s="116"/>
      <c r="F163" s="116"/>
      <c r="G163" s="116"/>
      <c r="H163" s="98"/>
      <c r="I163" s="98"/>
      <c r="J163" s="98"/>
      <c r="K163" s="98"/>
      <c r="L163" s="117"/>
      <c r="M163" s="117"/>
      <c r="N163" s="117"/>
      <c r="O163" s="117"/>
      <c r="P163" s="117"/>
      <c r="Q163" s="117"/>
      <c r="R163" s="117"/>
      <c r="S163" s="117"/>
    </row>
    <row r="164" spans="1:21" x14ac:dyDescent="0.2">
      <c r="A164" s="76" t="str">
        <f>daten!$M$20</f>
        <v>Spieler 4-19</v>
      </c>
      <c r="B164" s="77"/>
      <c r="C164" s="84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</row>
    <row r="165" spans="1:21" s="83" customFormat="1" x14ac:dyDescent="0.2">
      <c r="A165" s="81" t="str">
        <f>$A$164</f>
        <v>Spieler 4-19</v>
      </c>
      <c r="B165" s="86" t="str">
        <f>$B$3</f>
        <v>KIEL</v>
      </c>
      <c r="C165" s="115"/>
      <c r="D165" s="116"/>
      <c r="E165" s="116"/>
      <c r="F165" s="116"/>
      <c r="G165" s="116"/>
      <c r="H165" s="98"/>
      <c r="I165" s="98"/>
      <c r="J165" s="98"/>
      <c r="K165" s="98"/>
      <c r="L165" s="117"/>
      <c r="M165" s="117"/>
      <c r="N165" s="117"/>
      <c r="O165" s="117"/>
      <c r="P165" s="117"/>
      <c r="Q165" s="117"/>
      <c r="R165" s="117"/>
      <c r="S165" s="117"/>
    </row>
    <row r="166" spans="1:21" s="83" customFormat="1" x14ac:dyDescent="0.2">
      <c r="A166" s="81" t="str">
        <f t="shared" ref="A166:A172" si="18">$A$164</f>
        <v>Spieler 4-19</v>
      </c>
      <c r="B166" s="86" t="str">
        <f>$B$4</f>
        <v>BSVNRW</v>
      </c>
      <c r="C166" s="115"/>
      <c r="D166" s="116"/>
      <c r="E166" s="116"/>
      <c r="F166" s="116"/>
      <c r="G166" s="116"/>
      <c r="H166" s="98"/>
      <c r="I166" s="98"/>
      <c r="J166" s="98"/>
      <c r="K166" s="98"/>
      <c r="L166" s="117"/>
      <c r="M166" s="117"/>
      <c r="N166" s="117"/>
      <c r="O166" s="117"/>
      <c r="P166" s="117"/>
      <c r="Q166" s="117"/>
      <c r="R166" s="117"/>
      <c r="S166" s="117"/>
    </row>
    <row r="167" spans="1:21" s="83" customFormat="1" x14ac:dyDescent="0.2">
      <c r="A167" s="81" t="str">
        <f t="shared" si="18"/>
        <v>Spieler 4-19</v>
      </c>
      <c r="B167" s="86" t="str">
        <f>$B$5</f>
        <v>Kiel/Berlin</v>
      </c>
      <c r="C167" s="115"/>
      <c r="D167" s="116"/>
      <c r="E167" s="116"/>
      <c r="F167" s="116"/>
      <c r="G167" s="116"/>
      <c r="H167" s="98"/>
      <c r="I167" s="98"/>
      <c r="J167" s="98"/>
      <c r="K167" s="98"/>
      <c r="L167" s="117"/>
      <c r="M167" s="117"/>
      <c r="N167" s="117"/>
      <c r="O167" s="117"/>
      <c r="P167" s="117"/>
      <c r="Q167" s="117"/>
      <c r="R167" s="117"/>
      <c r="S167" s="117"/>
    </row>
    <row r="168" spans="1:21" s="83" customFormat="1" x14ac:dyDescent="0.2">
      <c r="A168" s="81" t="str">
        <f t="shared" si="18"/>
        <v>Spieler 4-19</v>
      </c>
      <c r="B168" s="86" t="str">
        <f>$B$6</f>
        <v>Kiel</v>
      </c>
      <c r="C168" s="115"/>
      <c r="D168" s="116"/>
      <c r="E168" s="116"/>
      <c r="F168" s="116"/>
      <c r="G168" s="116"/>
      <c r="H168" s="98"/>
      <c r="I168" s="98"/>
      <c r="J168" s="98"/>
      <c r="K168" s="98"/>
      <c r="L168" s="117"/>
      <c r="M168" s="117"/>
      <c r="N168" s="117"/>
      <c r="O168" s="117"/>
      <c r="P168" s="117"/>
      <c r="Q168" s="117"/>
      <c r="R168" s="117"/>
      <c r="S168" s="117"/>
    </row>
    <row r="169" spans="1:21" s="83" customFormat="1" x14ac:dyDescent="0.2">
      <c r="A169" s="81" t="str">
        <f t="shared" si="18"/>
        <v>Spieler 4-19</v>
      </c>
      <c r="B169" s="86" t="str">
        <f>$B$7</f>
        <v>Gegner 5</v>
      </c>
      <c r="C169" s="115"/>
      <c r="D169" s="116"/>
      <c r="E169" s="116"/>
      <c r="F169" s="116"/>
      <c r="G169" s="116"/>
      <c r="H169" s="98"/>
      <c r="I169" s="98"/>
      <c r="J169" s="98"/>
      <c r="K169" s="98"/>
      <c r="L169" s="117"/>
      <c r="M169" s="117"/>
      <c r="N169" s="117"/>
      <c r="O169" s="117"/>
      <c r="P169" s="117"/>
      <c r="Q169" s="117"/>
      <c r="R169" s="117"/>
      <c r="S169" s="117"/>
    </row>
    <row r="170" spans="1:21" s="83" customFormat="1" x14ac:dyDescent="0.2">
      <c r="A170" s="81" t="str">
        <f t="shared" si="18"/>
        <v>Spieler 4-19</v>
      </c>
      <c r="B170" s="86" t="str">
        <f>$B$8</f>
        <v>Gegner 6</v>
      </c>
      <c r="C170" s="115"/>
      <c r="D170" s="116"/>
      <c r="E170" s="116"/>
      <c r="F170" s="116"/>
      <c r="G170" s="116"/>
      <c r="H170" s="98"/>
      <c r="I170" s="98"/>
      <c r="J170" s="98"/>
      <c r="K170" s="98"/>
      <c r="L170" s="117"/>
      <c r="M170" s="117"/>
      <c r="N170" s="117"/>
      <c r="O170" s="117"/>
      <c r="P170" s="117"/>
      <c r="Q170" s="117"/>
      <c r="R170" s="117"/>
      <c r="S170" s="117"/>
    </row>
    <row r="171" spans="1:21" s="83" customFormat="1" x14ac:dyDescent="0.2">
      <c r="A171" s="81" t="str">
        <f t="shared" si="18"/>
        <v>Spieler 4-19</v>
      </c>
      <c r="B171" s="86" t="str">
        <f>$B$9</f>
        <v>Gegner 7</v>
      </c>
      <c r="C171" s="115"/>
      <c r="D171" s="116"/>
      <c r="E171" s="116"/>
      <c r="F171" s="116"/>
      <c r="G171" s="116"/>
      <c r="H171" s="98"/>
      <c r="I171" s="98"/>
      <c r="J171" s="98"/>
      <c r="K171" s="98"/>
      <c r="L171" s="117"/>
      <c r="M171" s="117"/>
      <c r="N171" s="117"/>
      <c r="O171" s="117"/>
      <c r="P171" s="117"/>
      <c r="Q171" s="117"/>
      <c r="R171" s="117"/>
      <c r="S171" s="117"/>
    </row>
    <row r="172" spans="1:21" s="83" customFormat="1" x14ac:dyDescent="0.2">
      <c r="A172" s="81" t="str">
        <f t="shared" si="18"/>
        <v>Spieler 4-19</v>
      </c>
      <c r="B172" s="86" t="str">
        <f>$B$10</f>
        <v>Gegner 8</v>
      </c>
      <c r="C172" s="115"/>
      <c r="D172" s="116"/>
      <c r="E172" s="116"/>
      <c r="F172" s="116"/>
      <c r="G172" s="116"/>
      <c r="H172" s="98"/>
      <c r="I172" s="98"/>
      <c r="J172" s="98"/>
      <c r="K172" s="98"/>
      <c r="L172" s="117"/>
      <c r="M172" s="117"/>
      <c r="N172" s="117"/>
      <c r="O172" s="117"/>
      <c r="P172" s="117"/>
      <c r="Q172" s="117"/>
      <c r="R172" s="117"/>
      <c r="S172" s="117"/>
    </row>
    <row r="173" spans="1:21" ht="12.95" customHeight="1" x14ac:dyDescent="0.2">
      <c r="A173" s="76" t="str">
        <f>daten!$M$21</f>
        <v>Spieler 4-20</v>
      </c>
      <c r="B173" s="77"/>
      <c r="C173" s="84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</row>
    <row r="174" spans="1:21" s="83" customFormat="1" ht="12.95" customHeight="1" x14ac:dyDescent="0.2">
      <c r="A174" s="81" t="str">
        <f>$A$173</f>
        <v>Spieler 4-20</v>
      </c>
      <c r="B174" s="86" t="str">
        <f>$B$3</f>
        <v>KIEL</v>
      </c>
      <c r="C174" s="115"/>
      <c r="D174" s="116"/>
      <c r="E174" s="116"/>
      <c r="F174" s="116"/>
      <c r="G174" s="116"/>
      <c r="H174" s="98"/>
      <c r="I174" s="98"/>
      <c r="J174" s="98"/>
      <c r="K174" s="98"/>
      <c r="L174" s="117"/>
      <c r="M174" s="117"/>
      <c r="N174" s="117"/>
      <c r="O174" s="117"/>
      <c r="P174" s="117"/>
      <c r="Q174" s="117"/>
      <c r="R174" s="117"/>
      <c r="S174" s="117"/>
    </row>
    <row r="175" spans="1:21" s="83" customFormat="1" ht="12.95" customHeight="1" x14ac:dyDescent="0.2">
      <c r="A175" s="81" t="str">
        <f t="shared" ref="A175:A181" si="19">$A$173</f>
        <v>Spieler 4-20</v>
      </c>
      <c r="B175" s="86" t="str">
        <f>$B$4</f>
        <v>BSVNRW</v>
      </c>
      <c r="C175" s="115"/>
      <c r="D175" s="116"/>
      <c r="E175" s="116"/>
      <c r="F175" s="116"/>
      <c r="G175" s="116"/>
      <c r="H175" s="98"/>
      <c r="I175" s="98"/>
      <c r="J175" s="98"/>
      <c r="K175" s="98"/>
      <c r="L175" s="117"/>
      <c r="M175" s="117"/>
      <c r="N175" s="117"/>
      <c r="O175" s="117"/>
      <c r="P175" s="117"/>
      <c r="Q175" s="117"/>
      <c r="R175" s="117"/>
      <c r="S175" s="117"/>
    </row>
    <row r="176" spans="1:21" s="83" customFormat="1" ht="12.95" customHeight="1" x14ac:dyDescent="0.2">
      <c r="A176" s="81" t="str">
        <f t="shared" si="19"/>
        <v>Spieler 4-20</v>
      </c>
      <c r="B176" s="86" t="str">
        <f>$B$5</f>
        <v>Kiel/Berlin</v>
      </c>
      <c r="C176" s="115"/>
      <c r="D176" s="116"/>
      <c r="E176" s="116"/>
      <c r="F176" s="116"/>
      <c r="G176" s="116"/>
      <c r="H176" s="98"/>
      <c r="I176" s="98"/>
      <c r="J176" s="98"/>
      <c r="K176" s="98"/>
      <c r="L176" s="117"/>
      <c r="M176" s="117"/>
      <c r="N176" s="117"/>
      <c r="O176" s="117"/>
      <c r="P176" s="117"/>
      <c r="Q176" s="117"/>
      <c r="R176" s="117"/>
      <c r="S176" s="117"/>
    </row>
    <row r="177" spans="1:21" s="83" customFormat="1" ht="12.95" customHeight="1" x14ac:dyDescent="0.2">
      <c r="A177" s="81" t="str">
        <f t="shared" si="19"/>
        <v>Spieler 4-20</v>
      </c>
      <c r="B177" s="86" t="str">
        <f>$B$6</f>
        <v>Kiel</v>
      </c>
      <c r="C177" s="115"/>
      <c r="D177" s="116"/>
      <c r="E177" s="116"/>
      <c r="F177" s="116"/>
      <c r="G177" s="116"/>
      <c r="H177" s="98"/>
      <c r="I177" s="98"/>
      <c r="J177" s="98"/>
      <c r="K177" s="98"/>
      <c r="L177" s="117"/>
      <c r="M177" s="117"/>
      <c r="N177" s="117"/>
      <c r="O177" s="117"/>
      <c r="P177" s="117"/>
      <c r="Q177" s="117"/>
      <c r="R177" s="117"/>
      <c r="S177" s="117"/>
    </row>
    <row r="178" spans="1:21" s="83" customFormat="1" ht="12.95" customHeight="1" x14ac:dyDescent="0.2">
      <c r="A178" s="81" t="str">
        <f t="shared" si="19"/>
        <v>Spieler 4-20</v>
      </c>
      <c r="B178" s="86" t="str">
        <f>$B$7</f>
        <v>Gegner 5</v>
      </c>
      <c r="C178" s="115"/>
      <c r="D178" s="116"/>
      <c r="E178" s="116"/>
      <c r="F178" s="116"/>
      <c r="G178" s="116"/>
      <c r="H178" s="98"/>
      <c r="I178" s="98"/>
      <c r="J178" s="98"/>
      <c r="K178" s="98"/>
      <c r="L178" s="117"/>
      <c r="M178" s="117"/>
      <c r="N178" s="117"/>
      <c r="O178" s="117"/>
      <c r="P178" s="117"/>
      <c r="Q178" s="117"/>
      <c r="R178" s="117"/>
      <c r="S178" s="117"/>
    </row>
    <row r="179" spans="1:21" s="83" customFormat="1" ht="12.95" customHeight="1" x14ac:dyDescent="0.2">
      <c r="A179" s="81" t="str">
        <f t="shared" si="19"/>
        <v>Spieler 4-20</v>
      </c>
      <c r="B179" s="86" t="str">
        <f>$B$8</f>
        <v>Gegner 6</v>
      </c>
      <c r="C179" s="115"/>
      <c r="D179" s="116"/>
      <c r="E179" s="116"/>
      <c r="F179" s="116"/>
      <c r="G179" s="116"/>
      <c r="H179" s="98"/>
      <c r="I179" s="98"/>
      <c r="J179" s="98"/>
      <c r="K179" s="98"/>
      <c r="L179" s="117"/>
      <c r="M179" s="117"/>
      <c r="N179" s="117"/>
      <c r="O179" s="117"/>
      <c r="P179" s="117"/>
      <c r="Q179" s="117"/>
      <c r="R179" s="117"/>
      <c r="S179" s="117"/>
    </row>
    <row r="180" spans="1:21" s="83" customFormat="1" ht="12.95" customHeight="1" x14ac:dyDescent="0.2">
      <c r="A180" s="81" t="str">
        <f t="shared" si="19"/>
        <v>Spieler 4-20</v>
      </c>
      <c r="B180" s="86" t="str">
        <f>$B$9</f>
        <v>Gegner 7</v>
      </c>
      <c r="C180" s="115"/>
      <c r="D180" s="116"/>
      <c r="E180" s="116"/>
      <c r="F180" s="116"/>
      <c r="G180" s="116"/>
      <c r="H180" s="98"/>
      <c r="I180" s="98"/>
      <c r="J180" s="98"/>
      <c r="K180" s="98"/>
      <c r="L180" s="117"/>
      <c r="M180" s="117"/>
      <c r="N180" s="117"/>
      <c r="O180" s="117"/>
      <c r="P180" s="117"/>
      <c r="Q180" s="117"/>
      <c r="R180" s="117"/>
      <c r="S180" s="117"/>
    </row>
    <row r="181" spans="1:21" s="83" customFormat="1" ht="12.95" customHeight="1" x14ac:dyDescent="0.2">
      <c r="A181" s="81" t="str">
        <f t="shared" si="19"/>
        <v>Spieler 4-20</v>
      </c>
      <c r="B181" s="86" t="str">
        <f>$B$10</f>
        <v>Gegner 8</v>
      </c>
      <c r="C181" s="115"/>
      <c r="D181" s="116"/>
      <c r="E181" s="116"/>
      <c r="F181" s="116"/>
      <c r="G181" s="116"/>
      <c r="H181" s="98"/>
      <c r="I181" s="98"/>
      <c r="J181" s="98"/>
      <c r="K181" s="98"/>
      <c r="L181" s="117"/>
      <c r="M181" s="117"/>
      <c r="N181" s="117"/>
      <c r="O181" s="117"/>
      <c r="P181" s="117"/>
      <c r="Q181" s="117"/>
      <c r="R181" s="117"/>
      <c r="S181" s="117"/>
    </row>
    <row r="182" spans="1:21" ht="12.95" customHeight="1" x14ac:dyDescent="0.2">
      <c r="A182" s="76" t="str">
        <f>daten!$M$22</f>
        <v>Spieler 4-21</v>
      </c>
      <c r="B182" s="77"/>
      <c r="C182" s="84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s="83" customFormat="1" ht="12.95" customHeight="1" x14ac:dyDescent="0.2">
      <c r="A183" s="81" t="str">
        <f>$A$182</f>
        <v>Spieler 4-21</v>
      </c>
      <c r="B183" s="86" t="str">
        <f>$B$3</f>
        <v>KIEL</v>
      </c>
      <c r="C183" s="115"/>
      <c r="D183" s="116"/>
      <c r="E183" s="116"/>
      <c r="F183" s="116"/>
      <c r="G183" s="116"/>
      <c r="H183" s="98"/>
      <c r="I183" s="98"/>
      <c r="J183" s="98"/>
      <c r="K183" s="98"/>
      <c r="L183" s="117"/>
      <c r="M183" s="117"/>
      <c r="N183" s="117"/>
      <c r="O183" s="117"/>
      <c r="P183" s="117"/>
      <c r="Q183" s="117"/>
      <c r="R183" s="117"/>
      <c r="S183" s="117"/>
    </row>
    <row r="184" spans="1:21" s="83" customFormat="1" ht="12.95" customHeight="1" x14ac:dyDescent="0.2">
      <c r="A184" s="81" t="str">
        <f t="shared" ref="A184:A190" si="20">$A$182</f>
        <v>Spieler 4-21</v>
      </c>
      <c r="B184" s="86" t="str">
        <f>$B$4</f>
        <v>BSVNRW</v>
      </c>
      <c r="C184" s="115"/>
      <c r="D184" s="116"/>
      <c r="E184" s="116"/>
      <c r="F184" s="116"/>
      <c r="G184" s="116"/>
      <c r="H184" s="98"/>
      <c r="I184" s="98"/>
      <c r="J184" s="98"/>
      <c r="K184" s="98"/>
      <c r="L184" s="117"/>
      <c r="M184" s="117"/>
      <c r="N184" s="117"/>
      <c r="O184" s="117"/>
      <c r="P184" s="117"/>
      <c r="Q184" s="117"/>
      <c r="R184" s="117"/>
      <c r="S184" s="117"/>
    </row>
    <row r="185" spans="1:21" s="83" customFormat="1" ht="12.95" customHeight="1" x14ac:dyDescent="0.2">
      <c r="A185" s="81" t="str">
        <f t="shared" si="20"/>
        <v>Spieler 4-21</v>
      </c>
      <c r="B185" s="86" t="str">
        <f>$B$5</f>
        <v>Kiel/Berlin</v>
      </c>
      <c r="C185" s="115"/>
      <c r="D185" s="116"/>
      <c r="E185" s="116"/>
      <c r="F185" s="116"/>
      <c r="G185" s="116"/>
      <c r="H185" s="98"/>
      <c r="I185" s="98"/>
      <c r="J185" s="98"/>
      <c r="K185" s="98"/>
      <c r="L185" s="117"/>
      <c r="M185" s="117"/>
      <c r="N185" s="117"/>
      <c r="O185" s="117"/>
      <c r="P185" s="117"/>
      <c r="Q185" s="117"/>
      <c r="R185" s="117"/>
      <c r="S185" s="117"/>
    </row>
    <row r="186" spans="1:21" s="83" customFormat="1" ht="12.95" customHeight="1" x14ac:dyDescent="0.2">
      <c r="A186" s="81" t="str">
        <f t="shared" si="20"/>
        <v>Spieler 4-21</v>
      </c>
      <c r="B186" s="86" t="str">
        <f>$B$6</f>
        <v>Kiel</v>
      </c>
      <c r="C186" s="115"/>
      <c r="D186" s="116"/>
      <c r="E186" s="116"/>
      <c r="F186" s="116"/>
      <c r="G186" s="116"/>
      <c r="H186" s="98"/>
      <c r="I186" s="98"/>
      <c r="J186" s="98"/>
      <c r="K186" s="98"/>
      <c r="L186" s="117"/>
      <c r="M186" s="117"/>
      <c r="N186" s="117"/>
      <c r="O186" s="117"/>
      <c r="P186" s="117"/>
      <c r="Q186" s="117"/>
      <c r="R186" s="117"/>
      <c r="S186" s="117"/>
    </row>
    <row r="187" spans="1:21" s="83" customFormat="1" ht="12.95" customHeight="1" x14ac:dyDescent="0.2">
      <c r="A187" s="81" t="str">
        <f t="shared" si="20"/>
        <v>Spieler 4-21</v>
      </c>
      <c r="B187" s="86" t="str">
        <f>$B$7</f>
        <v>Gegner 5</v>
      </c>
      <c r="C187" s="115"/>
      <c r="D187" s="116"/>
      <c r="E187" s="116"/>
      <c r="F187" s="116"/>
      <c r="G187" s="116"/>
      <c r="H187" s="98"/>
      <c r="I187" s="98"/>
      <c r="J187" s="98"/>
      <c r="K187" s="98"/>
      <c r="L187" s="117"/>
      <c r="M187" s="117"/>
      <c r="N187" s="117"/>
      <c r="O187" s="117"/>
      <c r="P187" s="117"/>
      <c r="Q187" s="117"/>
      <c r="R187" s="117"/>
      <c r="S187" s="117"/>
    </row>
    <row r="188" spans="1:21" s="83" customFormat="1" ht="12.95" customHeight="1" x14ac:dyDescent="0.2">
      <c r="A188" s="81" t="str">
        <f t="shared" si="20"/>
        <v>Spieler 4-21</v>
      </c>
      <c r="B188" s="86" t="str">
        <f>$B$8</f>
        <v>Gegner 6</v>
      </c>
      <c r="C188" s="115"/>
      <c r="D188" s="116"/>
      <c r="E188" s="116"/>
      <c r="F188" s="116"/>
      <c r="G188" s="116"/>
      <c r="H188" s="98"/>
      <c r="I188" s="98"/>
      <c r="J188" s="98"/>
      <c r="K188" s="98"/>
      <c r="L188" s="117"/>
      <c r="M188" s="117"/>
      <c r="N188" s="117"/>
      <c r="O188" s="117"/>
      <c r="P188" s="117"/>
      <c r="Q188" s="117"/>
      <c r="R188" s="117"/>
      <c r="S188" s="117"/>
    </row>
    <row r="189" spans="1:21" s="83" customFormat="1" ht="12.95" customHeight="1" x14ac:dyDescent="0.2">
      <c r="A189" s="81" t="str">
        <f t="shared" si="20"/>
        <v>Spieler 4-21</v>
      </c>
      <c r="B189" s="86" t="str">
        <f>$B$9</f>
        <v>Gegner 7</v>
      </c>
      <c r="C189" s="115"/>
      <c r="D189" s="116"/>
      <c r="E189" s="116"/>
      <c r="F189" s="116"/>
      <c r="G189" s="116"/>
      <c r="H189" s="98"/>
      <c r="I189" s="98"/>
      <c r="J189" s="98"/>
      <c r="K189" s="98"/>
      <c r="L189" s="117"/>
      <c r="M189" s="117"/>
      <c r="N189" s="117"/>
      <c r="O189" s="117"/>
      <c r="P189" s="117"/>
      <c r="Q189" s="117"/>
      <c r="R189" s="117"/>
      <c r="S189" s="117"/>
    </row>
    <row r="190" spans="1:21" s="83" customFormat="1" ht="12.95" customHeight="1" x14ac:dyDescent="0.2">
      <c r="A190" s="81" t="str">
        <f t="shared" si="20"/>
        <v>Spieler 4-21</v>
      </c>
      <c r="B190" s="86" t="str">
        <f>$B$10</f>
        <v>Gegner 8</v>
      </c>
      <c r="C190" s="115"/>
      <c r="D190" s="116"/>
      <c r="E190" s="116"/>
      <c r="F190" s="116"/>
      <c r="G190" s="116"/>
      <c r="H190" s="98"/>
      <c r="I190" s="98"/>
      <c r="J190" s="98"/>
      <c r="K190" s="98"/>
      <c r="L190" s="117"/>
      <c r="M190" s="117"/>
      <c r="N190" s="117"/>
      <c r="O190" s="117"/>
      <c r="P190" s="117"/>
      <c r="Q190" s="117"/>
      <c r="R190" s="117"/>
      <c r="S190" s="117"/>
    </row>
    <row r="191" spans="1:21" ht="12.95" customHeight="1" x14ac:dyDescent="0.2">
      <c r="A191" s="76" t="str">
        <f>daten!$M$23</f>
        <v>Spieler 4-22</v>
      </c>
      <c r="B191" s="77"/>
      <c r="C191" s="84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</row>
    <row r="192" spans="1:21" s="83" customFormat="1" ht="12.95" customHeight="1" x14ac:dyDescent="0.2">
      <c r="A192" s="81" t="str">
        <f>$A$191</f>
        <v>Spieler 4-22</v>
      </c>
      <c r="B192" s="86" t="str">
        <f>$B$3</f>
        <v>KIEL</v>
      </c>
      <c r="C192" s="115"/>
      <c r="D192" s="116"/>
      <c r="E192" s="116"/>
      <c r="F192" s="116"/>
      <c r="G192" s="116"/>
      <c r="H192" s="98"/>
      <c r="I192" s="98"/>
      <c r="J192" s="98"/>
      <c r="K192" s="98"/>
      <c r="L192" s="117"/>
      <c r="M192" s="117"/>
      <c r="N192" s="117"/>
      <c r="O192" s="117"/>
      <c r="P192" s="117"/>
      <c r="Q192" s="117"/>
      <c r="R192" s="117"/>
      <c r="S192" s="117"/>
    </row>
    <row r="193" spans="1:21" s="83" customFormat="1" ht="12.95" customHeight="1" x14ac:dyDescent="0.2">
      <c r="A193" s="81" t="str">
        <f t="shared" ref="A193:A199" si="21">$A$191</f>
        <v>Spieler 4-22</v>
      </c>
      <c r="B193" s="86" t="str">
        <f>$B$4</f>
        <v>BSVNRW</v>
      </c>
      <c r="C193" s="115"/>
      <c r="D193" s="116"/>
      <c r="E193" s="116"/>
      <c r="F193" s="116"/>
      <c r="G193" s="116"/>
      <c r="H193" s="98"/>
      <c r="I193" s="98"/>
      <c r="J193" s="98"/>
      <c r="K193" s="98"/>
      <c r="L193" s="117"/>
      <c r="M193" s="117"/>
      <c r="N193" s="117"/>
      <c r="O193" s="117"/>
      <c r="P193" s="117"/>
      <c r="Q193" s="117"/>
      <c r="R193" s="117"/>
      <c r="S193" s="117"/>
    </row>
    <row r="194" spans="1:21" s="83" customFormat="1" ht="12.95" customHeight="1" x14ac:dyDescent="0.2">
      <c r="A194" s="81" t="str">
        <f t="shared" si="21"/>
        <v>Spieler 4-22</v>
      </c>
      <c r="B194" s="86" t="str">
        <f>$B$5</f>
        <v>Kiel/Berlin</v>
      </c>
      <c r="C194" s="115"/>
      <c r="D194" s="116"/>
      <c r="E194" s="116"/>
      <c r="F194" s="116"/>
      <c r="G194" s="116"/>
      <c r="H194" s="98"/>
      <c r="I194" s="98"/>
      <c r="J194" s="98"/>
      <c r="K194" s="98"/>
      <c r="L194" s="117"/>
      <c r="M194" s="117"/>
      <c r="N194" s="117"/>
      <c r="O194" s="117"/>
      <c r="P194" s="117"/>
      <c r="Q194" s="117"/>
      <c r="R194" s="117"/>
      <c r="S194" s="117"/>
    </row>
    <row r="195" spans="1:21" s="83" customFormat="1" ht="12.95" customHeight="1" x14ac:dyDescent="0.2">
      <c r="A195" s="81" t="str">
        <f t="shared" si="21"/>
        <v>Spieler 4-22</v>
      </c>
      <c r="B195" s="86" t="str">
        <f>$B$6</f>
        <v>Kiel</v>
      </c>
      <c r="C195" s="115"/>
      <c r="D195" s="116"/>
      <c r="E195" s="116"/>
      <c r="F195" s="116"/>
      <c r="G195" s="116"/>
      <c r="H195" s="98"/>
      <c r="I195" s="98"/>
      <c r="J195" s="98"/>
      <c r="K195" s="98"/>
      <c r="L195" s="117"/>
      <c r="M195" s="117"/>
      <c r="N195" s="117"/>
      <c r="O195" s="117"/>
      <c r="P195" s="117"/>
      <c r="Q195" s="117"/>
      <c r="R195" s="117"/>
      <c r="S195" s="117"/>
    </row>
    <row r="196" spans="1:21" s="83" customFormat="1" ht="12.95" customHeight="1" x14ac:dyDescent="0.2">
      <c r="A196" s="81" t="str">
        <f t="shared" si="21"/>
        <v>Spieler 4-22</v>
      </c>
      <c r="B196" s="86" t="str">
        <f>$B$7</f>
        <v>Gegner 5</v>
      </c>
      <c r="C196" s="115"/>
      <c r="D196" s="116"/>
      <c r="E196" s="116"/>
      <c r="F196" s="116"/>
      <c r="G196" s="116"/>
      <c r="H196" s="98"/>
      <c r="I196" s="98"/>
      <c r="J196" s="98"/>
      <c r="K196" s="98"/>
      <c r="L196" s="117"/>
      <c r="M196" s="117"/>
      <c r="N196" s="117"/>
      <c r="O196" s="117"/>
      <c r="P196" s="117"/>
      <c r="Q196" s="117"/>
      <c r="R196" s="117"/>
      <c r="S196" s="117"/>
    </row>
    <row r="197" spans="1:21" s="83" customFormat="1" ht="12.95" customHeight="1" x14ac:dyDescent="0.2">
      <c r="A197" s="81" t="str">
        <f t="shared" si="21"/>
        <v>Spieler 4-22</v>
      </c>
      <c r="B197" s="86" t="str">
        <f>$B$8</f>
        <v>Gegner 6</v>
      </c>
      <c r="C197" s="115"/>
      <c r="D197" s="116"/>
      <c r="E197" s="116"/>
      <c r="F197" s="116"/>
      <c r="G197" s="116"/>
      <c r="H197" s="98"/>
      <c r="I197" s="98"/>
      <c r="J197" s="98"/>
      <c r="K197" s="98"/>
      <c r="L197" s="117"/>
      <c r="M197" s="117"/>
      <c r="N197" s="117"/>
      <c r="O197" s="117"/>
      <c r="P197" s="117"/>
      <c r="Q197" s="117"/>
      <c r="R197" s="117"/>
      <c r="S197" s="117"/>
    </row>
    <row r="198" spans="1:21" s="83" customFormat="1" ht="12.95" customHeight="1" x14ac:dyDescent="0.2">
      <c r="A198" s="81" t="str">
        <f t="shared" si="21"/>
        <v>Spieler 4-22</v>
      </c>
      <c r="B198" s="86" t="str">
        <f>$B$9</f>
        <v>Gegner 7</v>
      </c>
      <c r="C198" s="115"/>
      <c r="D198" s="116"/>
      <c r="E198" s="116"/>
      <c r="F198" s="116"/>
      <c r="G198" s="116"/>
      <c r="H198" s="98"/>
      <c r="I198" s="98"/>
      <c r="J198" s="98"/>
      <c r="K198" s="98"/>
      <c r="L198" s="117"/>
      <c r="M198" s="117"/>
      <c r="N198" s="117"/>
      <c r="O198" s="117"/>
      <c r="P198" s="117"/>
      <c r="Q198" s="117"/>
      <c r="R198" s="117"/>
      <c r="S198" s="117"/>
    </row>
    <row r="199" spans="1:21" s="83" customFormat="1" ht="12.95" customHeight="1" x14ac:dyDescent="0.2">
      <c r="A199" s="81" t="str">
        <f t="shared" si="21"/>
        <v>Spieler 4-22</v>
      </c>
      <c r="B199" s="86" t="str">
        <f>$B$10</f>
        <v>Gegner 8</v>
      </c>
      <c r="C199" s="115"/>
      <c r="D199" s="116"/>
      <c r="E199" s="116"/>
      <c r="F199" s="116"/>
      <c r="G199" s="116"/>
      <c r="H199" s="98"/>
      <c r="I199" s="98"/>
      <c r="J199" s="98"/>
      <c r="K199" s="98"/>
      <c r="L199" s="117"/>
      <c r="M199" s="117"/>
      <c r="N199" s="117"/>
      <c r="O199" s="117"/>
      <c r="P199" s="117"/>
      <c r="Q199" s="117"/>
      <c r="R199" s="117"/>
      <c r="S199" s="117"/>
    </row>
    <row r="200" spans="1:21" ht="12.95" customHeight="1" x14ac:dyDescent="0.2">
      <c r="A200" s="76" t="str">
        <f>daten!$M$24</f>
        <v>Spieler 4-23</v>
      </c>
      <c r="B200" s="77"/>
      <c r="C200" s="84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s="83" customFormat="1" ht="12.95" customHeight="1" x14ac:dyDescent="0.2">
      <c r="A201" s="81" t="str">
        <f>$A$200</f>
        <v>Spieler 4-23</v>
      </c>
      <c r="B201" s="86" t="str">
        <f>$B$3</f>
        <v>KIEL</v>
      </c>
      <c r="C201" s="115"/>
      <c r="D201" s="116"/>
      <c r="E201" s="116"/>
      <c r="F201" s="116"/>
      <c r="G201" s="116"/>
      <c r="H201" s="98"/>
      <c r="I201" s="98"/>
      <c r="J201" s="98"/>
      <c r="K201" s="98"/>
      <c r="L201" s="117"/>
      <c r="M201" s="117"/>
      <c r="N201" s="117"/>
      <c r="O201" s="117"/>
      <c r="P201" s="117"/>
      <c r="Q201" s="117"/>
      <c r="R201" s="117"/>
      <c r="S201" s="117"/>
    </row>
    <row r="202" spans="1:21" s="83" customFormat="1" ht="12.95" customHeight="1" x14ac:dyDescent="0.2">
      <c r="A202" s="81" t="str">
        <f t="shared" ref="A202:A208" si="22">$A$200</f>
        <v>Spieler 4-23</v>
      </c>
      <c r="B202" s="86" t="str">
        <f>$B$4</f>
        <v>BSVNRW</v>
      </c>
      <c r="C202" s="115"/>
      <c r="D202" s="116"/>
      <c r="E202" s="116"/>
      <c r="F202" s="116"/>
      <c r="G202" s="116"/>
      <c r="H202" s="98"/>
      <c r="I202" s="98"/>
      <c r="J202" s="98"/>
      <c r="K202" s="98"/>
      <c r="L202" s="117"/>
      <c r="M202" s="117"/>
      <c r="N202" s="117"/>
      <c r="O202" s="117"/>
      <c r="P202" s="117"/>
      <c r="Q202" s="117"/>
      <c r="R202" s="117"/>
      <c r="S202" s="117"/>
    </row>
    <row r="203" spans="1:21" s="83" customFormat="1" ht="12.95" customHeight="1" x14ac:dyDescent="0.2">
      <c r="A203" s="81" t="str">
        <f t="shared" si="22"/>
        <v>Spieler 4-23</v>
      </c>
      <c r="B203" s="86" t="str">
        <f>$B$5</f>
        <v>Kiel/Berlin</v>
      </c>
      <c r="C203" s="115"/>
      <c r="D203" s="116"/>
      <c r="E203" s="116"/>
      <c r="F203" s="116"/>
      <c r="G203" s="116"/>
      <c r="H203" s="98"/>
      <c r="I203" s="98"/>
      <c r="J203" s="98"/>
      <c r="K203" s="98"/>
      <c r="L203" s="117"/>
      <c r="M203" s="117"/>
      <c r="N203" s="117"/>
      <c r="O203" s="117"/>
      <c r="P203" s="117"/>
      <c r="Q203" s="117"/>
      <c r="R203" s="117"/>
      <c r="S203" s="117"/>
    </row>
    <row r="204" spans="1:21" s="83" customFormat="1" ht="12.95" customHeight="1" x14ac:dyDescent="0.2">
      <c r="A204" s="81" t="str">
        <f t="shared" si="22"/>
        <v>Spieler 4-23</v>
      </c>
      <c r="B204" s="86" t="str">
        <f>$B$6</f>
        <v>Kiel</v>
      </c>
      <c r="C204" s="115"/>
      <c r="D204" s="116"/>
      <c r="E204" s="116"/>
      <c r="F204" s="116"/>
      <c r="G204" s="116"/>
      <c r="H204" s="98"/>
      <c r="I204" s="98"/>
      <c r="J204" s="98"/>
      <c r="K204" s="98"/>
      <c r="L204" s="117"/>
      <c r="M204" s="117"/>
      <c r="N204" s="117"/>
      <c r="O204" s="117"/>
      <c r="P204" s="117"/>
      <c r="Q204" s="117"/>
      <c r="R204" s="117"/>
      <c r="S204" s="117"/>
    </row>
    <row r="205" spans="1:21" s="83" customFormat="1" ht="12.95" customHeight="1" x14ac:dyDescent="0.2">
      <c r="A205" s="81" t="str">
        <f t="shared" si="22"/>
        <v>Spieler 4-23</v>
      </c>
      <c r="B205" s="86" t="str">
        <f>$B$7</f>
        <v>Gegner 5</v>
      </c>
      <c r="C205" s="115"/>
      <c r="D205" s="116"/>
      <c r="E205" s="116"/>
      <c r="F205" s="116"/>
      <c r="G205" s="116"/>
      <c r="H205" s="98"/>
      <c r="I205" s="98"/>
      <c r="J205" s="98"/>
      <c r="K205" s="98"/>
      <c r="L205" s="117"/>
      <c r="M205" s="117"/>
      <c r="N205" s="117"/>
      <c r="O205" s="117"/>
      <c r="P205" s="117"/>
      <c r="Q205" s="117"/>
      <c r="R205" s="117"/>
      <c r="S205" s="117"/>
    </row>
    <row r="206" spans="1:21" s="83" customFormat="1" ht="12.95" customHeight="1" x14ac:dyDescent="0.2">
      <c r="A206" s="81" t="str">
        <f t="shared" si="22"/>
        <v>Spieler 4-23</v>
      </c>
      <c r="B206" s="86" t="str">
        <f>$B$8</f>
        <v>Gegner 6</v>
      </c>
      <c r="C206" s="115"/>
      <c r="D206" s="116"/>
      <c r="E206" s="116"/>
      <c r="F206" s="116"/>
      <c r="G206" s="116"/>
      <c r="H206" s="98"/>
      <c r="I206" s="98"/>
      <c r="J206" s="98"/>
      <c r="K206" s="98"/>
      <c r="L206" s="117"/>
      <c r="M206" s="117"/>
      <c r="N206" s="117"/>
      <c r="O206" s="117"/>
      <c r="P206" s="117"/>
      <c r="Q206" s="117"/>
      <c r="R206" s="117"/>
      <c r="S206" s="117"/>
    </row>
    <row r="207" spans="1:21" s="83" customFormat="1" ht="12.95" customHeight="1" x14ac:dyDescent="0.2">
      <c r="A207" s="81" t="str">
        <f t="shared" si="22"/>
        <v>Spieler 4-23</v>
      </c>
      <c r="B207" s="86" t="str">
        <f>$B$9</f>
        <v>Gegner 7</v>
      </c>
      <c r="C207" s="115"/>
      <c r="D207" s="116"/>
      <c r="E207" s="116"/>
      <c r="F207" s="116"/>
      <c r="G207" s="116"/>
      <c r="H207" s="98"/>
      <c r="I207" s="98"/>
      <c r="J207" s="98"/>
      <c r="K207" s="98"/>
      <c r="L207" s="117"/>
      <c r="M207" s="117"/>
      <c r="N207" s="117"/>
      <c r="O207" s="117"/>
      <c r="P207" s="117"/>
      <c r="Q207" s="117"/>
      <c r="R207" s="117"/>
      <c r="S207" s="117"/>
    </row>
    <row r="208" spans="1:21" s="83" customFormat="1" ht="12.95" customHeight="1" x14ac:dyDescent="0.2">
      <c r="A208" s="81" t="str">
        <f t="shared" si="22"/>
        <v>Spieler 4-23</v>
      </c>
      <c r="B208" s="86" t="str">
        <f>$B$10</f>
        <v>Gegner 8</v>
      </c>
      <c r="C208" s="115"/>
      <c r="D208" s="116"/>
      <c r="E208" s="116"/>
      <c r="F208" s="116"/>
      <c r="G208" s="116"/>
      <c r="H208" s="98"/>
      <c r="I208" s="98"/>
      <c r="J208" s="98"/>
      <c r="K208" s="98"/>
      <c r="L208" s="117"/>
      <c r="M208" s="117"/>
      <c r="N208" s="117"/>
      <c r="O208" s="117"/>
      <c r="P208" s="117"/>
      <c r="Q208" s="117"/>
      <c r="R208" s="117"/>
      <c r="S208" s="117"/>
    </row>
    <row r="209" spans="1:21" ht="12.95" customHeight="1" x14ac:dyDescent="0.2">
      <c r="A209" s="76" t="str">
        <f>daten!$M$25</f>
        <v>Spieler 4-24</v>
      </c>
      <c r="B209" s="77"/>
      <c r="C209" s="84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</row>
    <row r="210" spans="1:21" s="83" customFormat="1" ht="12.95" customHeight="1" x14ac:dyDescent="0.2">
      <c r="A210" s="81" t="str">
        <f>$A$209</f>
        <v>Spieler 4-24</v>
      </c>
      <c r="B210" s="86" t="str">
        <f>$B$3</f>
        <v>KIEL</v>
      </c>
      <c r="C210" s="115"/>
      <c r="D210" s="116"/>
      <c r="E210" s="116"/>
      <c r="F210" s="116"/>
      <c r="G210" s="116"/>
      <c r="H210" s="98"/>
      <c r="I210" s="98"/>
      <c r="J210" s="98"/>
      <c r="K210" s="98"/>
      <c r="L210" s="117"/>
      <c r="M210" s="117"/>
      <c r="N210" s="117"/>
      <c r="O210" s="117"/>
      <c r="P210" s="117"/>
      <c r="Q210" s="117"/>
      <c r="R210" s="117"/>
      <c r="S210" s="117"/>
    </row>
    <row r="211" spans="1:21" s="83" customFormat="1" ht="12.95" customHeight="1" x14ac:dyDescent="0.2">
      <c r="A211" s="81" t="str">
        <f t="shared" ref="A211:A217" si="23">$A$209</f>
        <v>Spieler 4-24</v>
      </c>
      <c r="B211" s="86" t="str">
        <f>$B$4</f>
        <v>BSVNRW</v>
      </c>
      <c r="C211" s="115"/>
      <c r="D211" s="116"/>
      <c r="E211" s="116"/>
      <c r="F211" s="116"/>
      <c r="G211" s="116"/>
      <c r="H211" s="98"/>
      <c r="I211" s="98"/>
      <c r="J211" s="98"/>
      <c r="K211" s="98"/>
      <c r="L211" s="117"/>
      <c r="M211" s="117"/>
      <c r="N211" s="117"/>
      <c r="O211" s="117"/>
      <c r="P211" s="117"/>
      <c r="Q211" s="117"/>
      <c r="R211" s="117"/>
      <c r="S211" s="117"/>
    </row>
    <row r="212" spans="1:21" s="83" customFormat="1" ht="12.95" customHeight="1" x14ac:dyDescent="0.2">
      <c r="A212" s="81" t="str">
        <f t="shared" si="23"/>
        <v>Spieler 4-24</v>
      </c>
      <c r="B212" s="86" t="str">
        <f>$B$5</f>
        <v>Kiel/Berlin</v>
      </c>
      <c r="C212" s="115"/>
      <c r="D212" s="116"/>
      <c r="E212" s="116"/>
      <c r="F212" s="116"/>
      <c r="G212" s="116"/>
      <c r="H212" s="98"/>
      <c r="I212" s="98"/>
      <c r="J212" s="98"/>
      <c r="K212" s="98"/>
      <c r="L212" s="117"/>
      <c r="M212" s="117"/>
      <c r="N212" s="117"/>
      <c r="O212" s="117"/>
      <c r="P212" s="117"/>
      <c r="Q212" s="117"/>
      <c r="R212" s="117"/>
      <c r="S212" s="117"/>
    </row>
    <row r="213" spans="1:21" s="83" customFormat="1" ht="12.95" customHeight="1" x14ac:dyDescent="0.2">
      <c r="A213" s="81" t="str">
        <f t="shared" si="23"/>
        <v>Spieler 4-24</v>
      </c>
      <c r="B213" s="86" t="str">
        <f>$B$6</f>
        <v>Kiel</v>
      </c>
      <c r="C213" s="115"/>
      <c r="D213" s="116"/>
      <c r="E213" s="116"/>
      <c r="F213" s="116"/>
      <c r="G213" s="116"/>
      <c r="H213" s="98"/>
      <c r="I213" s="98"/>
      <c r="J213" s="98"/>
      <c r="K213" s="98"/>
      <c r="L213" s="117"/>
      <c r="M213" s="117"/>
      <c r="N213" s="117"/>
      <c r="O213" s="117"/>
      <c r="P213" s="117"/>
      <c r="Q213" s="117"/>
      <c r="R213" s="117"/>
      <c r="S213" s="117"/>
    </row>
    <row r="214" spans="1:21" s="83" customFormat="1" ht="12.95" customHeight="1" x14ac:dyDescent="0.2">
      <c r="A214" s="81" t="str">
        <f t="shared" si="23"/>
        <v>Spieler 4-24</v>
      </c>
      <c r="B214" s="86" t="str">
        <f>$B$7</f>
        <v>Gegner 5</v>
      </c>
      <c r="C214" s="115"/>
      <c r="D214" s="116"/>
      <c r="E214" s="116"/>
      <c r="F214" s="116"/>
      <c r="G214" s="116"/>
      <c r="H214" s="98"/>
      <c r="I214" s="98"/>
      <c r="J214" s="98"/>
      <c r="K214" s="98"/>
      <c r="L214" s="117"/>
      <c r="M214" s="117"/>
      <c r="N214" s="117"/>
      <c r="O214" s="117"/>
      <c r="P214" s="117"/>
      <c r="Q214" s="117"/>
      <c r="R214" s="117"/>
      <c r="S214" s="117"/>
    </row>
    <row r="215" spans="1:21" s="83" customFormat="1" ht="12.95" customHeight="1" x14ac:dyDescent="0.2">
      <c r="A215" s="81" t="str">
        <f t="shared" si="23"/>
        <v>Spieler 4-24</v>
      </c>
      <c r="B215" s="86" t="str">
        <f>$B$8</f>
        <v>Gegner 6</v>
      </c>
      <c r="C215" s="115"/>
      <c r="D215" s="116"/>
      <c r="E215" s="116"/>
      <c r="F215" s="116"/>
      <c r="G215" s="116"/>
      <c r="H215" s="98"/>
      <c r="I215" s="98"/>
      <c r="J215" s="98"/>
      <c r="K215" s="98"/>
      <c r="L215" s="117"/>
      <c r="M215" s="117"/>
      <c r="N215" s="117"/>
      <c r="O215" s="117"/>
      <c r="P215" s="117"/>
      <c r="Q215" s="117"/>
      <c r="R215" s="117"/>
      <c r="S215" s="117"/>
    </row>
    <row r="216" spans="1:21" s="83" customFormat="1" ht="12.95" customHeight="1" x14ac:dyDescent="0.2">
      <c r="A216" s="81" t="str">
        <f t="shared" si="23"/>
        <v>Spieler 4-24</v>
      </c>
      <c r="B216" s="86" t="str">
        <f>$B$9</f>
        <v>Gegner 7</v>
      </c>
      <c r="C216" s="115"/>
      <c r="D216" s="116"/>
      <c r="E216" s="116"/>
      <c r="F216" s="116"/>
      <c r="G216" s="116"/>
      <c r="H216" s="98"/>
      <c r="I216" s="98"/>
      <c r="J216" s="98"/>
      <c r="K216" s="98"/>
      <c r="L216" s="117"/>
      <c r="M216" s="117"/>
      <c r="N216" s="117"/>
      <c r="O216" s="117"/>
      <c r="P216" s="117"/>
      <c r="Q216" s="117"/>
      <c r="R216" s="117"/>
      <c r="S216" s="117"/>
    </row>
    <row r="217" spans="1:21" s="83" customFormat="1" ht="12.95" customHeight="1" x14ac:dyDescent="0.2">
      <c r="A217" s="81" t="str">
        <f t="shared" si="23"/>
        <v>Spieler 4-24</v>
      </c>
      <c r="B217" s="86" t="str">
        <f>$B$10</f>
        <v>Gegner 8</v>
      </c>
      <c r="C217" s="115"/>
      <c r="D217" s="116"/>
      <c r="E217" s="116"/>
      <c r="F217" s="116"/>
      <c r="G217" s="116"/>
      <c r="H217" s="98"/>
      <c r="I217" s="98"/>
      <c r="J217" s="98"/>
      <c r="K217" s="98"/>
      <c r="L217" s="117"/>
      <c r="M217" s="117"/>
      <c r="N217" s="117"/>
      <c r="O217" s="117"/>
      <c r="P217" s="117"/>
      <c r="Q217" s="117"/>
      <c r="R217" s="117"/>
      <c r="S217" s="117"/>
    </row>
    <row r="218" spans="1:21" ht="12.95" customHeight="1" x14ac:dyDescent="0.2">
      <c r="A218" s="76" t="str">
        <f>daten!$M$26</f>
        <v>Spieler 4-25</v>
      </c>
      <c r="B218" s="77"/>
      <c r="C218" s="84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</row>
    <row r="219" spans="1:21" s="83" customFormat="1" ht="12.95" customHeight="1" x14ac:dyDescent="0.2">
      <c r="A219" s="81" t="str">
        <f>$A$218</f>
        <v>Spieler 4-25</v>
      </c>
      <c r="B219" s="86" t="str">
        <f>$B$3</f>
        <v>KIEL</v>
      </c>
      <c r="C219" s="115"/>
      <c r="D219" s="116"/>
      <c r="E219" s="116"/>
      <c r="F219" s="116"/>
      <c r="G219" s="116"/>
      <c r="H219" s="98"/>
      <c r="I219" s="98"/>
      <c r="J219" s="98"/>
      <c r="K219" s="98"/>
      <c r="L219" s="117"/>
      <c r="M219" s="117"/>
      <c r="N219" s="117"/>
      <c r="O219" s="117"/>
      <c r="P219" s="117"/>
      <c r="Q219" s="117"/>
      <c r="R219" s="117"/>
      <c r="S219" s="117"/>
    </row>
    <row r="220" spans="1:21" s="83" customFormat="1" ht="12.95" customHeight="1" x14ac:dyDescent="0.2">
      <c r="A220" s="81" t="str">
        <f t="shared" ref="A220:A226" si="24">$A$218</f>
        <v>Spieler 4-25</v>
      </c>
      <c r="B220" s="86" t="str">
        <f>$B$4</f>
        <v>BSVNRW</v>
      </c>
      <c r="C220" s="115"/>
      <c r="D220" s="116"/>
      <c r="E220" s="116"/>
      <c r="F220" s="116"/>
      <c r="G220" s="116"/>
      <c r="H220" s="98"/>
      <c r="I220" s="98"/>
      <c r="J220" s="98"/>
      <c r="K220" s="98"/>
      <c r="L220" s="117"/>
      <c r="M220" s="117"/>
      <c r="N220" s="117"/>
      <c r="O220" s="117"/>
      <c r="P220" s="117"/>
      <c r="Q220" s="117"/>
      <c r="R220" s="117"/>
      <c r="S220" s="117"/>
    </row>
    <row r="221" spans="1:21" s="83" customFormat="1" ht="12.95" customHeight="1" x14ac:dyDescent="0.2">
      <c r="A221" s="81" t="str">
        <f t="shared" si="24"/>
        <v>Spieler 4-25</v>
      </c>
      <c r="B221" s="86" t="str">
        <f>$B$5</f>
        <v>Kiel/Berlin</v>
      </c>
      <c r="C221" s="115"/>
      <c r="D221" s="116"/>
      <c r="E221" s="116"/>
      <c r="F221" s="116"/>
      <c r="G221" s="116"/>
      <c r="H221" s="98"/>
      <c r="I221" s="98"/>
      <c r="J221" s="98"/>
      <c r="K221" s="98"/>
      <c r="L221" s="117"/>
      <c r="M221" s="117"/>
      <c r="N221" s="117"/>
      <c r="O221" s="117"/>
      <c r="P221" s="117"/>
      <c r="Q221" s="117"/>
      <c r="R221" s="117"/>
      <c r="S221" s="117"/>
    </row>
    <row r="222" spans="1:21" s="83" customFormat="1" ht="12.95" customHeight="1" x14ac:dyDescent="0.2">
      <c r="A222" s="81" t="str">
        <f t="shared" si="24"/>
        <v>Spieler 4-25</v>
      </c>
      <c r="B222" s="86" t="str">
        <f>$B$6</f>
        <v>Kiel</v>
      </c>
      <c r="C222" s="115"/>
      <c r="D222" s="116"/>
      <c r="E222" s="116"/>
      <c r="F222" s="116"/>
      <c r="G222" s="116"/>
      <c r="H222" s="98"/>
      <c r="I222" s="98"/>
      <c r="J222" s="98"/>
      <c r="K222" s="98"/>
      <c r="L222" s="117"/>
      <c r="M222" s="117"/>
      <c r="N222" s="117"/>
      <c r="O222" s="117"/>
      <c r="P222" s="117"/>
      <c r="Q222" s="117"/>
      <c r="R222" s="117"/>
      <c r="S222" s="117"/>
    </row>
    <row r="223" spans="1:21" s="83" customFormat="1" ht="12.95" customHeight="1" x14ac:dyDescent="0.2">
      <c r="A223" s="81" t="str">
        <f t="shared" si="24"/>
        <v>Spieler 4-25</v>
      </c>
      <c r="B223" s="86" t="str">
        <f>$B$7</f>
        <v>Gegner 5</v>
      </c>
      <c r="C223" s="115"/>
      <c r="D223" s="116"/>
      <c r="E223" s="116"/>
      <c r="F223" s="116"/>
      <c r="G223" s="116"/>
      <c r="H223" s="98"/>
      <c r="I223" s="98"/>
      <c r="J223" s="98"/>
      <c r="K223" s="98"/>
      <c r="L223" s="117"/>
      <c r="M223" s="117"/>
      <c r="N223" s="117"/>
      <c r="O223" s="117"/>
      <c r="P223" s="117"/>
      <c r="Q223" s="117"/>
      <c r="R223" s="117"/>
      <c r="S223" s="117"/>
    </row>
    <row r="224" spans="1:21" s="83" customFormat="1" ht="12.95" customHeight="1" x14ac:dyDescent="0.2">
      <c r="A224" s="81" t="str">
        <f t="shared" si="24"/>
        <v>Spieler 4-25</v>
      </c>
      <c r="B224" s="86" t="str">
        <f>$B$8</f>
        <v>Gegner 6</v>
      </c>
      <c r="C224" s="115"/>
      <c r="D224" s="116"/>
      <c r="E224" s="116"/>
      <c r="F224" s="116"/>
      <c r="G224" s="116"/>
      <c r="H224" s="98"/>
      <c r="I224" s="98"/>
      <c r="J224" s="98"/>
      <c r="K224" s="98"/>
      <c r="L224" s="117"/>
      <c r="M224" s="117"/>
      <c r="N224" s="117"/>
      <c r="O224" s="117"/>
      <c r="P224" s="117"/>
      <c r="Q224" s="117"/>
      <c r="R224" s="117"/>
      <c r="S224" s="117"/>
    </row>
    <row r="225" spans="1:21" s="83" customFormat="1" ht="12.95" customHeight="1" x14ac:dyDescent="0.2">
      <c r="A225" s="81" t="str">
        <f t="shared" si="24"/>
        <v>Spieler 4-25</v>
      </c>
      <c r="B225" s="86" t="str">
        <f>$B$9</f>
        <v>Gegner 7</v>
      </c>
      <c r="C225" s="115"/>
      <c r="D225" s="116"/>
      <c r="E225" s="116"/>
      <c r="F225" s="116"/>
      <c r="G225" s="116"/>
      <c r="H225" s="98"/>
      <c r="I225" s="98"/>
      <c r="J225" s="98"/>
      <c r="K225" s="98"/>
      <c r="L225" s="117"/>
      <c r="M225" s="117"/>
      <c r="N225" s="117"/>
      <c r="O225" s="117"/>
      <c r="P225" s="117"/>
      <c r="Q225" s="117"/>
      <c r="R225" s="117"/>
      <c r="S225" s="117"/>
    </row>
    <row r="226" spans="1:21" s="83" customFormat="1" ht="12.95" customHeight="1" x14ac:dyDescent="0.2">
      <c r="A226" s="81" t="str">
        <f t="shared" si="24"/>
        <v>Spieler 4-25</v>
      </c>
      <c r="B226" s="86" t="str">
        <f>$B$10</f>
        <v>Gegner 8</v>
      </c>
      <c r="C226" s="115"/>
      <c r="D226" s="116"/>
      <c r="E226" s="116"/>
      <c r="F226" s="116"/>
      <c r="G226" s="116"/>
      <c r="H226" s="98"/>
      <c r="I226" s="98"/>
      <c r="J226" s="98"/>
      <c r="K226" s="98"/>
      <c r="L226" s="117"/>
      <c r="M226" s="117"/>
      <c r="N226" s="117"/>
      <c r="O226" s="117"/>
      <c r="P226" s="117"/>
      <c r="Q226" s="117"/>
      <c r="R226" s="117"/>
      <c r="S226" s="117"/>
    </row>
    <row r="227" spans="1:21" ht="12.95" customHeight="1" x14ac:dyDescent="0.2">
      <c r="A227" s="76" t="str">
        <f>daten!$M$27</f>
        <v>Spieler 4-26</v>
      </c>
      <c r="B227" s="77"/>
      <c r="C227" s="84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</row>
    <row r="228" spans="1:21" s="83" customFormat="1" ht="12.95" customHeight="1" x14ac:dyDescent="0.2">
      <c r="A228" s="81" t="str">
        <f>$A$227</f>
        <v>Spieler 4-26</v>
      </c>
      <c r="B228" s="86" t="str">
        <f>$B$3</f>
        <v>KIEL</v>
      </c>
      <c r="C228" s="115"/>
      <c r="D228" s="116"/>
      <c r="E228" s="116"/>
      <c r="F228" s="116"/>
      <c r="G228" s="116"/>
      <c r="H228" s="98"/>
      <c r="I228" s="98"/>
      <c r="J228" s="98"/>
      <c r="K228" s="98"/>
      <c r="L228" s="117"/>
      <c r="M228" s="117"/>
      <c r="N228" s="117"/>
      <c r="O228" s="117"/>
      <c r="P228" s="117"/>
      <c r="Q228" s="117"/>
      <c r="R228" s="117"/>
      <c r="S228" s="117"/>
    </row>
    <row r="229" spans="1:21" s="83" customFormat="1" ht="12.95" customHeight="1" x14ac:dyDescent="0.2">
      <c r="A229" s="81" t="str">
        <f t="shared" ref="A229:A235" si="25">$A$227</f>
        <v>Spieler 4-26</v>
      </c>
      <c r="B229" s="86" t="str">
        <f>$B$4</f>
        <v>BSVNRW</v>
      </c>
      <c r="C229" s="115"/>
      <c r="D229" s="116"/>
      <c r="E229" s="116"/>
      <c r="F229" s="116"/>
      <c r="G229" s="116"/>
      <c r="H229" s="98"/>
      <c r="I229" s="98"/>
      <c r="J229" s="98"/>
      <c r="K229" s="98"/>
      <c r="L229" s="117"/>
      <c r="M229" s="117"/>
      <c r="N229" s="117"/>
      <c r="O229" s="117"/>
      <c r="P229" s="117"/>
      <c r="Q229" s="117"/>
      <c r="R229" s="117"/>
      <c r="S229" s="117"/>
    </row>
    <row r="230" spans="1:21" s="83" customFormat="1" ht="12.95" customHeight="1" x14ac:dyDescent="0.2">
      <c r="A230" s="81" t="str">
        <f t="shared" si="25"/>
        <v>Spieler 4-26</v>
      </c>
      <c r="B230" s="86" t="str">
        <f>$B$5</f>
        <v>Kiel/Berlin</v>
      </c>
      <c r="C230" s="115"/>
      <c r="D230" s="116"/>
      <c r="E230" s="116"/>
      <c r="F230" s="116"/>
      <c r="G230" s="116"/>
      <c r="H230" s="98"/>
      <c r="I230" s="98"/>
      <c r="J230" s="98"/>
      <c r="K230" s="98"/>
      <c r="L230" s="117"/>
      <c r="M230" s="117"/>
      <c r="N230" s="117"/>
      <c r="O230" s="117"/>
      <c r="P230" s="117"/>
      <c r="Q230" s="117"/>
      <c r="R230" s="117"/>
      <c r="S230" s="117"/>
    </row>
    <row r="231" spans="1:21" s="83" customFormat="1" ht="12.95" customHeight="1" x14ac:dyDescent="0.2">
      <c r="A231" s="81" t="str">
        <f t="shared" si="25"/>
        <v>Spieler 4-26</v>
      </c>
      <c r="B231" s="86" t="str">
        <f>$B$6</f>
        <v>Kiel</v>
      </c>
      <c r="C231" s="115"/>
      <c r="D231" s="116"/>
      <c r="E231" s="116"/>
      <c r="F231" s="116"/>
      <c r="G231" s="116"/>
      <c r="H231" s="98"/>
      <c r="I231" s="98"/>
      <c r="J231" s="98"/>
      <c r="K231" s="98"/>
      <c r="L231" s="117"/>
      <c r="M231" s="117"/>
      <c r="N231" s="117"/>
      <c r="O231" s="117"/>
      <c r="P231" s="117"/>
      <c r="Q231" s="117"/>
      <c r="R231" s="117"/>
      <c r="S231" s="117"/>
    </row>
    <row r="232" spans="1:21" s="83" customFormat="1" ht="12.95" customHeight="1" x14ac:dyDescent="0.2">
      <c r="A232" s="81" t="str">
        <f t="shared" si="25"/>
        <v>Spieler 4-26</v>
      </c>
      <c r="B232" s="86" t="str">
        <f>$B$7</f>
        <v>Gegner 5</v>
      </c>
      <c r="C232" s="115"/>
      <c r="D232" s="116"/>
      <c r="E232" s="116"/>
      <c r="F232" s="116"/>
      <c r="G232" s="116"/>
      <c r="H232" s="98"/>
      <c r="I232" s="98"/>
      <c r="J232" s="98"/>
      <c r="K232" s="98"/>
      <c r="L232" s="117"/>
      <c r="M232" s="117"/>
      <c r="N232" s="117"/>
      <c r="O232" s="117"/>
      <c r="P232" s="117"/>
      <c r="Q232" s="117"/>
      <c r="R232" s="117"/>
      <c r="S232" s="117"/>
    </row>
    <row r="233" spans="1:21" s="83" customFormat="1" ht="12.95" customHeight="1" x14ac:dyDescent="0.2">
      <c r="A233" s="81" t="str">
        <f t="shared" si="25"/>
        <v>Spieler 4-26</v>
      </c>
      <c r="B233" s="86" t="str">
        <f>$B$8</f>
        <v>Gegner 6</v>
      </c>
      <c r="C233" s="115"/>
      <c r="D233" s="116"/>
      <c r="E233" s="116"/>
      <c r="F233" s="116"/>
      <c r="G233" s="116"/>
      <c r="H233" s="98"/>
      <c r="I233" s="98"/>
      <c r="J233" s="98"/>
      <c r="K233" s="98"/>
      <c r="L233" s="117"/>
      <c r="M233" s="117"/>
      <c r="N233" s="117"/>
      <c r="O233" s="117"/>
      <c r="P233" s="117"/>
      <c r="Q233" s="117"/>
      <c r="R233" s="117"/>
      <c r="S233" s="117"/>
    </row>
    <row r="234" spans="1:21" s="83" customFormat="1" ht="12.95" customHeight="1" x14ac:dyDescent="0.2">
      <c r="A234" s="81" t="str">
        <f t="shared" si="25"/>
        <v>Spieler 4-26</v>
      </c>
      <c r="B234" s="86" t="str">
        <f>$B$9</f>
        <v>Gegner 7</v>
      </c>
      <c r="C234" s="115"/>
      <c r="D234" s="116"/>
      <c r="E234" s="116"/>
      <c r="F234" s="116"/>
      <c r="G234" s="116"/>
      <c r="H234" s="98"/>
      <c r="I234" s="98"/>
      <c r="J234" s="98"/>
      <c r="K234" s="98"/>
      <c r="L234" s="117"/>
      <c r="M234" s="117"/>
      <c r="N234" s="117"/>
      <c r="O234" s="117"/>
      <c r="P234" s="117"/>
      <c r="Q234" s="117"/>
      <c r="R234" s="117"/>
      <c r="S234" s="117"/>
    </row>
    <row r="235" spans="1:21" s="83" customFormat="1" ht="12.95" customHeight="1" x14ac:dyDescent="0.2">
      <c r="A235" s="81" t="str">
        <f t="shared" si="25"/>
        <v>Spieler 4-26</v>
      </c>
      <c r="B235" s="86" t="str">
        <f>$B$10</f>
        <v>Gegner 8</v>
      </c>
      <c r="C235" s="115"/>
      <c r="D235" s="116"/>
      <c r="E235" s="116"/>
      <c r="F235" s="116"/>
      <c r="G235" s="116"/>
      <c r="H235" s="98"/>
      <c r="I235" s="98"/>
      <c r="J235" s="98"/>
      <c r="K235" s="98"/>
      <c r="L235" s="117"/>
      <c r="M235" s="117"/>
      <c r="N235" s="117"/>
      <c r="O235" s="117"/>
      <c r="P235" s="117"/>
      <c r="Q235" s="117"/>
      <c r="R235" s="117"/>
      <c r="S235" s="117"/>
    </row>
    <row r="236" spans="1:21" ht="12.95" customHeight="1" x14ac:dyDescent="0.2">
      <c r="A236" s="76" t="str">
        <f>daten!$M$28</f>
        <v>Spieler 4-27</v>
      </c>
      <c r="B236" s="77"/>
      <c r="C236" s="84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</row>
    <row r="237" spans="1:21" s="83" customFormat="1" ht="12.95" customHeight="1" x14ac:dyDescent="0.2">
      <c r="A237" s="81" t="str">
        <f>$A$236</f>
        <v>Spieler 4-27</v>
      </c>
      <c r="B237" s="86" t="str">
        <f>$B$3</f>
        <v>KIEL</v>
      </c>
      <c r="C237" s="115"/>
      <c r="D237" s="116"/>
      <c r="E237" s="116"/>
      <c r="F237" s="116"/>
      <c r="G237" s="116"/>
      <c r="H237" s="98"/>
      <c r="I237" s="98"/>
      <c r="J237" s="98"/>
      <c r="K237" s="98"/>
      <c r="L237" s="117"/>
      <c r="M237" s="117"/>
      <c r="N237" s="117"/>
      <c r="O237" s="117"/>
      <c r="P237" s="117"/>
      <c r="Q237" s="117"/>
      <c r="R237" s="117"/>
      <c r="S237" s="117"/>
    </row>
    <row r="238" spans="1:21" s="83" customFormat="1" ht="12.95" customHeight="1" x14ac:dyDescent="0.2">
      <c r="A238" s="81" t="str">
        <f t="shared" ref="A238:A244" si="26">$A$236</f>
        <v>Spieler 4-27</v>
      </c>
      <c r="B238" s="86" t="str">
        <f>$B$4</f>
        <v>BSVNRW</v>
      </c>
      <c r="C238" s="115"/>
      <c r="D238" s="116"/>
      <c r="E238" s="116"/>
      <c r="F238" s="116"/>
      <c r="G238" s="116"/>
      <c r="H238" s="98"/>
      <c r="I238" s="98"/>
      <c r="J238" s="98"/>
      <c r="K238" s="98"/>
      <c r="L238" s="117"/>
      <c r="M238" s="117"/>
      <c r="N238" s="117"/>
      <c r="O238" s="117"/>
      <c r="P238" s="117"/>
      <c r="Q238" s="117"/>
      <c r="R238" s="117"/>
      <c r="S238" s="117"/>
    </row>
    <row r="239" spans="1:21" s="83" customFormat="1" ht="12.95" customHeight="1" x14ac:dyDescent="0.2">
      <c r="A239" s="81" t="str">
        <f t="shared" si="26"/>
        <v>Spieler 4-27</v>
      </c>
      <c r="B239" s="86" t="str">
        <f>$B$5</f>
        <v>Kiel/Berlin</v>
      </c>
      <c r="C239" s="115"/>
      <c r="D239" s="116"/>
      <c r="E239" s="116"/>
      <c r="F239" s="116"/>
      <c r="G239" s="116"/>
      <c r="H239" s="98"/>
      <c r="I239" s="98"/>
      <c r="J239" s="98"/>
      <c r="K239" s="98"/>
      <c r="L239" s="117"/>
      <c r="M239" s="117"/>
      <c r="N239" s="117"/>
      <c r="O239" s="117"/>
      <c r="P239" s="117"/>
      <c r="Q239" s="117"/>
      <c r="R239" s="117"/>
      <c r="S239" s="117"/>
    </row>
    <row r="240" spans="1:21" s="83" customFormat="1" ht="12.95" customHeight="1" x14ac:dyDescent="0.2">
      <c r="A240" s="81" t="str">
        <f t="shared" si="26"/>
        <v>Spieler 4-27</v>
      </c>
      <c r="B240" s="86" t="str">
        <f>$B$6</f>
        <v>Kiel</v>
      </c>
      <c r="C240" s="115"/>
      <c r="D240" s="116"/>
      <c r="E240" s="116"/>
      <c r="F240" s="116"/>
      <c r="G240" s="116"/>
      <c r="H240" s="98"/>
      <c r="I240" s="98"/>
      <c r="J240" s="98"/>
      <c r="K240" s="98"/>
      <c r="L240" s="117"/>
      <c r="M240" s="117"/>
      <c r="N240" s="117"/>
      <c r="O240" s="117"/>
      <c r="P240" s="117"/>
      <c r="Q240" s="117"/>
      <c r="R240" s="117"/>
      <c r="S240" s="117"/>
    </row>
    <row r="241" spans="1:21" s="83" customFormat="1" ht="12.95" customHeight="1" x14ac:dyDescent="0.2">
      <c r="A241" s="81" t="str">
        <f t="shared" si="26"/>
        <v>Spieler 4-27</v>
      </c>
      <c r="B241" s="86" t="str">
        <f>$B$7</f>
        <v>Gegner 5</v>
      </c>
      <c r="C241" s="115"/>
      <c r="D241" s="116"/>
      <c r="E241" s="116"/>
      <c r="F241" s="116"/>
      <c r="G241" s="116"/>
      <c r="H241" s="98"/>
      <c r="I241" s="98"/>
      <c r="J241" s="98"/>
      <c r="K241" s="98"/>
      <c r="L241" s="117"/>
      <c r="M241" s="117"/>
      <c r="N241" s="117"/>
      <c r="O241" s="117"/>
      <c r="P241" s="117"/>
      <c r="Q241" s="117"/>
      <c r="R241" s="117"/>
      <c r="S241" s="117"/>
    </row>
    <row r="242" spans="1:21" s="83" customFormat="1" ht="12.95" customHeight="1" x14ac:dyDescent="0.2">
      <c r="A242" s="81" t="str">
        <f t="shared" si="26"/>
        <v>Spieler 4-27</v>
      </c>
      <c r="B242" s="86" t="str">
        <f>$B$8</f>
        <v>Gegner 6</v>
      </c>
      <c r="C242" s="115"/>
      <c r="D242" s="116"/>
      <c r="E242" s="116"/>
      <c r="F242" s="116"/>
      <c r="G242" s="116"/>
      <c r="H242" s="98"/>
      <c r="I242" s="98"/>
      <c r="J242" s="98"/>
      <c r="K242" s="98"/>
      <c r="L242" s="117"/>
      <c r="M242" s="117"/>
      <c r="N242" s="117"/>
      <c r="O242" s="117"/>
      <c r="P242" s="117"/>
      <c r="Q242" s="117"/>
      <c r="R242" s="117"/>
      <c r="S242" s="117"/>
    </row>
    <row r="243" spans="1:21" s="83" customFormat="1" ht="12.95" customHeight="1" x14ac:dyDescent="0.2">
      <c r="A243" s="81" t="str">
        <f t="shared" si="26"/>
        <v>Spieler 4-27</v>
      </c>
      <c r="B243" s="86" t="str">
        <f>$B$9</f>
        <v>Gegner 7</v>
      </c>
      <c r="C243" s="115"/>
      <c r="D243" s="116"/>
      <c r="E243" s="116"/>
      <c r="F243" s="116"/>
      <c r="G243" s="116"/>
      <c r="H243" s="98"/>
      <c r="I243" s="98"/>
      <c r="J243" s="98"/>
      <c r="K243" s="98"/>
      <c r="L243" s="117"/>
      <c r="M243" s="117"/>
      <c r="N243" s="117"/>
      <c r="O243" s="117"/>
      <c r="P243" s="117"/>
      <c r="Q243" s="117"/>
      <c r="R243" s="117"/>
      <c r="S243" s="117"/>
    </row>
    <row r="244" spans="1:21" s="83" customFormat="1" ht="12.95" customHeight="1" x14ac:dyDescent="0.2">
      <c r="A244" s="81" t="str">
        <f t="shared" si="26"/>
        <v>Spieler 4-27</v>
      </c>
      <c r="B244" s="86" t="str">
        <f>$B$10</f>
        <v>Gegner 8</v>
      </c>
      <c r="C244" s="115"/>
      <c r="D244" s="116"/>
      <c r="E244" s="116"/>
      <c r="F244" s="116"/>
      <c r="G244" s="116"/>
      <c r="H244" s="98"/>
      <c r="I244" s="98"/>
      <c r="J244" s="98"/>
      <c r="K244" s="98"/>
      <c r="L244" s="117"/>
      <c r="M244" s="117"/>
      <c r="N244" s="117"/>
      <c r="O244" s="117"/>
      <c r="P244" s="117"/>
      <c r="Q244" s="117"/>
      <c r="R244" s="117"/>
      <c r="S244" s="117"/>
    </row>
    <row r="245" spans="1:21" ht="12.95" customHeight="1" x14ac:dyDescent="0.2">
      <c r="A245" s="76" t="str">
        <f>daten!$M$29</f>
        <v>Spieler 4-28</v>
      </c>
      <c r="B245" s="77"/>
      <c r="C245" s="84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</row>
    <row r="246" spans="1:21" s="83" customFormat="1" ht="12.95" customHeight="1" x14ac:dyDescent="0.2">
      <c r="A246" s="81" t="str">
        <f>$A$245</f>
        <v>Spieler 4-28</v>
      </c>
      <c r="B246" s="86" t="str">
        <f>$B$3</f>
        <v>KIEL</v>
      </c>
      <c r="C246" s="115"/>
      <c r="D246" s="116"/>
      <c r="E246" s="116"/>
      <c r="F246" s="116"/>
      <c r="G246" s="116"/>
      <c r="H246" s="98"/>
      <c r="I246" s="98"/>
      <c r="J246" s="98"/>
      <c r="K246" s="98"/>
      <c r="L246" s="117"/>
      <c r="M246" s="117"/>
      <c r="N246" s="117"/>
      <c r="O246" s="117"/>
      <c r="P246" s="117"/>
      <c r="Q246" s="117"/>
      <c r="R246" s="117"/>
      <c r="S246" s="117"/>
    </row>
    <row r="247" spans="1:21" s="83" customFormat="1" ht="12.95" customHeight="1" x14ac:dyDescent="0.2">
      <c r="A247" s="81" t="str">
        <f t="shared" ref="A247:A253" si="27">$A$245</f>
        <v>Spieler 4-28</v>
      </c>
      <c r="B247" s="86" t="str">
        <f>$B$4</f>
        <v>BSVNRW</v>
      </c>
      <c r="C247" s="115"/>
      <c r="D247" s="116"/>
      <c r="E247" s="116"/>
      <c r="F247" s="116"/>
      <c r="G247" s="116"/>
      <c r="H247" s="98"/>
      <c r="I247" s="98"/>
      <c r="J247" s="98"/>
      <c r="K247" s="98"/>
      <c r="L247" s="117"/>
      <c r="M247" s="117"/>
      <c r="N247" s="117"/>
      <c r="O247" s="117"/>
      <c r="P247" s="117"/>
      <c r="Q247" s="117"/>
      <c r="R247" s="117"/>
      <c r="S247" s="117"/>
    </row>
    <row r="248" spans="1:21" s="83" customFormat="1" ht="12.95" customHeight="1" x14ac:dyDescent="0.2">
      <c r="A248" s="81" t="str">
        <f t="shared" si="27"/>
        <v>Spieler 4-28</v>
      </c>
      <c r="B248" s="86" t="str">
        <f>$B$5</f>
        <v>Kiel/Berlin</v>
      </c>
      <c r="C248" s="115"/>
      <c r="D248" s="116"/>
      <c r="E248" s="116"/>
      <c r="F248" s="116"/>
      <c r="G248" s="116"/>
      <c r="H248" s="98"/>
      <c r="I248" s="98"/>
      <c r="J248" s="98"/>
      <c r="K248" s="98"/>
      <c r="L248" s="117"/>
      <c r="M248" s="117"/>
      <c r="N248" s="117"/>
      <c r="O248" s="117"/>
      <c r="P248" s="117"/>
      <c r="Q248" s="117"/>
      <c r="R248" s="117"/>
      <c r="S248" s="117"/>
    </row>
    <row r="249" spans="1:21" s="83" customFormat="1" ht="12.95" customHeight="1" x14ac:dyDescent="0.2">
      <c r="A249" s="81" t="str">
        <f t="shared" si="27"/>
        <v>Spieler 4-28</v>
      </c>
      <c r="B249" s="86" t="str">
        <f>$B$6</f>
        <v>Kiel</v>
      </c>
      <c r="C249" s="115"/>
      <c r="D249" s="116"/>
      <c r="E249" s="116"/>
      <c r="F249" s="116"/>
      <c r="G249" s="116"/>
      <c r="H249" s="98"/>
      <c r="I249" s="98"/>
      <c r="J249" s="98"/>
      <c r="K249" s="98"/>
      <c r="L249" s="117"/>
      <c r="M249" s="117"/>
      <c r="N249" s="117"/>
      <c r="O249" s="117"/>
      <c r="P249" s="117"/>
      <c r="Q249" s="117"/>
      <c r="R249" s="117"/>
      <c r="S249" s="117"/>
    </row>
    <row r="250" spans="1:21" s="83" customFormat="1" ht="12.95" customHeight="1" x14ac:dyDescent="0.2">
      <c r="A250" s="81" t="str">
        <f t="shared" si="27"/>
        <v>Spieler 4-28</v>
      </c>
      <c r="B250" s="86" t="str">
        <f>$B$7</f>
        <v>Gegner 5</v>
      </c>
      <c r="C250" s="115"/>
      <c r="D250" s="116"/>
      <c r="E250" s="116"/>
      <c r="F250" s="116"/>
      <c r="G250" s="116"/>
      <c r="H250" s="98"/>
      <c r="I250" s="98"/>
      <c r="J250" s="98"/>
      <c r="K250" s="98"/>
      <c r="L250" s="117"/>
      <c r="M250" s="117"/>
      <c r="N250" s="117"/>
      <c r="O250" s="117"/>
      <c r="P250" s="117"/>
      <c r="Q250" s="117"/>
      <c r="R250" s="117"/>
      <c r="S250" s="117"/>
    </row>
    <row r="251" spans="1:21" s="83" customFormat="1" ht="12.95" customHeight="1" x14ac:dyDescent="0.2">
      <c r="A251" s="81" t="str">
        <f t="shared" si="27"/>
        <v>Spieler 4-28</v>
      </c>
      <c r="B251" s="86" t="str">
        <f>$B$8</f>
        <v>Gegner 6</v>
      </c>
      <c r="C251" s="115"/>
      <c r="D251" s="116"/>
      <c r="E251" s="116"/>
      <c r="F251" s="116"/>
      <c r="G251" s="116"/>
      <c r="H251" s="98"/>
      <c r="I251" s="98"/>
      <c r="J251" s="98"/>
      <c r="K251" s="98"/>
      <c r="L251" s="117"/>
      <c r="M251" s="117"/>
      <c r="N251" s="117"/>
      <c r="O251" s="117"/>
      <c r="P251" s="117"/>
      <c r="Q251" s="117"/>
      <c r="R251" s="117"/>
      <c r="S251" s="117"/>
    </row>
    <row r="252" spans="1:21" s="83" customFormat="1" ht="12.95" customHeight="1" x14ac:dyDescent="0.2">
      <c r="A252" s="81" t="str">
        <f t="shared" si="27"/>
        <v>Spieler 4-28</v>
      </c>
      <c r="B252" s="86" t="str">
        <f>$B$9</f>
        <v>Gegner 7</v>
      </c>
      <c r="C252" s="115"/>
      <c r="D252" s="116"/>
      <c r="E252" s="116"/>
      <c r="F252" s="116"/>
      <c r="G252" s="116"/>
      <c r="H252" s="98"/>
      <c r="I252" s="98"/>
      <c r="J252" s="98"/>
      <c r="K252" s="98"/>
      <c r="L252" s="117"/>
      <c r="M252" s="117"/>
      <c r="N252" s="117"/>
      <c r="O252" s="117"/>
      <c r="P252" s="117"/>
      <c r="Q252" s="117"/>
      <c r="R252" s="117"/>
      <c r="S252" s="117"/>
    </row>
    <row r="253" spans="1:21" s="83" customFormat="1" ht="12.95" customHeight="1" x14ac:dyDescent="0.2">
      <c r="A253" s="81" t="str">
        <f t="shared" si="27"/>
        <v>Spieler 4-28</v>
      </c>
      <c r="B253" s="86" t="str">
        <f>$B$10</f>
        <v>Gegner 8</v>
      </c>
      <c r="C253" s="115"/>
      <c r="D253" s="116"/>
      <c r="E253" s="116"/>
      <c r="F253" s="116"/>
      <c r="G253" s="116"/>
      <c r="H253" s="98"/>
      <c r="I253" s="98"/>
      <c r="J253" s="98"/>
      <c r="K253" s="98"/>
      <c r="L253" s="117"/>
      <c r="M253" s="117"/>
      <c r="N253" s="117"/>
      <c r="O253" s="117"/>
      <c r="P253" s="117"/>
      <c r="Q253" s="117"/>
      <c r="R253" s="117"/>
      <c r="S253" s="117"/>
    </row>
    <row r="254" spans="1:21" ht="12.95" customHeight="1" x14ac:dyDescent="0.2">
      <c r="A254" s="76" t="str">
        <f>daten!$M$30</f>
        <v>Spieler 4-29</v>
      </c>
      <c r="B254" s="77"/>
      <c r="C254" s="84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</row>
    <row r="255" spans="1:21" s="83" customFormat="1" ht="12.95" customHeight="1" x14ac:dyDescent="0.2">
      <c r="A255" s="81" t="str">
        <f>$A$254</f>
        <v>Spieler 4-29</v>
      </c>
      <c r="B255" s="86" t="str">
        <f>$B$3</f>
        <v>KIEL</v>
      </c>
      <c r="C255" s="115"/>
      <c r="D255" s="116"/>
      <c r="E255" s="116"/>
      <c r="F255" s="116"/>
      <c r="G255" s="116"/>
      <c r="H255" s="98"/>
      <c r="I255" s="98"/>
      <c r="J255" s="98"/>
      <c r="K255" s="98"/>
      <c r="L255" s="117"/>
      <c r="M255" s="117"/>
      <c r="N255" s="117"/>
      <c r="O255" s="117"/>
      <c r="P255" s="117"/>
      <c r="Q255" s="117"/>
      <c r="R255" s="117"/>
      <c r="S255" s="117"/>
    </row>
    <row r="256" spans="1:21" s="83" customFormat="1" ht="12.95" customHeight="1" x14ac:dyDescent="0.2">
      <c r="A256" s="81" t="str">
        <f t="shared" ref="A256:A262" si="28">$A$254</f>
        <v>Spieler 4-29</v>
      </c>
      <c r="B256" s="86" t="str">
        <f>$B$4</f>
        <v>BSVNRW</v>
      </c>
      <c r="C256" s="115"/>
      <c r="D256" s="116"/>
      <c r="E256" s="116"/>
      <c r="F256" s="116"/>
      <c r="G256" s="116"/>
      <c r="H256" s="98"/>
      <c r="I256" s="98"/>
      <c r="J256" s="98"/>
      <c r="K256" s="98"/>
      <c r="L256" s="117"/>
      <c r="M256" s="117"/>
      <c r="N256" s="117"/>
      <c r="O256" s="117"/>
      <c r="P256" s="117"/>
      <c r="Q256" s="117"/>
      <c r="R256" s="117"/>
      <c r="S256" s="117"/>
    </row>
    <row r="257" spans="1:21" s="83" customFormat="1" ht="12.95" customHeight="1" x14ac:dyDescent="0.2">
      <c r="A257" s="81" t="str">
        <f t="shared" si="28"/>
        <v>Spieler 4-29</v>
      </c>
      <c r="B257" s="86" t="str">
        <f>$B$5</f>
        <v>Kiel/Berlin</v>
      </c>
      <c r="C257" s="115"/>
      <c r="D257" s="116"/>
      <c r="E257" s="116"/>
      <c r="F257" s="116"/>
      <c r="G257" s="116"/>
      <c r="H257" s="98"/>
      <c r="I257" s="98"/>
      <c r="J257" s="98"/>
      <c r="K257" s="98"/>
      <c r="L257" s="117"/>
      <c r="M257" s="117"/>
      <c r="N257" s="117"/>
      <c r="O257" s="117"/>
      <c r="P257" s="117"/>
      <c r="Q257" s="117"/>
      <c r="R257" s="117"/>
      <c r="S257" s="117"/>
    </row>
    <row r="258" spans="1:21" s="83" customFormat="1" ht="12.95" customHeight="1" x14ac:dyDescent="0.2">
      <c r="A258" s="81" t="str">
        <f t="shared" si="28"/>
        <v>Spieler 4-29</v>
      </c>
      <c r="B258" s="86" t="str">
        <f>$B$6</f>
        <v>Kiel</v>
      </c>
      <c r="C258" s="115"/>
      <c r="D258" s="116"/>
      <c r="E258" s="116"/>
      <c r="F258" s="116"/>
      <c r="G258" s="116"/>
      <c r="H258" s="98"/>
      <c r="I258" s="98"/>
      <c r="J258" s="98"/>
      <c r="K258" s="98"/>
      <c r="L258" s="117"/>
      <c r="M258" s="117"/>
      <c r="N258" s="117"/>
      <c r="O258" s="117"/>
      <c r="P258" s="117"/>
      <c r="Q258" s="117"/>
      <c r="R258" s="117"/>
      <c r="S258" s="117"/>
    </row>
    <row r="259" spans="1:21" s="83" customFormat="1" ht="12.95" customHeight="1" x14ac:dyDescent="0.2">
      <c r="A259" s="81" t="str">
        <f t="shared" si="28"/>
        <v>Spieler 4-29</v>
      </c>
      <c r="B259" s="86" t="str">
        <f>$B$7</f>
        <v>Gegner 5</v>
      </c>
      <c r="C259" s="115"/>
      <c r="D259" s="116"/>
      <c r="E259" s="116"/>
      <c r="F259" s="116"/>
      <c r="G259" s="116"/>
      <c r="H259" s="98"/>
      <c r="I259" s="98"/>
      <c r="J259" s="98"/>
      <c r="K259" s="98"/>
      <c r="L259" s="117"/>
      <c r="M259" s="117"/>
      <c r="N259" s="117"/>
      <c r="O259" s="117"/>
      <c r="P259" s="117"/>
      <c r="Q259" s="117"/>
      <c r="R259" s="117"/>
      <c r="S259" s="117"/>
    </row>
    <row r="260" spans="1:21" s="83" customFormat="1" ht="12.95" customHeight="1" x14ac:dyDescent="0.2">
      <c r="A260" s="81" t="str">
        <f t="shared" si="28"/>
        <v>Spieler 4-29</v>
      </c>
      <c r="B260" s="86" t="str">
        <f>$B$8</f>
        <v>Gegner 6</v>
      </c>
      <c r="C260" s="115"/>
      <c r="D260" s="116"/>
      <c r="E260" s="116"/>
      <c r="F260" s="116"/>
      <c r="G260" s="116"/>
      <c r="H260" s="98"/>
      <c r="I260" s="98"/>
      <c r="J260" s="98"/>
      <c r="K260" s="98"/>
      <c r="L260" s="117"/>
      <c r="M260" s="117"/>
      <c r="N260" s="117"/>
      <c r="O260" s="117"/>
      <c r="P260" s="117"/>
      <c r="Q260" s="117"/>
      <c r="R260" s="117"/>
      <c r="S260" s="117"/>
    </row>
    <row r="261" spans="1:21" s="83" customFormat="1" ht="12.95" customHeight="1" x14ac:dyDescent="0.2">
      <c r="A261" s="81" t="str">
        <f t="shared" si="28"/>
        <v>Spieler 4-29</v>
      </c>
      <c r="B261" s="86" t="str">
        <f>$B$9</f>
        <v>Gegner 7</v>
      </c>
      <c r="C261" s="115"/>
      <c r="D261" s="116"/>
      <c r="E261" s="116"/>
      <c r="F261" s="116"/>
      <c r="G261" s="116"/>
      <c r="H261" s="98"/>
      <c r="I261" s="98"/>
      <c r="J261" s="98"/>
      <c r="K261" s="98"/>
      <c r="L261" s="117"/>
      <c r="M261" s="117"/>
      <c r="N261" s="117"/>
      <c r="O261" s="117"/>
      <c r="P261" s="117"/>
      <c r="Q261" s="117"/>
      <c r="R261" s="117"/>
      <c r="S261" s="117"/>
    </row>
    <row r="262" spans="1:21" s="83" customFormat="1" ht="12.95" customHeight="1" x14ac:dyDescent="0.2">
      <c r="A262" s="81" t="str">
        <f t="shared" si="28"/>
        <v>Spieler 4-29</v>
      </c>
      <c r="B262" s="86" t="str">
        <f>$B$10</f>
        <v>Gegner 8</v>
      </c>
      <c r="C262" s="115"/>
      <c r="D262" s="116"/>
      <c r="E262" s="116"/>
      <c r="F262" s="116"/>
      <c r="G262" s="116"/>
      <c r="H262" s="98"/>
      <c r="I262" s="98"/>
      <c r="J262" s="98"/>
      <c r="K262" s="98"/>
      <c r="L262" s="117"/>
      <c r="M262" s="117"/>
      <c r="N262" s="117"/>
      <c r="O262" s="117"/>
      <c r="P262" s="117"/>
      <c r="Q262" s="117"/>
      <c r="R262" s="117"/>
      <c r="S262" s="117"/>
    </row>
    <row r="263" spans="1:21" ht="12.95" customHeight="1" x14ac:dyDescent="0.2">
      <c r="A263" s="76" t="str">
        <f>daten!$M$31</f>
        <v>Spieler 4-30</v>
      </c>
      <c r="B263" s="77"/>
      <c r="C263" s="84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s="83" customFormat="1" ht="12.95" customHeight="1" x14ac:dyDescent="0.2">
      <c r="A264" s="81" t="str">
        <f>$A$263</f>
        <v>Spieler 4-30</v>
      </c>
      <c r="B264" s="86" t="str">
        <f>$B$3</f>
        <v>KIEL</v>
      </c>
      <c r="C264" s="115"/>
      <c r="D264" s="116"/>
      <c r="E264" s="116"/>
      <c r="F264" s="116"/>
      <c r="G264" s="116"/>
      <c r="H264" s="98"/>
      <c r="I264" s="98"/>
      <c r="J264" s="98"/>
      <c r="K264" s="98"/>
      <c r="L264" s="117"/>
      <c r="M264" s="117"/>
      <c r="N264" s="117"/>
      <c r="O264" s="117"/>
      <c r="P264" s="117"/>
      <c r="Q264" s="117"/>
      <c r="R264" s="117"/>
      <c r="S264" s="117"/>
    </row>
    <row r="265" spans="1:21" s="83" customFormat="1" ht="12.95" customHeight="1" x14ac:dyDescent="0.2">
      <c r="A265" s="81" t="str">
        <f t="shared" ref="A265:A271" si="29">$A$263</f>
        <v>Spieler 4-30</v>
      </c>
      <c r="B265" s="86" t="str">
        <f>$B$4</f>
        <v>BSVNRW</v>
      </c>
      <c r="C265" s="115"/>
      <c r="D265" s="116"/>
      <c r="E265" s="116"/>
      <c r="F265" s="116"/>
      <c r="G265" s="116"/>
      <c r="H265" s="98"/>
      <c r="I265" s="98"/>
      <c r="J265" s="98"/>
      <c r="K265" s="98"/>
      <c r="L265" s="117"/>
      <c r="M265" s="117"/>
      <c r="N265" s="117"/>
      <c r="O265" s="117"/>
      <c r="P265" s="117"/>
      <c r="Q265" s="117"/>
      <c r="R265" s="117"/>
      <c r="S265" s="117"/>
    </row>
    <row r="266" spans="1:21" s="83" customFormat="1" ht="12.95" customHeight="1" x14ac:dyDescent="0.2">
      <c r="A266" s="81" t="str">
        <f t="shared" si="29"/>
        <v>Spieler 4-30</v>
      </c>
      <c r="B266" s="86" t="str">
        <f>$B$5</f>
        <v>Kiel/Berlin</v>
      </c>
      <c r="C266" s="115"/>
      <c r="D266" s="116"/>
      <c r="E266" s="116"/>
      <c r="F266" s="116"/>
      <c r="G266" s="116"/>
      <c r="H266" s="98"/>
      <c r="I266" s="98"/>
      <c r="J266" s="98"/>
      <c r="K266" s="98"/>
      <c r="L266" s="117"/>
      <c r="M266" s="117"/>
      <c r="N266" s="117"/>
      <c r="O266" s="117"/>
      <c r="P266" s="117"/>
      <c r="Q266" s="117"/>
      <c r="R266" s="117"/>
      <c r="S266" s="117"/>
    </row>
    <row r="267" spans="1:21" s="83" customFormat="1" ht="12.95" customHeight="1" x14ac:dyDescent="0.2">
      <c r="A267" s="81" t="str">
        <f t="shared" si="29"/>
        <v>Spieler 4-30</v>
      </c>
      <c r="B267" s="86" t="str">
        <f>$B$6</f>
        <v>Kiel</v>
      </c>
      <c r="C267" s="115"/>
      <c r="D267" s="116"/>
      <c r="E267" s="116"/>
      <c r="F267" s="116"/>
      <c r="G267" s="116"/>
      <c r="H267" s="98"/>
      <c r="I267" s="98"/>
      <c r="J267" s="98"/>
      <c r="K267" s="98"/>
      <c r="L267" s="117"/>
      <c r="M267" s="117"/>
      <c r="N267" s="117"/>
      <c r="O267" s="117"/>
      <c r="P267" s="117"/>
      <c r="Q267" s="117"/>
      <c r="R267" s="117"/>
      <c r="S267" s="117"/>
    </row>
    <row r="268" spans="1:21" s="83" customFormat="1" ht="12.95" customHeight="1" x14ac:dyDescent="0.2">
      <c r="A268" s="81" t="str">
        <f t="shared" si="29"/>
        <v>Spieler 4-30</v>
      </c>
      <c r="B268" s="86" t="str">
        <f>$B$7</f>
        <v>Gegner 5</v>
      </c>
      <c r="C268" s="115"/>
      <c r="D268" s="116"/>
      <c r="E268" s="116"/>
      <c r="F268" s="116"/>
      <c r="G268" s="116"/>
      <c r="H268" s="98"/>
      <c r="I268" s="98"/>
      <c r="J268" s="98"/>
      <c r="K268" s="98"/>
      <c r="L268" s="117"/>
      <c r="M268" s="117"/>
      <c r="N268" s="117"/>
      <c r="O268" s="117"/>
      <c r="P268" s="117"/>
      <c r="Q268" s="117"/>
      <c r="R268" s="117"/>
      <c r="S268" s="117"/>
    </row>
    <row r="269" spans="1:21" s="83" customFormat="1" ht="12.95" customHeight="1" x14ac:dyDescent="0.2">
      <c r="A269" s="81" t="str">
        <f t="shared" si="29"/>
        <v>Spieler 4-30</v>
      </c>
      <c r="B269" s="86" t="str">
        <f>$B$8</f>
        <v>Gegner 6</v>
      </c>
      <c r="C269" s="115"/>
      <c r="D269" s="116"/>
      <c r="E269" s="116"/>
      <c r="F269" s="116"/>
      <c r="G269" s="116"/>
      <c r="H269" s="98"/>
      <c r="I269" s="98"/>
      <c r="J269" s="98"/>
      <c r="K269" s="98"/>
      <c r="L269" s="117"/>
      <c r="M269" s="117"/>
      <c r="N269" s="117"/>
      <c r="O269" s="117"/>
      <c r="P269" s="117"/>
      <c r="Q269" s="117"/>
      <c r="R269" s="117"/>
      <c r="S269" s="117"/>
    </row>
    <row r="270" spans="1:21" s="83" customFormat="1" ht="12.95" customHeight="1" x14ac:dyDescent="0.2">
      <c r="A270" s="81" t="str">
        <f t="shared" si="29"/>
        <v>Spieler 4-30</v>
      </c>
      <c r="B270" s="86" t="str">
        <f>$B$9</f>
        <v>Gegner 7</v>
      </c>
      <c r="C270" s="115"/>
      <c r="D270" s="116"/>
      <c r="E270" s="116"/>
      <c r="F270" s="116"/>
      <c r="G270" s="116"/>
      <c r="H270" s="98"/>
      <c r="I270" s="98"/>
      <c r="J270" s="98"/>
      <c r="K270" s="98"/>
      <c r="L270" s="117"/>
      <c r="M270" s="117"/>
      <c r="N270" s="117"/>
      <c r="O270" s="117"/>
      <c r="P270" s="117"/>
      <c r="Q270" s="117"/>
      <c r="R270" s="117"/>
      <c r="S270" s="117"/>
    </row>
    <row r="271" spans="1:21" s="83" customFormat="1" ht="12.95" customHeight="1" x14ac:dyDescent="0.2">
      <c r="A271" s="81" t="str">
        <f t="shared" si="29"/>
        <v>Spieler 4-30</v>
      </c>
      <c r="B271" s="86" t="str">
        <f>$B$10</f>
        <v>Gegner 8</v>
      </c>
      <c r="C271" s="115"/>
      <c r="D271" s="116"/>
      <c r="E271" s="116"/>
      <c r="F271" s="116"/>
      <c r="G271" s="116"/>
      <c r="H271" s="98"/>
      <c r="I271" s="98"/>
      <c r="J271" s="98"/>
      <c r="K271" s="98"/>
      <c r="L271" s="117"/>
      <c r="M271" s="117"/>
      <c r="N271" s="117"/>
      <c r="O271" s="117"/>
      <c r="P271" s="117"/>
      <c r="Q271" s="117"/>
      <c r="R271" s="117"/>
      <c r="S271" s="117"/>
    </row>
    <row r="272" spans="1:21" x14ac:dyDescent="0.2"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</row>
    <row r="273" spans="2:19" s="92" customFormat="1" x14ac:dyDescent="0.2">
      <c r="B273" s="92" t="s">
        <v>33</v>
      </c>
      <c r="C273" s="90" t="s">
        <v>34</v>
      </c>
      <c r="D273" s="122">
        <f t="shared" ref="D273:S273" si="30">SUBTOTAL(9,D3:D271)</f>
        <v>73</v>
      </c>
      <c r="E273" s="122">
        <f t="shared" si="30"/>
        <v>69</v>
      </c>
      <c r="F273" s="122">
        <f t="shared" si="30"/>
        <v>29</v>
      </c>
      <c r="G273" s="122">
        <f t="shared" si="30"/>
        <v>17</v>
      </c>
      <c r="H273" s="123">
        <f t="shared" si="30"/>
        <v>21</v>
      </c>
      <c r="I273" s="123">
        <f t="shared" si="30"/>
        <v>0</v>
      </c>
      <c r="J273" s="123">
        <f t="shared" si="30"/>
        <v>0</v>
      </c>
      <c r="K273" s="123">
        <f t="shared" si="30"/>
        <v>0</v>
      </c>
      <c r="L273" s="124">
        <f t="shared" si="30"/>
        <v>17</v>
      </c>
      <c r="M273" s="124">
        <f t="shared" si="30"/>
        <v>0</v>
      </c>
      <c r="N273" s="124">
        <f t="shared" si="30"/>
        <v>4</v>
      </c>
      <c r="O273" s="124">
        <f t="shared" si="30"/>
        <v>2</v>
      </c>
      <c r="P273" s="124">
        <f t="shared" si="30"/>
        <v>0</v>
      </c>
      <c r="Q273" s="124">
        <f t="shared" si="30"/>
        <v>0</v>
      </c>
      <c r="R273" s="124">
        <f t="shared" si="30"/>
        <v>0</v>
      </c>
      <c r="S273" s="124">
        <f t="shared" si="30"/>
        <v>0</v>
      </c>
    </row>
  </sheetData>
  <autoFilter ref="B1:B271"/>
  <sortState ref="B3:B5">
    <sortCondition ref="B3"/>
  </sortState>
  <phoneticPr fontId="0" type="noConversion"/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/>
  <dimension ref="A1:AW273"/>
  <sheetViews>
    <sheetView showGridLines="0" zoomScaleNormal="100" workbookViewId="0">
      <pane ySplit="1" topLeftCell="A47" activePane="bottomLeft" state="frozen"/>
      <selection sqref="A1:IV65536"/>
      <selection pane="bottomLeft" activeCell="C51" sqref="C51"/>
    </sheetView>
  </sheetViews>
  <sheetFormatPr baseColWidth="10" defaultRowHeight="12.95" customHeight="1" x14ac:dyDescent="0.2"/>
  <cols>
    <col min="1" max="1" width="35.7109375" style="91" customWidth="1"/>
    <col min="2" max="2" width="25.7109375" style="80" customWidth="1"/>
    <col min="3" max="19" width="3.7109375" style="80" customWidth="1"/>
    <col min="20" max="24" width="11.42578125" style="80" customWidth="1"/>
    <col min="25" max="16384" width="11.42578125" style="80"/>
  </cols>
  <sheetData>
    <row r="1" spans="1:21" s="108" customFormat="1" ht="12.95" customHeight="1" x14ac:dyDescent="0.2">
      <c r="A1" s="107" t="str">
        <f>daten!$Q$1</f>
        <v>BSVNRW</v>
      </c>
      <c r="B1" s="108" t="s">
        <v>26</v>
      </c>
      <c r="C1" s="109" t="s">
        <v>24</v>
      </c>
      <c r="D1" s="109" t="s">
        <v>1</v>
      </c>
      <c r="E1" s="109" t="s">
        <v>0</v>
      </c>
      <c r="F1" s="109" t="s">
        <v>2</v>
      </c>
      <c r="G1" s="109" t="s">
        <v>3</v>
      </c>
      <c r="H1" s="109" t="s">
        <v>4</v>
      </c>
      <c r="I1" s="109" t="s">
        <v>5</v>
      </c>
      <c r="J1" s="109" t="s">
        <v>6</v>
      </c>
      <c r="K1" s="109" t="s">
        <v>7</v>
      </c>
      <c r="L1" s="109" t="s">
        <v>8</v>
      </c>
      <c r="M1" s="109" t="s">
        <v>9</v>
      </c>
      <c r="N1" s="109" t="s">
        <v>10</v>
      </c>
      <c r="O1" s="109" t="s">
        <v>11</v>
      </c>
      <c r="P1" s="109" t="s">
        <v>12</v>
      </c>
      <c r="Q1" s="109" t="s">
        <v>13</v>
      </c>
      <c r="R1" s="109" t="s">
        <v>14</v>
      </c>
      <c r="S1" s="109" t="s">
        <v>152</v>
      </c>
    </row>
    <row r="2" spans="1:21" ht="12.95" customHeight="1" x14ac:dyDescent="0.2">
      <c r="A2" s="76" t="str">
        <f>daten!$Q$2</f>
        <v>Candan, Ayla</v>
      </c>
      <c r="B2" s="77"/>
      <c r="C2" s="84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</row>
    <row r="3" spans="1:21" s="83" customFormat="1" ht="12.95" customHeight="1" x14ac:dyDescent="0.2">
      <c r="A3" s="81" t="str">
        <f t="shared" ref="A3:A10" si="0">$A$2</f>
        <v>Candan, Ayla</v>
      </c>
      <c r="B3" s="82" t="s">
        <v>269</v>
      </c>
      <c r="C3" s="115">
        <v>1</v>
      </c>
      <c r="D3" s="116">
        <v>1</v>
      </c>
      <c r="E3" s="116">
        <v>1</v>
      </c>
      <c r="F3" s="116"/>
      <c r="G3" s="116">
        <v>2</v>
      </c>
      <c r="H3" s="98">
        <v>1</v>
      </c>
      <c r="I3" s="98">
        <v>1</v>
      </c>
      <c r="J3" s="98"/>
      <c r="K3" s="98"/>
      <c r="L3" s="117"/>
      <c r="M3" s="117"/>
      <c r="N3" s="117"/>
      <c r="O3" s="117"/>
      <c r="P3" s="117"/>
      <c r="Q3" s="117"/>
      <c r="R3" s="117"/>
      <c r="S3" s="117"/>
    </row>
    <row r="4" spans="1:21" s="83" customFormat="1" ht="12.95" customHeight="1" x14ac:dyDescent="0.2">
      <c r="A4" s="81" t="str">
        <f t="shared" si="0"/>
        <v>Candan, Ayla</v>
      </c>
      <c r="B4" s="82" t="s">
        <v>268</v>
      </c>
      <c r="C4" s="115">
        <v>1</v>
      </c>
      <c r="D4" s="116">
        <v>1</v>
      </c>
      <c r="E4" s="116">
        <v>1</v>
      </c>
      <c r="F4" s="116"/>
      <c r="G4" s="116"/>
      <c r="H4" s="98">
        <v>1</v>
      </c>
      <c r="I4" s="98"/>
      <c r="J4" s="98"/>
      <c r="K4" s="98"/>
      <c r="L4" s="117"/>
      <c r="M4" s="117"/>
      <c r="N4" s="117"/>
      <c r="O4" s="117"/>
      <c r="P4" s="117"/>
      <c r="Q4" s="117"/>
      <c r="R4" s="117"/>
      <c r="S4" s="117"/>
    </row>
    <row r="5" spans="1:21" s="83" customFormat="1" ht="12.95" customHeight="1" x14ac:dyDescent="0.2">
      <c r="A5" s="81" t="str">
        <f t="shared" si="0"/>
        <v>Candan, Ayla</v>
      </c>
      <c r="B5" s="82" t="s">
        <v>186</v>
      </c>
      <c r="C5" s="115">
        <v>1</v>
      </c>
      <c r="D5" s="116"/>
      <c r="E5" s="116"/>
      <c r="F5" s="116"/>
      <c r="G5" s="116"/>
      <c r="H5" s="98"/>
      <c r="I5" s="98"/>
      <c r="J5" s="98"/>
      <c r="K5" s="98"/>
      <c r="L5" s="117"/>
      <c r="M5" s="117"/>
      <c r="N5" s="117"/>
      <c r="O5" s="117"/>
      <c r="P5" s="117"/>
      <c r="Q5" s="117"/>
      <c r="R5" s="117"/>
      <c r="S5" s="117"/>
    </row>
    <row r="6" spans="1:21" s="83" customFormat="1" ht="12.95" customHeight="1" x14ac:dyDescent="0.2">
      <c r="A6" s="81" t="str">
        <f t="shared" si="0"/>
        <v>Candan, Ayla</v>
      </c>
      <c r="B6" s="82" t="s">
        <v>303</v>
      </c>
      <c r="C6" s="115"/>
      <c r="D6" s="116"/>
      <c r="E6" s="116"/>
      <c r="F6" s="116"/>
      <c r="G6" s="116"/>
      <c r="H6" s="98"/>
      <c r="I6" s="98"/>
      <c r="J6" s="98"/>
      <c r="K6" s="98"/>
      <c r="L6" s="117"/>
      <c r="M6" s="117"/>
      <c r="N6" s="117"/>
      <c r="O6" s="117"/>
      <c r="P6" s="117"/>
      <c r="Q6" s="117"/>
      <c r="R6" s="117"/>
      <c r="S6" s="117"/>
    </row>
    <row r="7" spans="1:21" s="83" customFormat="1" ht="12.95" customHeight="1" x14ac:dyDescent="0.2">
      <c r="A7" s="81" t="str">
        <f t="shared" si="0"/>
        <v>Candan, Ayla</v>
      </c>
      <c r="B7" s="82" t="s">
        <v>61</v>
      </c>
      <c r="C7" s="115"/>
      <c r="D7" s="116"/>
      <c r="E7" s="116"/>
      <c r="F7" s="116"/>
      <c r="G7" s="116"/>
      <c r="H7" s="98"/>
      <c r="I7" s="98"/>
      <c r="J7" s="98"/>
      <c r="K7" s="98"/>
      <c r="L7" s="117"/>
      <c r="M7" s="117"/>
      <c r="N7" s="117"/>
      <c r="O7" s="117"/>
      <c r="P7" s="117"/>
      <c r="Q7" s="117"/>
      <c r="R7" s="117"/>
      <c r="S7" s="117"/>
    </row>
    <row r="8" spans="1:21" s="83" customFormat="1" ht="12.95" customHeight="1" x14ac:dyDescent="0.2">
      <c r="A8" s="81" t="str">
        <f t="shared" si="0"/>
        <v>Candan, Ayla</v>
      </c>
      <c r="B8" s="82" t="s">
        <v>62</v>
      </c>
      <c r="C8" s="115"/>
      <c r="D8" s="116"/>
      <c r="E8" s="116"/>
      <c r="F8" s="116"/>
      <c r="G8" s="116"/>
      <c r="H8" s="98"/>
      <c r="I8" s="98"/>
      <c r="J8" s="98"/>
      <c r="K8" s="98"/>
      <c r="L8" s="117"/>
      <c r="M8" s="117"/>
      <c r="N8" s="117"/>
      <c r="O8" s="117"/>
      <c r="P8" s="117"/>
      <c r="Q8" s="117"/>
      <c r="R8" s="117"/>
      <c r="S8" s="117"/>
    </row>
    <row r="9" spans="1:21" s="83" customFormat="1" ht="12.95" customHeight="1" x14ac:dyDescent="0.2">
      <c r="A9" s="81" t="str">
        <f t="shared" si="0"/>
        <v>Candan, Ayla</v>
      </c>
      <c r="B9" s="82" t="s">
        <v>55</v>
      </c>
      <c r="C9" s="115"/>
      <c r="D9" s="116"/>
      <c r="E9" s="116"/>
      <c r="F9" s="116"/>
      <c r="G9" s="116"/>
      <c r="H9" s="98"/>
      <c r="I9" s="98"/>
      <c r="J9" s="98"/>
      <c r="K9" s="98"/>
      <c r="L9" s="117"/>
      <c r="M9" s="117"/>
      <c r="N9" s="117"/>
      <c r="O9" s="117"/>
      <c r="P9" s="117"/>
      <c r="Q9" s="117"/>
      <c r="R9" s="117"/>
      <c r="S9" s="117"/>
    </row>
    <row r="10" spans="1:21" s="83" customFormat="1" ht="12.95" customHeight="1" x14ac:dyDescent="0.2">
      <c r="A10" s="81" t="str">
        <f t="shared" si="0"/>
        <v>Candan, Ayla</v>
      </c>
      <c r="B10" s="82" t="s">
        <v>56</v>
      </c>
      <c r="C10" s="115"/>
      <c r="D10" s="116"/>
      <c r="E10" s="116"/>
      <c r="F10" s="116"/>
      <c r="G10" s="116"/>
      <c r="H10" s="98"/>
      <c r="I10" s="98"/>
      <c r="J10" s="98"/>
      <c r="K10" s="98"/>
      <c r="L10" s="117"/>
      <c r="M10" s="117"/>
      <c r="N10" s="117"/>
      <c r="O10" s="117"/>
      <c r="P10" s="117"/>
      <c r="Q10" s="117"/>
      <c r="R10" s="117"/>
      <c r="S10" s="117"/>
    </row>
    <row r="11" spans="1:21" ht="12.95" customHeight="1" x14ac:dyDescent="0.2">
      <c r="A11" s="76" t="str">
        <f>daten!$Q$3</f>
        <v>Carrasquilla Romero, Paola</v>
      </c>
      <c r="B11" s="77"/>
      <c r="C11" s="84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</row>
    <row r="12" spans="1:21" s="83" customFormat="1" ht="12.95" customHeight="1" x14ac:dyDescent="0.2">
      <c r="A12" s="81" t="str">
        <f t="shared" ref="A12:A19" si="1">$A$11</f>
        <v>Carrasquilla Romero, Paola</v>
      </c>
      <c r="B12" s="86" t="str">
        <f>$B$3</f>
        <v>KIEL</v>
      </c>
      <c r="C12" s="115">
        <v>1</v>
      </c>
      <c r="D12" s="116">
        <v>1</v>
      </c>
      <c r="E12" s="116">
        <v>1</v>
      </c>
      <c r="F12" s="116"/>
      <c r="G12" s="116"/>
      <c r="H12" s="98"/>
      <c r="I12" s="98"/>
      <c r="J12" s="98"/>
      <c r="K12" s="98"/>
      <c r="L12" s="117">
        <v>1</v>
      </c>
      <c r="M12" s="117"/>
      <c r="N12" s="117"/>
      <c r="O12" s="117"/>
      <c r="P12" s="117"/>
      <c r="Q12" s="117"/>
      <c r="R12" s="117"/>
      <c r="S12" s="117"/>
    </row>
    <row r="13" spans="1:21" s="83" customFormat="1" ht="12.95" customHeight="1" x14ac:dyDescent="0.2">
      <c r="A13" s="81" t="str">
        <f t="shared" si="1"/>
        <v>Carrasquilla Romero, Paola</v>
      </c>
      <c r="B13" s="86" t="str">
        <f>$B$4</f>
        <v>STU</v>
      </c>
      <c r="C13" s="115">
        <v>1</v>
      </c>
      <c r="D13" s="116">
        <v>1</v>
      </c>
      <c r="E13" s="116"/>
      <c r="F13" s="116">
        <v>1</v>
      </c>
      <c r="G13" s="116"/>
      <c r="H13" s="98"/>
      <c r="I13" s="98"/>
      <c r="J13" s="98"/>
      <c r="K13" s="98"/>
      <c r="L13" s="117"/>
      <c r="M13" s="117"/>
      <c r="N13" s="117">
        <v>1</v>
      </c>
      <c r="O13" s="117"/>
      <c r="P13" s="117"/>
      <c r="Q13" s="117"/>
      <c r="R13" s="117"/>
      <c r="S13" s="117"/>
    </row>
    <row r="14" spans="1:21" s="83" customFormat="1" ht="12.95" customHeight="1" x14ac:dyDescent="0.2">
      <c r="A14" s="81" t="str">
        <f t="shared" si="1"/>
        <v>Carrasquilla Romero, Paola</v>
      </c>
      <c r="B14" s="86" t="str">
        <f>$B$5</f>
        <v>BAWÜ</v>
      </c>
      <c r="C14" s="115">
        <v>1</v>
      </c>
      <c r="D14" s="116">
        <v>1</v>
      </c>
      <c r="E14" s="116">
        <v>1</v>
      </c>
      <c r="F14" s="116"/>
      <c r="G14" s="116"/>
      <c r="H14" s="98"/>
      <c r="I14" s="98"/>
      <c r="J14" s="98"/>
      <c r="K14" s="98"/>
      <c r="L14" s="117">
        <v>1</v>
      </c>
      <c r="M14" s="117"/>
      <c r="N14" s="117"/>
      <c r="O14" s="117"/>
      <c r="P14" s="117"/>
      <c r="Q14" s="117"/>
      <c r="R14" s="117"/>
      <c r="S14" s="117"/>
    </row>
    <row r="15" spans="1:21" s="83" customFormat="1" ht="12.95" customHeight="1" x14ac:dyDescent="0.2">
      <c r="A15" s="81" t="str">
        <f t="shared" si="1"/>
        <v>Carrasquilla Romero, Paola</v>
      </c>
      <c r="B15" s="86" t="str">
        <f>$B$6</f>
        <v>Kiel/Berlin</v>
      </c>
      <c r="C15" s="115">
        <v>1</v>
      </c>
      <c r="D15" s="116"/>
      <c r="E15" s="116"/>
      <c r="F15" s="116"/>
      <c r="G15" s="116"/>
      <c r="H15" s="98"/>
      <c r="I15" s="98"/>
      <c r="J15" s="98"/>
      <c r="K15" s="98"/>
      <c r="L15" s="117"/>
      <c r="M15" s="117"/>
      <c r="N15" s="117"/>
      <c r="O15" s="117"/>
      <c r="P15" s="117"/>
      <c r="Q15" s="117"/>
      <c r="R15" s="117"/>
      <c r="S15" s="117"/>
    </row>
    <row r="16" spans="1:21" s="83" customFormat="1" ht="12.95" customHeight="1" x14ac:dyDescent="0.2">
      <c r="A16" s="81" t="str">
        <f t="shared" si="1"/>
        <v>Carrasquilla Romero, Paola</v>
      </c>
      <c r="B16" s="86" t="str">
        <f>$B$7</f>
        <v>Gegner 5</v>
      </c>
      <c r="C16" s="115"/>
      <c r="D16" s="116"/>
      <c r="E16" s="116"/>
      <c r="F16" s="116"/>
      <c r="G16" s="116"/>
      <c r="H16" s="98"/>
      <c r="I16" s="98"/>
      <c r="J16" s="98"/>
      <c r="K16" s="98"/>
      <c r="L16" s="117"/>
      <c r="M16" s="117"/>
      <c r="N16" s="117"/>
      <c r="O16" s="117"/>
      <c r="P16" s="117"/>
      <c r="Q16" s="117"/>
      <c r="R16" s="117"/>
      <c r="S16" s="117"/>
    </row>
    <row r="17" spans="1:49" s="83" customFormat="1" ht="12.95" customHeight="1" x14ac:dyDescent="0.2">
      <c r="A17" s="81" t="str">
        <f t="shared" si="1"/>
        <v>Carrasquilla Romero, Paola</v>
      </c>
      <c r="B17" s="86" t="str">
        <f>$B$8</f>
        <v>Gegner 6</v>
      </c>
      <c r="C17" s="115"/>
      <c r="D17" s="116"/>
      <c r="E17" s="116"/>
      <c r="F17" s="116"/>
      <c r="G17" s="116"/>
      <c r="H17" s="98"/>
      <c r="I17" s="98"/>
      <c r="J17" s="98"/>
      <c r="K17" s="98"/>
      <c r="L17" s="117"/>
      <c r="M17" s="117"/>
      <c r="N17" s="117"/>
      <c r="O17" s="117"/>
      <c r="P17" s="117"/>
      <c r="Q17" s="117"/>
      <c r="R17" s="117"/>
      <c r="S17" s="117"/>
    </row>
    <row r="18" spans="1:49" s="83" customFormat="1" ht="12.95" customHeight="1" x14ac:dyDescent="0.2">
      <c r="A18" s="81" t="str">
        <f t="shared" si="1"/>
        <v>Carrasquilla Romero, Paola</v>
      </c>
      <c r="B18" s="86" t="str">
        <f>$B$9</f>
        <v>Gegner 7</v>
      </c>
      <c r="C18" s="115"/>
      <c r="D18" s="116"/>
      <c r="E18" s="116"/>
      <c r="F18" s="116"/>
      <c r="G18" s="116"/>
      <c r="H18" s="98"/>
      <c r="I18" s="98"/>
      <c r="J18" s="98"/>
      <c r="K18" s="98"/>
      <c r="L18" s="117"/>
      <c r="M18" s="117"/>
      <c r="N18" s="117"/>
      <c r="O18" s="117"/>
      <c r="P18" s="117"/>
      <c r="Q18" s="117"/>
      <c r="R18" s="117"/>
      <c r="S18" s="117"/>
    </row>
    <row r="19" spans="1:49" s="83" customFormat="1" ht="12.95" customHeight="1" x14ac:dyDescent="0.2">
      <c r="A19" s="81" t="str">
        <f t="shared" si="1"/>
        <v>Carrasquilla Romero, Paola</v>
      </c>
      <c r="B19" s="86" t="str">
        <f>$B$10</f>
        <v>Gegner 8</v>
      </c>
      <c r="C19" s="115"/>
      <c r="D19" s="116"/>
      <c r="E19" s="116"/>
      <c r="F19" s="116"/>
      <c r="G19" s="116"/>
      <c r="H19" s="98"/>
      <c r="I19" s="98"/>
      <c r="J19" s="98"/>
      <c r="K19" s="98"/>
      <c r="L19" s="117"/>
      <c r="M19" s="117"/>
      <c r="N19" s="117"/>
      <c r="O19" s="117"/>
      <c r="P19" s="117"/>
      <c r="Q19" s="117"/>
      <c r="R19" s="117"/>
      <c r="S19" s="117"/>
    </row>
    <row r="20" spans="1:49" ht="12.95" customHeight="1" x14ac:dyDescent="0.2">
      <c r="A20" s="76" t="str">
        <f>daten!$Q$4</f>
        <v>Chen, Xining</v>
      </c>
      <c r="B20" s="77"/>
      <c r="C20" s="84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</row>
    <row r="21" spans="1:49" s="83" customFormat="1" ht="12.95" customHeight="1" x14ac:dyDescent="0.2">
      <c r="A21" s="81" t="str">
        <f t="shared" ref="A21:A28" si="2">$A$20</f>
        <v>Chen, Xining</v>
      </c>
      <c r="B21" s="86" t="str">
        <f>$B$3</f>
        <v>KIEL</v>
      </c>
      <c r="C21" s="115">
        <v>1</v>
      </c>
      <c r="D21" s="116">
        <v>2</v>
      </c>
      <c r="E21" s="116">
        <v>2</v>
      </c>
      <c r="F21" s="116">
        <v>2</v>
      </c>
      <c r="G21" s="116"/>
      <c r="H21" s="98">
        <v>2</v>
      </c>
      <c r="I21" s="98"/>
      <c r="J21" s="98"/>
      <c r="K21" s="98"/>
      <c r="L21" s="117"/>
      <c r="M21" s="117"/>
      <c r="N21" s="117"/>
      <c r="O21" s="117"/>
      <c r="P21" s="117"/>
      <c r="Q21" s="117"/>
      <c r="R21" s="117"/>
      <c r="S21" s="117"/>
    </row>
    <row r="22" spans="1:49" s="83" customFormat="1" ht="12.95" customHeight="1" x14ac:dyDescent="0.2">
      <c r="A22" s="81" t="str">
        <f t="shared" si="2"/>
        <v>Chen, Xining</v>
      </c>
      <c r="B22" s="86" t="str">
        <f>$B$4</f>
        <v>STU</v>
      </c>
      <c r="C22" s="115">
        <v>1</v>
      </c>
      <c r="D22" s="116">
        <v>2</v>
      </c>
      <c r="E22" s="116">
        <v>2</v>
      </c>
      <c r="F22" s="116">
        <v>2</v>
      </c>
      <c r="G22" s="116"/>
      <c r="H22" s="98">
        <v>1</v>
      </c>
      <c r="I22" s="98"/>
      <c r="J22" s="98"/>
      <c r="K22" s="98"/>
      <c r="L22" s="117"/>
      <c r="M22" s="117"/>
      <c r="N22" s="117"/>
      <c r="O22" s="117"/>
      <c r="P22" s="117"/>
      <c r="Q22" s="117"/>
      <c r="R22" s="117"/>
      <c r="S22" s="117"/>
    </row>
    <row r="23" spans="1:49" s="83" customFormat="1" ht="12.95" customHeight="1" x14ac:dyDescent="0.2">
      <c r="A23" s="81" t="str">
        <f t="shared" si="2"/>
        <v>Chen, Xining</v>
      </c>
      <c r="B23" s="86" t="str">
        <f>$B$5</f>
        <v>BAWÜ</v>
      </c>
      <c r="C23" s="115">
        <v>1</v>
      </c>
      <c r="D23" s="116">
        <v>3</v>
      </c>
      <c r="E23" s="116">
        <v>3</v>
      </c>
      <c r="F23" s="116"/>
      <c r="G23" s="116">
        <v>1</v>
      </c>
      <c r="H23" s="98"/>
      <c r="I23" s="98"/>
      <c r="J23" s="98"/>
      <c r="K23" s="98"/>
      <c r="L23" s="117">
        <v>2</v>
      </c>
      <c r="M23" s="117"/>
      <c r="N23" s="117"/>
      <c r="O23" s="117"/>
      <c r="P23" s="117"/>
      <c r="Q23" s="117"/>
      <c r="R23" s="117"/>
      <c r="S23" s="117"/>
    </row>
    <row r="24" spans="1:49" s="83" customFormat="1" ht="12.95" customHeight="1" x14ac:dyDescent="0.2">
      <c r="A24" s="81" t="str">
        <f t="shared" si="2"/>
        <v>Chen, Xining</v>
      </c>
      <c r="B24" s="86" t="str">
        <f>$B$6</f>
        <v>Kiel/Berlin</v>
      </c>
      <c r="C24" s="115">
        <v>1</v>
      </c>
      <c r="D24" s="116">
        <v>2</v>
      </c>
      <c r="E24" s="116">
        <v>2</v>
      </c>
      <c r="F24" s="116">
        <v>1</v>
      </c>
      <c r="G24" s="116"/>
      <c r="H24" s="98">
        <v>1</v>
      </c>
      <c r="I24" s="98"/>
      <c r="J24" s="98"/>
      <c r="K24" s="98"/>
      <c r="L24" s="117">
        <v>1</v>
      </c>
      <c r="M24" s="117"/>
      <c r="N24" s="117"/>
      <c r="O24" s="117"/>
      <c r="P24" s="117"/>
      <c r="Q24" s="117"/>
      <c r="R24" s="117"/>
      <c r="S24" s="117"/>
    </row>
    <row r="25" spans="1:49" s="83" customFormat="1" ht="12.95" customHeight="1" x14ac:dyDescent="0.2">
      <c r="A25" s="81" t="str">
        <f t="shared" si="2"/>
        <v>Chen, Xining</v>
      </c>
      <c r="B25" s="86" t="str">
        <f>$B$7</f>
        <v>Gegner 5</v>
      </c>
      <c r="C25" s="115"/>
      <c r="D25" s="116"/>
      <c r="E25" s="116"/>
      <c r="F25" s="116"/>
      <c r="G25" s="116"/>
      <c r="H25" s="98"/>
      <c r="I25" s="98"/>
      <c r="J25" s="98"/>
      <c r="K25" s="98"/>
      <c r="L25" s="117"/>
      <c r="M25" s="117"/>
      <c r="N25" s="117"/>
      <c r="O25" s="117"/>
      <c r="P25" s="117"/>
      <c r="Q25" s="117"/>
      <c r="R25" s="117"/>
      <c r="S25" s="117"/>
    </row>
    <row r="26" spans="1:49" s="83" customFormat="1" ht="12.95" customHeight="1" x14ac:dyDescent="0.2">
      <c r="A26" s="81" t="str">
        <f t="shared" si="2"/>
        <v>Chen, Xining</v>
      </c>
      <c r="B26" s="86" t="str">
        <f>$B$8</f>
        <v>Gegner 6</v>
      </c>
      <c r="C26" s="115"/>
      <c r="D26" s="116"/>
      <c r="E26" s="116"/>
      <c r="F26" s="116"/>
      <c r="G26" s="116"/>
      <c r="H26" s="98"/>
      <c r="I26" s="98"/>
      <c r="J26" s="98"/>
      <c r="K26" s="98"/>
      <c r="L26" s="117"/>
      <c r="M26" s="117"/>
      <c r="N26" s="117"/>
      <c r="O26" s="117"/>
      <c r="P26" s="117"/>
      <c r="Q26" s="117"/>
      <c r="R26" s="117"/>
      <c r="S26" s="117"/>
    </row>
    <row r="27" spans="1:49" s="83" customFormat="1" ht="12.95" customHeight="1" x14ac:dyDescent="0.2">
      <c r="A27" s="81" t="str">
        <f t="shared" si="2"/>
        <v>Chen, Xining</v>
      </c>
      <c r="B27" s="86" t="str">
        <f>$B$9</f>
        <v>Gegner 7</v>
      </c>
      <c r="C27" s="115"/>
      <c r="D27" s="116"/>
      <c r="E27" s="116"/>
      <c r="F27" s="116"/>
      <c r="G27" s="116"/>
      <c r="H27" s="98"/>
      <c r="I27" s="98"/>
      <c r="J27" s="98"/>
      <c r="K27" s="98"/>
      <c r="L27" s="117"/>
      <c r="M27" s="117"/>
      <c r="N27" s="117"/>
      <c r="O27" s="117"/>
      <c r="P27" s="117"/>
      <c r="Q27" s="117"/>
      <c r="R27" s="117"/>
      <c r="S27" s="117"/>
    </row>
    <row r="28" spans="1:49" s="83" customFormat="1" ht="12.95" customHeight="1" x14ac:dyDescent="0.2">
      <c r="A28" s="81" t="str">
        <f t="shared" si="2"/>
        <v>Chen, Xining</v>
      </c>
      <c r="B28" s="86" t="str">
        <f>$B$10</f>
        <v>Gegner 8</v>
      </c>
      <c r="C28" s="115"/>
      <c r="D28" s="116"/>
      <c r="E28" s="116"/>
      <c r="F28" s="116"/>
      <c r="G28" s="116"/>
      <c r="H28" s="98"/>
      <c r="I28" s="98"/>
      <c r="J28" s="98"/>
      <c r="K28" s="98"/>
      <c r="L28" s="117"/>
      <c r="M28" s="117"/>
      <c r="N28" s="117"/>
      <c r="O28" s="117"/>
      <c r="P28" s="117"/>
      <c r="Q28" s="117"/>
      <c r="R28" s="117"/>
      <c r="S28" s="117"/>
    </row>
    <row r="29" spans="1:49" ht="12.95" customHeight="1" x14ac:dyDescent="0.2">
      <c r="A29" s="76" t="str">
        <f>daten!$Q$5</f>
        <v>Dorst, Mareike</v>
      </c>
      <c r="B29" s="77"/>
      <c r="C29" s="84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</row>
    <row r="30" spans="1:49" s="83" customFormat="1" ht="12.95" customHeight="1" x14ac:dyDescent="0.2">
      <c r="A30" s="81" t="str">
        <f t="shared" ref="A30:A37" si="3">$A$29</f>
        <v>Dorst, Mareike</v>
      </c>
      <c r="B30" s="86" t="str">
        <f>$B$3</f>
        <v>KIEL</v>
      </c>
      <c r="C30" s="115">
        <v>1</v>
      </c>
      <c r="D30" s="116">
        <v>1</v>
      </c>
      <c r="E30" s="116">
        <v>1</v>
      </c>
      <c r="F30" s="116">
        <v>1</v>
      </c>
      <c r="G30" s="116"/>
      <c r="H30" s="98">
        <v>1</v>
      </c>
      <c r="I30" s="98">
        <v>1</v>
      </c>
      <c r="J30" s="98"/>
      <c r="K30" s="98"/>
      <c r="L30" s="117"/>
      <c r="M30" s="117"/>
      <c r="N30" s="117"/>
      <c r="O30" s="117"/>
      <c r="P30" s="117"/>
      <c r="Q30" s="117"/>
      <c r="R30" s="117"/>
      <c r="S30" s="117"/>
    </row>
    <row r="31" spans="1:49" s="83" customFormat="1" ht="12.95" customHeight="1" x14ac:dyDescent="0.2">
      <c r="A31" s="81" t="str">
        <f t="shared" si="3"/>
        <v>Dorst, Mareike</v>
      </c>
      <c r="B31" s="86" t="str">
        <f>$B$4</f>
        <v>STU</v>
      </c>
      <c r="C31" s="115">
        <v>1</v>
      </c>
      <c r="D31" s="116">
        <v>1</v>
      </c>
      <c r="E31" s="116">
        <v>1</v>
      </c>
      <c r="F31" s="116"/>
      <c r="G31" s="116"/>
      <c r="H31" s="98"/>
      <c r="I31" s="98"/>
      <c r="J31" s="98"/>
      <c r="K31" s="98"/>
      <c r="L31" s="117"/>
      <c r="M31" s="117"/>
      <c r="N31" s="117"/>
      <c r="O31" s="117"/>
      <c r="P31" s="117"/>
      <c r="Q31" s="117"/>
      <c r="R31" s="117"/>
      <c r="S31" s="117"/>
    </row>
    <row r="32" spans="1:49" s="83" customFormat="1" ht="12.95" customHeight="1" x14ac:dyDescent="0.2">
      <c r="A32" s="81" t="str">
        <f t="shared" si="3"/>
        <v>Dorst, Mareike</v>
      </c>
      <c r="B32" s="86" t="str">
        <f>$B$5</f>
        <v>BAWÜ</v>
      </c>
      <c r="C32" s="115">
        <v>1</v>
      </c>
      <c r="D32" s="116">
        <v>2</v>
      </c>
      <c r="E32" s="116">
        <v>2</v>
      </c>
      <c r="F32" s="116">
        <v>1</v>
      </c>
      <c r="G32" s="116"/>
      <c r="H32" s="98">
        <v>1</v>
      </c>
      <c r="I32" s="98">
        <v>1</v>
      </c>
      <c r="J32" s="98"/>
      <c r="K32" s="98"/>
      <c r="L32" s="117"/>
      <c r="M32" s="117"/>
      <c r="N32" s="117"/>
      <c r="O32" s="117"/>
      <c r="P32" s="117"/>
      <c r="Q32" s="117"/>
      <c r="R32" s="117"/>
      <c r="S32" s="117"/>
    </row>
    <row r="33" spans="1:21" s="83" customFormat="1" ht="12.95" customHeight="1" x14ac:dyDescent="0.2">
      <c r="A33" s="81" t="str">
        <f t="shared" si="3"/>
        <v>Dorst, Mareike</v>
      </c>
      <c r="B33" s="86" t="str">
        <f>$B$6</f>
        <v>Kiel/Berlin</v>
      </c>
      <c r="C33" s="115">
        <v>1</v>
      </c>
      <c r="D33" s="116">
        <v>3</v>
      </c>
      <c r="E33" s="116">
        <v>3</v>
      </c>
      <c r="F33" s="116">
        <v>2</v>
      </c>
      <c r="G33" s="116">
        <v>2</v>
      </c>
      <c r="H33" s="98">
        <v>2</v>
      </c>
      <c r="I33" s="98">
        <v>1</v>
      </c>
      <c r="J33" s="98"/>
      <c r="K33" s="98">
        <v>1</v>
      </c>
      <c r="L33" s="117">
        <v>1</v>
      </c>
      <c r="M33" s="117"/>
      <c r="N33" s="117"/>
      <c r="O33" s="117"/>
      <c r="P33" s="117"/>
      <c r="Q33" s="117"/>
      <c r="R33" s="117"/>
      <c r="S33" s="117"/>
    </row>
    <row r="34" spans="1:21" s="83" customFormat="1" ht="12.95" customHeight="1" x14ac:dyDescent="0.2">
      <c r="A34" s="81" t="str">
        <f t="shared" si="3"/>
        <v>Dorst, Mareike</v>
      </c>
      <c r="B34" s="86" t="str">
        <f>$B$7</f>
        <v>Gegner 5</v>
      </c>
      <c r="C34" s="115"/>
      <c r="D34" s="116"/>
      <c r="E34" s="116"/>
      <c r="F34" s="116"/>
      <c r="G34" s="116"/>
      <c r="H34" s="98"/>
      <c r="I34" s="98"/>
      <c r="J34" s="98"/>
      <c r="K34" s="98"/>
      <c r="L34" s="117"/>
      <c r="M34" s="117"/>
      <c r="N34" s="117"/>
      <c r="O34" s="117"/>
      <c r="P34" s="117"/>
      <c r="Q34" s="117"/>
      <c r="R34" s="117"/>
      <c r="S34" s="117"/>
    </row>
    <row r="35" spans="1:21" s="83" customFormat="1" ht="12.95" customHeight="1" x14ac:dyDescent="0.2">
      <c r="A35" s="81" t="str">
        <f t="shared" si="3"/>
        <v>Dorst, Mareike</v>
      </c>
      <c r="B35" s="86" t="str">
        <f>$B$8</f>
        <v>Gegner 6</v>
      </c>
      <c r="C35" s="115"/>
      <c r="D35" s="116"/>
      <c r="E35" s="116"/>
      <c r="F35" s="116"/>
      <c r="G35" s="116"/>
      <c r="H35" s="98"/>
      <c r="I35" s="98"/>
      <c r="J35" s="98"/>
      <c r="K35" s="98"/>
      <c r="L35" s="117"/>
      <c r="M35" s="117"/>
      <c r="N35" s="117"/>
      <c r="O35" s="117"/>
      <c r="P35" s="117"/>
      <c r="Q35" s="117"/>
      <c r="R35" s="117"/>
      <c r="S35" s="117"/>
    </row>
    <row r="36" spans="1:21" s="83" customFormat="1" ht="12.95" customHeight="1" x14ac:dyDescent="0.2">
      <c r="A36" s="81" t="str">
        <f t="shared" si="3"/>
        <v>Dorst, Mareike</v>
      </c>
      <c r="B36" s="86" t="str">
        <f>$B$9</f>
        <v>Gegner 7</v>
      </c>
      <c r="C36" s="115"/>
      <c r="D36" s="116"/>
      <c r="E36" s="116"/>
      <c r="F36" s="116"/>
      <c r="G36" s="116"/>
      <c r="H36" s="98"/>
      <c r="I36" s="98"/>
      <c r="J36" s="98"/>
      <c r="K36" s="98"/>
      <c r="L36" s="117"/>
      <c r="M36" s="117"/>
      <c r="N36" s="117"/>
      <c r="O36" s="117"/>
      <c r="P36" s="117"/>
      <c r="Q36" s="117"/>
      <c r="R36" s="117"/>
      <c r="S36" s="117"/>
    </row>
    <row r="37" spans="1:21" s="83" customFormat="1" ht="12.95" customHeight="1" x14ac:dyDescent="0.2">
      <c r="A37" s="81" t="str">
        <f t="shared" si="3"/>
        <v>Dorst, Mareike</v>
      </c>
      <c r="B37" s="86" t="str">
        <f>$B$10</f>
        <v>Gegner 8</v>
      </c>
      <c r="C37" s="115"/>
      <c r="D37" s="116"/>
      <c r="E37" s="116"/>
      <c r="F37" s="116"/>
      <c r="G37" s="116"/>
      <c r="H37" s="98"/>
      <c r="I37" s="98"/>
      <c r="J37" s="98"/>
      <c r="K37" s="98"/>
      <c r="L37" s="117"/>
      <c r="M37" s="117"/>
      <c r="N37" s="117"/>
      <c r="O37" s="117"/>
      <c r="P37" s="117"/>
      <c r="Q37" s="117"/>
      <c r="R37" s="117"/>
      <c r="S37" s="117"/>
    </row>
    <row r="38" spans="1:21" ht="12.95" customHeight="1" x14ac:dyDescent="0.2">
      <c r="A38" s="76" t="str">
        <f>daten!$Q$6</f>
        <v>Fetahovic, Maida</v>
      </c>
      <c r="B38" s="77"/>
      <c r="C38" s="84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</row>
    <row r="39" spans="1:21" s="83" customFormat="1" ht="12.95" customHeight="1" x14ac:dyDescent="0.2">
      <c r="A39" s="81" t="str">
        <f t="shared" ref="A39:A46" si="4">$A$38</f>
        <v>Fetahovic, Maida</v>
      </c>
      <c r="B39" s="86" t="str">
        <f>$B$3</f>
        <v>KIEL</v>
      </c>
      <c r="C39" s="115">
        <v>1</v>
      </c>
      <c r="D39" s="116">
        <v>1</v>
      </c>
      <c r="E39" s="116">
        <v>1</v>
      </c>
      <c r="F39" s="116">
        <v>1</v>
      </c>
      <c r="G39" s="116"/>
      <c r="H39" s="98">
        <v>1</v>
      </c>
      <c r="I39" s="98"/>
      <c r="J39" s="98"/>
      <c r="K39" s="98"/>
      <c r="L39" s="117"/>
      <c r="M39" s="117"/>
      <c r="N39" s="117"/>
      <c r="O39" s="117"/>
      <c r="P39" s="117"/>
      <c r="Q39" s="118"/>
      <c r="R39" s="117"/>
      <c r="S39" s="117"/>
    </row>
    <row r="40" spans="1:21" s="83" customFormat="1" ht="12.95" customHeight="1" x14ac:dyDescent="0.2">
      <c r="A40" s="81" t="str">
        <f t="shared" si="4"/>
        <v>Fetahovic, Maida</v>
      </c>
      <c r="B40" s="86" t="str">
        <f>$B$4</f>
        <v>STU</v>
      </c>
      <c r="C40" s="115">
        <v>1</v>
      </c>
      <c r="D40" s="116">
        <v>1</v>
      </c>
      <c r="E40" s="116">
        <v>1</v>
      </c>
      <c r="F40" s="116"/>
      <c r="G40" s="116">
        <v>1</v>
      </c>
      <c r="H40" s="98">
        <v>1</v>
      </c>
      <c r="I40" s="98"/>
      <c r="J40" s="98"/>
      <c r="K40" s="98"/>
      <c r="L40" s="117"/>
      <c r="M40" s="117"/>
      <c r="N40" s="117"/>
      <c r="O40" s="117"/>
      <c r="P40" s="117"/>
      <c r="Q40" s="118"/>
      <c r="R40" s="117"/>
      <c r="S40" s="117"/>
    </row>
    <row r="41" spans="1:21" s="83" customFormat="1" ht="12.95" customHeight="1" x14ac:dyDescent="0.2">
      <c r="A41" s="81" t="str">
        <f t="shared" si="4"/>
        <v>Fetahovic, Maida</v>
      </c>
      <c r="B41" s="86" t="str">
        <f>$B$5</f>
        <v>BAWÜ</v>
      </c>
      <c r="C41" s="115">
        <v>1</v>
      </c>
      <c r="D41" s="116">
        <v>2</v>
      </c>
      <c r="E41" s="116">
        <v>2</v>
      </c>
      <c r="F41" s="116">
        <v>2</v>
      </c>
      <c r="G41" s="116"/>
      <c r="H41" s="98">
        <v>2</v>
      </c>
      <c r="I41" s="98"/>
      <c r="J41" s="98">
        <v>2</v>
      </c>
      <c r="K41" s="98"/>
      <c r="L41" s="117"/>
      <c r="M41" s="117"/>
      <c r="N41" s="117"/>
      <c r="O41" s="117"/>
      <c r="P41" s="117"/>
      <c r="Q41" s="118"/>
      <c r="R41" s="117"/>
      <c r="S41" s="117"/>
    </row>
    <row r="42" spans="1:21" s="83" customFormat="1" ht="12.95" customHeight="1" x14ac:dyDescent="0.2">
      <c r="A42" s="81" t="str">
        <f t="shared" si="4"/>
        <v>Fetahovic, Maida</v>
      </c>
      <c r="B42" s="86" t="str">
        <f>$B$6</f>
        <v>Kiel/Berlin</v>
      </c>
      <c r="C42" s="115">
        <v>1</v>
      </c>
      <c r="D42" s="116">
        <v>2</v>
      </c>
      <c r="E42" s="116">
        <v>2</v>
      </c>
      <c r="F42" s="116">
        <v>1</v>
      </c>
      <c r="G42" s="116">
        <v>3</v>
      </c>
      <c r="H42" s="98">
        <v>2</v>
      </c>
      <c r="I42" s="98"/>
      <c r="J42" s="98"/>
      <c r="K42" s="98">
        <v>1</v>
      </c>
      <c r="L42" s="117"/>
      <c r="M42" s="117"/>
      <c r="N42" s="117"/>
      <c r="O42" s="117"/>
      <c r="P42" s="117"/>
      <c r="Q42" s="118"/>
      <c r="R42" s="117"/>
      <c r="S42" s="117"/>
    </row>
    <row r="43" spans="1:21" s="83" customFormat="1" ht="12.95" customHeight="1" x14ac:dyDescent="0.2">
      <c r="A43" s="81" t="str">
        <f t="shared" si="4"/>
        <v>Fetahovic, Maida</v>
      </c>
      <c r="B43" s="86" t="str">
        <f>$B$7</f>
        <v>Gegner 5</v>
      </c>
      <c r="C43" s="115"/>
      <c r="D43" s="116"/>
      <c r="E43" s="116"/>
      <c r="F43" s="116"/>
      <c r="G43" s="116"/>
      <c r="H43" s="98"/>
      <c r="I43" s="98"/>
      <c r="J43" s="98"/>
      <c r="K43" s="98"/>
      <c r="L43" s="117"/>
      <c r="M43" s="117"/>
      <c r="N43" s="117"/>
      <c r="O43" s="117"/>
      <c r="P43" s="117"/>
      <c r="Q43" s="118"/>
      <c r="R43" s="117"/>
      <c r="S43" s="117"/>
    </row>
    <row r="44" spans="1:21" s="83" customFormat="1" ht="12.95" customHeight="1" x14ac:dyDescent="0.2">
      <c r="A44" s="81" t="str">
        <f t="shared" si="4"/>
        <v>Fetahovic, Maida</v>
      </c>
      <c r="B44" s="86" t="str">
        <f>$B$8</f>
        <v>Gegner 6</v>
      </c>
      <c r="C44" s="115"/>
      <c r="D44" s="116"/>
      <c r="E44" s="116"/>
      <c r="F44" s="116"/>
      <c r="G44" s="116"/>
      <c r="H44" s="98"/>
      <c r="I44" s="98"/>
      <c r="J44" s="98"/>
      <c r="K44" s="98"/>
      <c r="L44" s="117"/>
      <c r="M44" s="117"/>
      <c r="N44" s="117"/>
      <c r="O44" s="117"/>
      <c r="P44" s="117"/>
      <c r="Q44" s="118"/>
      <c r="R44" s="117"/>
      <c r="S44" s="117"/>
    </row>
    <row r="45" spans="1:21" s="83" customFormat="1" ht="12.95" customHeight="1" x14ac:dyDescent="0.2">
      <c r="A45" s="81" t="str">
        <f t="shared" si="4"/>
        <v>Fetahovic, Maida</v>
      </c>
      <c r="B45" s="86" t="str">
        <f>$B$9</f>
        <v>Gegner 7</v>
      </c>
      <c r="C45" s="115"/>
      <c r="D45" s="116"/>
      <c r="E45" s="116"/>
      <c r="F45" s="116"/>
      <c r="G45" s="116"/>
      <c r="H45" s="98"/>
      <c r="I45" s="98"/>
      <c r="J45" s="98"/>
      <c r="K45" s="98"/>
      <c r="L45" s="117"/>
      <c r="M45" s="117"/>
      <c r="N45" s="117"/>
      <c r="O45" s="117"/>
      <c r="P45" s="117"/>
      <c r="Q45" s="118"/>
      <c r="R45" s="117"/>
      <c r="S45" s="117"/>
    </row>
    <row r="46" spans="1:21" s="83" customFormat="1" ht="12.95" customHeight="1" x14ac:dyDescent="0.2">
      <c r="A46" s="81" t="str">
        <f t="shared" si="4"/>
        <v>Fetahovic, Maida</v>
      </c>
      <c r="B46" s="86" t="str">
        <f>$B$10</f>
        <v>Gegner 8</v>
      </c>
      <c r="C46" s="115"/>
      <c r="D46" s="116"/>
      <c r="E46" s="116"/>
      <c r="F46" s="116"/>
      <c r="G46" s="116"/>
      <c r="H46" s="98"/>
      <c r="I46" s="98"/>
      <c r="J46" s="98"/>
      <c r="K46" s="98"/>
      <c r="L46" s="117"/>
      <c r="M46" s="117"/>
      <c r="N46" s="117"/>
      <c r="O46" s="117"/>
      <c r="P46" s="117"/>
      <c r="Q46" s="118"/>
      <c r="R46" s="117"/>
      <c r="S46" s="117"/>
    </row>
    <row r="47" spans="1:21" ht="12.95" customHeight="1" x14ac:dyDescent="0.2">
      <c r="A47" s="76" t="str">
        <f>daten!$Q$7</f>
        <v>Glanert, Yuna</v>
      </c>
      <c r="B47" s="77"/>
      <c r="C47" s="84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</row>
    <row r="48" spans="1:21" s="83" customFormat="1" ht="12.95" customHeight="1" x14ac:dyDescent="0.2">
      <c r="A48" s="81" t="str">
        <f t="shared" ref="A48:A55" si="5">$A$47</f>
        <v>Glanert, Yuna</v>
      </c>
      <c r="B48" s="86" t="str">
        <f>$B$3</f>
        <v>KIEL</v>
      </c>
      <c r="C48" s="115">
        <v>1</v>
      </c>
      <c r="D48" s="116">
        <v>1</v>
      </c>
      <c r="E48" s="116">
        <v>1</v>
      </c>
      <c r="F48" s="116"/>
      <c r="G48" s="116"/>
      <c r="H48" s="98">
        <v>1</v>
      </c>
      <c r="I48" s="98"/>
      <c r="J48" s="98"/>
      <c r="K48" s="98"/>
      <c r="L48" s="117"/>
      <c r="M48" s="117"/>
      <c r="N48" s="117"/>
      <c r="O48" s="117"/>
      <c r="P48" s="117"/>
      <c r="Q48" s="117"/>
      <c r="R48" s="117"/>
      <c r="S48" s="117"/>
    </row>
    <row r="49" spans="1:21" s="83" customFormat="1" ht="12.95" customHeight="1" x14ac:dyDescent="0.2">
      <c r="A49" s="81" t="str">
        <f t="shared" si="5"/>
        <v>Glanert, Yuna</v>
      </c>
      <c r="B49" s="86" t="str">
        <f>$B$4</f>
        <v>STU</v>
      </c>
      <c r="C49" s="115">
        <v>1</v>
      </c>
      <c r="D49" s="116">
        <v>1</v>
      </c>
      <c r="E49" s="116"/>
      <c r="F49" s="116">
        <v>1</v>
      </c>
      <c r="G49" s="116"/>
      <c r="H49" s="98"/>
      <c r="I49" s="98"/>
      <c r="J49" s="98"/>
      <c r="K49" s="98"/>
      <c r="L49" s="117"/>
      <c r="M49" s="117"/>
      <c r="N49" s="117">
        <v>1</v>
      </c>
      <c r="O49" s="117"/>
      <c r="P49" s="117"/>
      <c r="Q49" s="117"/>
      <c r="R49" s="117"/>
      <c r="S49" s="117"/>
    </row>
    <row r="50" spans="1:21" s="83" customFormat="1" ht="12.95" customHeight="1" x14ac:dyDescent="0.2">
      <c r="A50" s="81" t="str">
        <f t="shared" si="5"/>
        <v>Glanert, Yuna</v>
      </c>
      <c r="B50" s="86" t="str">
        <f>$B$5</f>
        <v>BAWÜ</v>
      </c>
      <c r="C50" s="115">
        <v>1</v>
      </c>
      <c r="D50" s="116">
        <v>2</v>
      </c>
      <c r="E50" s="116">
        <v>2</v>
      </c>
      <c r="F50" s="116"/>
      <c r="G50" s="116"/>
      <c r="H50" s="98"/>
      <c r="I50" s="98"/>
      <c r="J50" s="98"/>
      <c r="K50" s="98"/>
      <c r="L50" s="117"/>
      <c r="M50" s="117"/>
      <c r="N50" s="117"/>
      <c r="O50" s="117"/>
      <c r="P50" s="117"/>
      <c r="Q50" s="117"/>
      <c r="R50" s="117"/>
      <c r="S50" s="117"/>
    </row>
    <row r="51" spans="1:21" s="83" customFormat="1" ht="12.95" customHeight="1" x14ac:dyDescent="0.2">
      <c r="A51" s="81" t="str">
        <f t="shared" si="5"/>
        <v>Glanert, Yuna</v>
      </c>
      <c r="B51" s="86" t="str">
        <f>$B$6</f>
        <v>Kiel/Berlin</v>
      </c>
      <c r="C51" s="115">
        <v>1</v>
      </c>
      <c r="D51" s="116"/>
      <c r="E51" s="116"/>
      <c r="F51" s="116"/>
      <c r="G51" s="116"/>
      <c r="H51" s="98"/>
      <c r="I51" s="98"/>
      <c r="J51" s="98"/>
      <c r="K51" s="98"/>
      <c r="L51" s="117"/>
      <c r="M51" s="117"/>
      <c r="N51" s="117"/>
      <c r="O51" s="117"/>
      <c r="P51" s="117"/>
      <c r="Q51" s="117"/>
      <c r="R51" s="117"/>
      <c r="S51" s="117"/>
    </row>
    <row r="52" spans="1:21" s="83" customFormat="1" ht="12.95" customHeight="1" x14ac:dyDescent="0.2">
      <c r="A52" s="81" t="str">
        <f t="shared" si="5"/>
        <v>Glanert, Yuna</v>
      </c>
      <c r="B52" s="86" t="str">
        <f>$B$7</f>
        <v>Gegner 5</v>
      </c>
      <c r="C52" s="115"/>
      <c r="D52" s="116"/>
      <c r="E52" s="116"/>
      <c r="F52" s="116"/>
      <c r="G52" s="116"/>
      <c r="H52" s="98"/>
      <c r="I52" s="98"/>
      <c r="J52" s="98"/>
      <c r="K52" s="98"/>
      <c r="L52" s="117"/>
      <c r="M52" s="117"/>
      <c r="N52" s="117"/>
      <c r="O52" s="117"/>
      <c r="P52" s="117"/>
      <c r="Q52" s="117"/>
      <c r="R52" s="117"/>
      <c r="S52" s="117"/>
    </row>
    <row r="53" spans="1:21" s="83" customFormat="1" ht="12.95" customHeight="1" x14ac:dyDescent="0.2">
      <c r="A53" s="81" t="str">
        <f t="shared" si="5"/>
        <v>Glanert, Yuna</v>
      </c>
      <c r="B53" s="86" t="str">
        <f>$B$8</f>
        <v>Gegner 6</v>
      </c>
      <c r="C53" s="115"/>
      <c r="D53" s="116"/>
      <c r="E53" s="116"/>
      <c r="F53" s="116"/>
      <c r="G53" s="116"/>
      <c r="H53" s="98"/>
      <c r="I53" s="98"/>
      <c r="J53" s="98"/>
      <c r="K53" s="98"/>
      <c r="L53" s="117"/>
      <c r="M53" s="117"/>
      <c r="N53" s="117"/>
      <c r="O53" s="117"/>
      <c r="P53" s="117"/>
      <c r="Q53" s="117"/>
      <c r="R53" s="117"/>
      <c r="S53" s="117"/>
    </row>
    <row r="54" spans="1:21" s="83" customFormat="1" ht="12.95" customHeight="1" x14ac:dyDescent="0.2">
      <c r="A54" s="81" t="str">
        <f t="shared" si="5"/>
        <v>Glanert, Yuna</v>
      </c>
      <c r="B54" s="86" t="str">
        <f>$B$9</f>
        <v>Gegner 7</v>
      </c>
      <c r="C54" s="115"/>
      <c r="D54" s="116"/>
      <c r="E54" s="116"/>
      <c r="F54" s="116"/>
      <c r="G54" s="116"/>
      <c r="H54" s="98"/>
      <c r="I54" s="98"/>
      <c r="J54" s="98"/>
      <c r="K54" s="98"/>
      <c r="L54" s="117"/>
      <c r="M54" s="117"/>
      <c r="N54" s="117"/>
      <c r="O54" s="117"/>
      <c r="P54" s="117"/>
      <c r="Q54" s="117"/>
      <c r="R54" s="117"/>
      <c r="S54" s="117"/>
    </row>
    <row r="55" spans="1:21" s="83" customFormat="1" ht="12.95" customHeight="1" x14ac:dyDescent="0.2">
      <c r="A55" s="81" t="str">
        <f t="shared" si="5"/>
        <v>Glanert, Yuna</v>
      </c>
      <c r="B55" s="86" t="str">
        <f>$B$10</f>
        <v>Gegner 8</v>
      </c>
      <c r="C55" s="115"/>
      <c r="D55" s="116"/>
      <c r="E55" s="116"/>
      <c r="F55" s="116"/>
      <c r="G55" s="116"/>
      <c r="H55" s="98"/>
      <c r="I55" s="98"/>
      <c r="J55" s="98"/>
      <c r="K55" s="98"/>
      <c r="L55" s="117"/>
      <c r="M55" s="117"/>
      <c r="N55" s="117"/>
      <c r="O55" s="117"/>
      <c r="P55" s="117"/>
      <c r="Q55" s="117"/>
      <c r="R55" s="117"/>
      <c r="S55" s="117"/>
    </row>
    <row r="56" spans="1:21" ht="12.95" customHeight="1" x14ac:dyDescent="0.2">
      <c r="A56" s="76" t="str">
        <f>daten!$Q$8</f>
        <v>Grebing, Emma</v>
      </c>
      <c r="B56" s="77"/>
      <c r="C56" s="84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</row>
    <row r="57" spans="1:21" s="83" customFormat="1" ht="12.95" customHeight="1" x14ac:dyDescent="0.2">
      <c r="A57" s="81" t="str">
        <f>$A$56</f>
        <v>Grebing, Emma</v>
      </c>
      <c r="B57" s="86" t="str">
        <f>$B$3</f>
        <v>KIEL</v>
      </c>
      <c r="C57" s="115">
        <v>1</v>
      </c>
      <c r="D57" s="116">
        <v>1</v>
      </c>
      <c r="E57" s="116">
        <v>1</v>
      </c>
      <c r="F57" s="116"/>
      <c r="G57" s="116"/>
      <c r="H57" s="98"/>
      <c r="I57" s="98"/>
      <c r="J57" s="98"/>
      <c r="K57" s="98"/>
      <c r="L57" s="117">
        <v>1</v>
      </c>
      <c r="M57" s="117"/>
      <c r="N57" s="117"/>
      <c r="O57" s="117"/>
      <c r="P57" s="117"/>
      <c r="Q57" s="117"/>
      <c r="R57" s="117"/>
      <c r="S57" s="117"/>
    </row>
    <row r="58" spans="1:21" s="83" customFormat="1" ht="12.95" customHeight="1" x14ac:dyDescent="0.2">
      <c r="A58" s="81" t="str">
        <f t="shared" ref="A58:A64" si="6">$A$56</f>
        <v>Grebing, Emma</v>
      </c>
      <c r="B58" s="86" t="str">
        <f>$B$4</f>
        <v>STU</v>
      </c>
      <c r="C58" s="115">
        <v>1</v>
      </c>
      <c r="D58" s="116">
        <v>1</v>
      </c>
      <c r="E58" s="116">
        <v>1</v>
      </c>
      <c r="F58" s="116"/>
      <c r="G58" s="116"/>
      <c r="H58" s="98"/>
      <c r="I58" s="98"/>
      <c r="J58" s="98"/>
      <c r="K58" s="98"/>
      <c r="L58" s="117"/>
      <c r="M58" s="117"/>
      <c r="N58" s="117"/>
      <c r="O58" s="117"/>
      <c r="P58" s="117"/>
      <c r="Q58" s="117"/>
      <c r="R58" s="117"/>
      <c r="S58" s="117"/>
    </row>
    <row r="59" spans="1:21" s="83" customFormat="1" ht="12.95" customHeight="1" x14ac:dyDescent="0.2">
      <c r="A59" s="81" t="str">
        <f t="shared" si="6"/>
        <v>Grebing, Emma</v>
      </c>
      <c r="B59" s="86" t="str">
        <f>$B$5</f>
        <v>BAWÜ</v>
      </c>
      <c r="C59" s="115"/>
      <c r="D59" s="116"/>
      <c r="E59" s="116"/>
      <c r="F59" s="116"/>
      <c r="G59" s="116"/>
      <c r="H59" s="98"/>
      <c r="I59" s="98"/>
      <c r="J59" s="98"/>
      <c r="K59" s="98"/>
      <c r="L59" s="117"/>
      <c r="M59" s="117"/>
      <c r="N59" s="117"/>
      <c r="O59" s="117"/>
      <c r="P59" s="117"/>
      <c r="Q59" s="117"/>
      <c r="R59" s="117"/>
      <c r="S59" s="117"/>
    </row>
    <row r="60" spans="1:21" s="83" customFormat="1" ht="12.95" customHeight="1" x14ac:dyDescent="0.2">
      <c r="A60" s="81" t="str">
        <f t="shared" si="6"/>
        <v>Grebing, Emma</v>
      </c>
      <c r="B60" s="86" t="str">
        <f>$B$6</f>
        <v>Kiel/Berlin</v>
      </c>
      <c r="C60" s="115">
        <v>1</v>
      </c>
      <c r="D60" s="116">
        <v>1</v>
      </c>
      <c r="E60" s="116">
        <v>1</v>
      </c>
      <c r="F60" s="116"/>
      <c r="G60" s="116"/>
      <c r="H60" s="98"/>
      <c r="I60" s="98"/>
      <c r="J60" s="98"/>
      <c r="K60" s="98"/>
      <c r="L60" s="117">
        <v>1</v>
      </c>
      <c r="M60" s="117"/>
      <c r="N60" s="117"/>
      <c r="O60" s="117"/>
      <c r="P60" s="117"/>
      <c r="Q60" s="117"/>
      <c r="R60" s="117"/>
      <c r="S60" s="117"/>
    </row>
    <row r="61" spans="1:21" s="83" customFormat="1" ht="12.95" customHeight="1" x14ac:dyDescent="0.2">
      <c r="A61" s="81" t="str">
        <f t="shared" si="6"/>
        <v>Grebing, Emma</v>
      </c>
      <c r="B61" s="86" t="str">
        <f>$B$7</f>
        <v>Gegner 5</v>
      </c>
      <c r="C61" s="115"/>
      <c r="D61" s="116"/>
      <c r="E61" s="116"/>
      <c r="F61" s="116"/>
      <c r="G61" s="116"/>
      <c r="H61" s="98"/>
      <c r="I61" s="98"/>
      <c r="J61" s="98"/>
      <c r="K61" s="98"/>
      <c r="L61" s="117"/>
      <c r="M61" s="117"/>
      <c r="N61" s="117"/>
      <c r="O61" s="117"/>
      <c r="P61" s="117"/>
      <c r="Q61" s="117"/>
      <c r="R61" s="117"/>
      <c r="S61" s="117"/>
    </row>
    <row r="62" spans="1:21" s="83" customFormat="1" ht="12.95" customHeight="1" x14ac:dyDescent="0.2">
      <c r="A62" s="81" t="str">
        <f t="shared" si="6"/>
        <v>Grebing, Emma</v>
      </c>
      <c r="B62" s="86" t="str">
        <f>$B$8</f>
        <v>Gegner 6</v>
      </c>
      <c r="C62" s="115"/>
      <c r="D62" s="116"/>
      <c r="E62" s="116"/>
      <c r="F62" s="116"/>
      <c r="G62" s="116"/>
      <c r="H62" s="98"/>
      <c r="I62" s="98"/>
      <c r="J62" s="98"/>
      <c r="K62" s="98"/>
      <c r="L62" s="117"/>
      <c r="M62" s="117"/>
      <c r="N62" s="117"/>
      <c r="O62" s="117"/>
      <c r="P62" s="117"/>
      <c r="Q62" s="117"/>
      <c r="R62" s="117"/>
      <c r="S62" s="117"/>
    </row>
    <row r="63" spans="1:21" s="83" customFormat="1" ht="12.95" customHeight="1" x14ac:dyDescent="0.2">
      <c r="A63" s="81" t="str">
        <f t="shared" si="6"/>
        <v>Grebing, Emma</v>
      </c>
      <c r="B63" s="86" t="str">
        <f>$B$9</f>
        <v>Gegner 7</v>
      </c>
      <c r="C63" s="115"/>
      <c r="D63" s="116"/>
      <c r="E63" s="116"/>
      <c r="F63" s="116"/>
      <c r="G63" s="116"/>
      <c r="H63" s="98"/>
      <c r="I63" s="98"/>
      <c r="J63" s="98"/>
      <c r="K63" s="98"/>
      <c r="L63" s="117"/>
      <c r="M63" s="117"/>
      <c r="N63" s="117"/>
      <c r="O63" s="117"/>
      <c r="P63" s="117"/>
      <c r="Q63" s="117"/>
      <c r="R63" s="117"/>
      <c r="S63" s="117"/>
    </row>
    <row r="64" spans="1:21" s="83" customFormat="1" ht="12.95" customHeight="1" x14ac:dyDescent="0.2">
      <c r="A64" s="81" t="str">
        <f t="shared" si="6"/>
        <v>Grebing, Emma</v>
      </c>
      <c r="B64" s="86" t="str">
        <f>$B$10</f>
        <v>Gegner 8</v>
      </c>
      <c r="C64" s="115"/>
      <c r="D64" s="116"/>
      <c r="E64" s="116"/>
      <c r="F64" s="116"/>
      <c r="G64" s="116"/>
      <c r="H64" s="98"/>
      <c r="I64" s="98"/>
      <c r="J64" s="98"/>
      <c r="K64" s="98"/>
      <c r="L64" s="117"/>
      <c r="M64" s="117"/>
      <c r="N64" s="117"/>
      <c r="O64" s="117"/>
      <c r="P64" s="117"/>
      <c r="Q64" s="117"/>
      <c r="R64" s="117"/>
      <c r="S64" s="117"/>
    </row>
    <row r="65" spans="1:21" ht="12.95" customHeight="1" x14ac:dyDescent="0.2">
      <c r="A65" s="76" t="str">
        <f>daten!$Q$9</f>
        <v>Holz, Juliane</v>
      </c>
      <c r="B65" s="77"/>
      <c r="C65" s="84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</row>
    <row r="66" spans="1:21" s="83" customFormat="1" ht="12.95" customHeight="1" x14ac:dyDescent="0.2">
      <c r="A66" s="81" t="str">
        <f>$A$65</f>
        <v>Holz, Juliane</v>
      </c>
      <c r="B66" s="86" t="str">
        <f>$B$3</f>
        <v>KIEL</v>
      </c>
      <c r="C66" s="115">
        <v>1</v>
      </c>
      <c r="D66" s="116">
        <v>1</v>
      </c>
      <c r="E66" s="116">
        <v>1</v>
      </c>
      <c r="F66" s="116">
        <v>1</v>
      </c>
      <c r="G66" s="116">
        <v>2</v>
      </c>
      <c r="H66" s="98">
        <v>1</v>
      </c>
      <c r="I66" s="98">
        <v>1</v>
      </c>
      <c r="J66" s="98"/>
      <c r="K66" s="98"/>
      <c r="L66" s="117"/>
      <c r="M66" s="117"/>
      <c r="N66" s="117"/>
      <c r="O66" s="117"/>
      <c r="P66" s="117"/>
      <c r="Q66" s="117"/>
      <c r="R66" s="117"/>
      <c r="S66" s="117"/>
    </row>
    <row r="67" spans="1:21" s="83" customFormat="1" ht="12.95" customHeight="1" x14ac:dyDescent="0.2">
      <c r="A67" s="81" t="str">
        <f t="shared" ref="A67:A73" si="7">$A$65</f>
        <v>Holz, Juliane</v>
      </c>
      <c r="B67" s="86" t="str">
        <f>$B$4</f>
        <v>STU</v>
      </c>
      <c r="C67" s="115">
        <v>1</v>
      </c>
      <c r="D67" s="116">
        <v>1</v>
      </c>
      <c r="E67" s="116">
        <v>1</v>
      </c>
      <c r="F67" s="116">
        <v>1</v>
      </c>
      <c r="G67" s="116"/>
      <c r="H67" s="98">
        <v>1</v>
      </c>
      <c r="I67" s="98"/>
      <c r="J67" s="98"/>
      <c r="K67" s="98"/>
      <c r="L67" s="117"/>
      <c r="M67" s="117"/>
      <c r="N67" s="117"/>
      <c r="O67" s="117"/>
      <c r="P67" s="117"/>
      <c r="Q67" s="117"/>
      <c r="R67" s="117"/>
      <c r="S67" s="117"/>
    </row>
    <row r="68" spans="1:21" s="83" customFormat="1" ht="12.95" customHeight="1" x14ac:dyDescent="0.2">
      <c r="A68" s="81" t="str">
        <f t="shared" si="7"/>
        <v>Holz, Juliane</v>
      </c>
      <c r="B68" s="86" t="str">
        <f>$B$5</f>
        <v>BAWÜ</v>
      </c>
      <c r="C68" s="115"/>
      <c r="D68" s="116"/>
      <c r="E68" s="116"/>
      <c r="F68" s="116"/>
      <c r="G68" s="116"/>
      <c r="H68" s="98"/>
      <c r="I68" s="98"/>
      <c r="J68" s="98"/>
      <c r="K68" s="98"/>
      <c r="L68" s="117"/>
      <c r="M68" s="117"/>
      <c r="N68" s="117"/>
      <c r="O68" s="117"/>
      <c r="P68" s="117"/>
      <c r="Q68" s="117"/>
      <c r="R68" s="117"/>
      <c r="S68" s="117"/>
    </row>
    <row r="69" spans="1:21" s="83" customFormat="1" ht="12.95" customHeight="1" x14ac:dyDescent="0.2">
      <c r="A69" s="81" t="str">
        <f t="shared" si="7"/>
        <v>Holz, Juliane</v>
      </c>
      <c r="B69" s="86" t="str">
        <f>$B$6</f>
        <v>Kiel/Berlin</v>
      </c>
      <c r="C69" s="115">
        <v>1</v>
      </c>
      <c r="D69" s="116">
        <v>1</v>
      </c>
      <c r="E69" s="116">
        <v>1</v>
      </c>
      <c r="F69" s="116"/>
      <c r="G69" s="116"/>
      <c r="H69" s="98"/>
      <c r="I69" s="98"/>
      <c r="J69" s="98"/>
      <c r="K69" s="98"/>
      <c r="L69" s="117">
        <v>1</v>
      </c>
      <c r="M69" s="117"/>
      <c r="N69" s="117"/>
      <c r="O69" s="117"/>
      <c r="P69" s="117"/>
      <c r="Q69" s="117"/>
      <c r="R69" s="117"/>
      <c r="S69" s="117"/>
    </row>
    <row r="70" spans="1:21" s="83" customFormat="1" ht="12.95" customHeight="1" x14ac:dyDescent="0.2">
      <c r="A70" s="81" t="str">
        <f t="shared" si="7"/>
        <v>Holz, Juliane</v>
      </c>
      <c r="B70" s="86" t="str">
        <f>$B$7</f>
        <v>Gegner 5</v>
      </c>
      <c r="C70" s="115"/>
      <c r="D70" s="116"/>
      <c r="E70" s="116"/>
      <c r="F70" s="116"/>
      <c r="G70" s="116"/>
      <c r="H70" s="98"/>
      <c r="I70" s="98"/>
      <c r="J70" s="98"/>
      <c r="K70" s="98"/>
      <c r="L70" s="117"/>
      <c r="M70" s="117"/>
      <c r="N70" s="117"/>
      <c r="O70" s="117"/>
      <c r="P70" s="117"/>
      <c r="Q70" s="117"/>
      <c r="R70" s="117"/>
      <c r="S70" s="117"/>
    </row>
    <row r="71" spans="1:21" s="83" customFormat="1" ht="12.95" customHeight="1" x14ac:dyDescent="0.2">
      <c r="A71" s="81" t="str">
        <f t="shared" si="7"/>
        <v>Holz, Juliane</v>
      </c>
      <c r="B71" s="86" t="str">
        <f>$B$8</f>
        <v>Gegner 6</v>
      </c>
      <c r="C71" s="115"/>
      <c r="D71" s="116"/>
      <c r="E71" s="116"/>
      <c r="F71" s="116"/>
      <c r="G71" s="116"/>
      <c r="H71" s="98"/>
      <c r="I71" s="98"/>
      <c r="J71" s="98"/>
      <c r="K71" s="98"/>
      <c r="L71" s="117"/>
      <c r="M71" s="117"/>
      <c r="N71" s="117"/>
      <c r="O71" s="117"/>
      <c r="P71" s="117"/>
      <c r="Q71" s="117"/>
      <c r="R71" s="117"/>
      <c r="S71" s="117"/>
    </row>
    <row r="72" spans="1:21" s="83" customFormat="1" ht="12.95" customHeight="1" x14ac:dyDescent="0.2">
      <c r="A72" s="81" t="str">
        <f t="shared" si="7"/>
        <v>Holz, Juliane</v>
      </c>
      <c r="B72" s="86" t="str">
        <f>$B$9</f>
        <v>Gegner 7</v>
      </c>
      <c r="C72" s="115"/>
      <c r="D72" s="116"/>
      <c r="E72" s="116"/>
      <c r="F72" s="116"/>
      <c r="G72" s="116"/>
      <c r="H72" s="98"/>
      <c r="I72" s="98"/>
      <c r="J72" s="98"/>
      <c r="K72" s="98"/>
      <c r="L72" s="117"/>
      <c r="M72" s="117"/>
      <c r="N72" s="117"/>
      <c r="O72" s="117"/>
      <c r="P72" s="117"/>
      <c r="Q72" s="117"/>
      <c r="R72" s="117"/>
      <c r="S72" s="117"/>
    </row>
    <row r="73" spans="1:21" s="83" customFormat="1" ht="12.95" customHeight="1" x14ac:dyDescent="0.2">
      <c r="A73" s="81" t="str">
        <f t="shared" si="7"/>
        <v>Holz, Juliane</v>
      </c>
      <c r="B73" s="86" t="str">
        <f>$B$10</f>
        <v>Gegner 8</v>
      </c>
      <c r="C73" s="115"/>
      <c r="D73" s="116"/>
      <c r="E73" s="116"/>
      <c r="F73" s="116"/>
      <c r="G73" s="116"/>
      <c r="H73" s="98"/>
      <c r="I73" s="98"/>
      <c r="J73" s="98"/>
      <c r="K73" s="98"/>
      <c r="L73" s="117"/>
      <c r="M73" s="117"/>
      <c r="N73" s="117"/>
      <c r="O73" s="117"/>
      <c r="P73" s="117"/>
      <c r="Q73" s="117"/>
      <c r="R73" s="117"/>
      <c r="S73" s="117"/>
    </row>
    <row r="74" spans="1:21" ht="12.95" customHeight="1" x14ac:dyDescent="0.2">
      <c r="A74" s="76" t="str">
        <f>daten!$Q$10</f>
        <v>Lubnau, Lilly</v>
      </c>
      <c r="B74" s="77"/>
      <c r="C74" s="84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</row>
    <row r="75" spans="1:21" s="83" customFormat="1" ht="12.95" customHeight="1" x14ac:dyDescent="0.2">
      <c r="A75" s="81" t="str">
        <f>$A$74</f>
        <v>Lubnau, Lilly</v>
      </c>
      <c r="B75" s="86" t="str">
        <f>$B$3</f>
        <v>KIEL</v>
      </c>
      <c r="C75" s="115">
        <v>1</v>
      </c>
      <c r="D75" s="116">
        <v>3</v>
      </c>
      <c r="E75" s="116">
        <v>3</v>
      </c>
      <c r="F75" s="116">
        <v>2</v>
      </c>
      <c r="G75" s="116">
        <v>6</v>
      </c>
      <c r="H75" s="98">
        <v>3</v>
      </c>
      <c r="I75" s="98">
        <v>1</v>
      </c>
      <c r="J75" s="98"/>
      <c r="K75" s="98">
        <v>2</v>
      </c>
      <c r="L75" s="117"/>
      <c r="M75" s="117"/>
      <c r="N75" s="117"/>
      <c r="O75" s="117"/>
      <c r="P75" s="117"/>
      <c r="Q75" s="118"/>
      <c r="R75" s="117"/>
      <c r="S75" s="117"/>
    </row>
    <row r="76" spans="1:21" s="83" customFormat="1" ht="12.95" customHeight="1" x14ac:dyDescent="0.2">
      <c r="A76" s="81" t="str">
        <f t="shared" ref="A76:A82" si="8">$A$74</f>
        <v>Lubnau, Lilly</v>
      </c>
      <c r="B76" s="86" t="str">
        <f>$B$4</f>
        <v>STU</v>
      </c>
      <c r="C76" s="115">
        <v>1</v>
      </c>
      <c r="D76" s="116">
        <v>3</v>
      </c>
      <c r="E76" s="116">
        <v>3</v>
      </c>
      <c r="F76" s="116">
        <v>3</v>
      </c>
      <c r="G76" s="116">
        <v>4</v>
      </c>
      <c r="H76" s="98">
        <v>3</v>
      </c>
      <c r="I76" s="98"/>
      <c r="J76" s="98">
        <v>2</v>
      </c>
      <c r="K76" s="98">
        <v>1</v>
      </c>
      <c r="L76" s="117"/>
      <c r="M76" s="117"/>
      <c r="N76" s="117"/>
      <c r="O76" s="117"/>
      <c r="P76" s="117"/>
      <c r="Q76" s="118"/>
      <c r="R76" s="117"/>
      <c r="S76" s="117"/>
    </row>
    <row r="77" spans="1:21" s="83" customFormat="1" ht="12.95" customHeight="1" x14ac:dyDescent="0.2">
      <c r="A77" s="81" t="str">
        <f t="shared" si="8"/>
        <v>Lubnau, Lilly</v>
      </c>
      <c r="B77" s="86" t="str">
        <f>$B$5</f>
        <v>BAWÜ</v>
      </c>
      <c r="C77" s="115">
        <v>1</v>
      </c>
      <c r="D77" s="116">
        <v>3</v>
      </c>
      <c r="E77" s="116">
        <v>3</v>
      </c>
      <c r="F77" s="116">
        <v>2</v>
      </c>
      <c r="G77" s="116">
        <v>2</v>
      </c>
      <c r="H77" s="98">
        <v>2</v>
      </c>
      <c r="I77" s="98"/>
      <c r="J77" s="98"/>
      <c r="K77" s="98">
        <v>1</v>
      </c>
      <c r="L77" s="117"/>
      <c r="M77" s="117"/>
      <c r="N77" s="117"/>
      <c r="O77" s="117">
        <v>1</v>
      </c>
      <c r="P77" s="117"/>
      <c r="Q77" s="118"/>
      <c r="R77" s="117"/>
      <c r="S77" s="117"/>
    </row>
    <row r="78" spans="1:21" s="83" customFormat="1" ht="12.95" customHeight="1" x14ac:dyDescent="0.2">
      <c r="A78" s="81" t="str">
        <f t="shared" si="8"/>
        <v>Lubnau, Lilly</v>
      </c>
      <c r="B78" s="86" t="str">
        <f>$B$6</f>
        <v>Kiel/Berlin</v>
      </c>
      <c r="C78" s="115">
        <v>1</v>
      </c>
      <c r="D78" s="116">
        <v>3</v>
      </c>
      <c r="E78" s="116">
        <v>3</v>
      </c>
      <c r="F78" s="116">
        <v>2</v>
      </c>
      <c r="G78" s="116">
        <v>3</v>
      </c>
      <c r="H78" s="98">
        <v>2</v>
      </c>
      <c r="I78" s="98"/>
      <c r="J78" s="98"/>
      <c r="K78" s="98">
        <v>1</v>
      </c>
      <c r="L78" s="117">
        <v>1</v>
      </c>
      <c r="M78" s="117"/>
      <c r="N78" s="117"/>
      <c r="O78" s="117"/>
      <c r="P78" s="117"/>
      <c r="Q78" s="118"/>
      <c r="R78" s="117"/>
      <c r="S78" s="117"/>
    </row>
    <row r="79" spans="1:21" s="83" customFormat="1" ht="12.95" customHeight="1" x14ac:dyDescent="0.2">
      <c r="A79" s="81" t="str">
        <f t="shared" si="8"/>
        <v>Lubnau, Lilly</v>
      </c>
      <c r="B79" s="86" t="str">
        <f>$B$7</f>
        <v>Gegner 5</v>
      </c>
      <c r="C79" s="115"/>
      <c r="D79" s="116"/>
      <c r="E79" s="116"/>
      <c r="F79" s="116"/>
      <c r="G79" s="116"/>
      <c r="H79" s="98"/>
      <c r="I79" s="98"/>
      <c r="J79" s="98"/>
      <c r="K79" s="98"/>
      <c r="L79" s="117"/>
      <c r="M79" s="117"/>
      <c r="N79" s="117"/>
      <c r="O79" s="117"/>
      <c r="P79" s="117"/>
      <c r="Q79" s="118"/>
      <c r="R79" s="117"/>
      <c r="S79" s="117"/>
    </row>
    <row r="80" spans="1:21" s="83" customFormat="1" ht="12.95" customHeight="1" x14ac:dyDescent="0.2">
      <c r="A80" s="81" t="str">
        <f t="shared" si="8"/>
        <v>Lubnau, Lilly</v>
      </c>
      <c r="B80" s="86" t="str">
        <f>$B$8</f>
        <v>Gegner 6</v>
      </c>
      <c r="C80" s="115"/>
      <c r="D80" s="116"/>
      <c r="E80" s="116"/>
      <c r="F80" s="116"/>
      <c r="G80" s="116"/>
      <c r="H80" s="98"/>
      <c r="I80" s="98"/>
      <c r="J80" s="98"/>
      <c r="K80" s="98"/>
      <c r="L80" s="117"/>
      <c r="M80" s="117"/>
      <c r="N80" s="117"/>
      <c r="O80" s="117"/>
      <c r="P80" s="117"/>
      <c r="Q80" s="118"/>
      <c r="R80" s="117"/>
      <c r="S80" s="117"/>
    </row>
    <row r="81" spans="1:27" s="83" customFormat="1" ht="12.95" customHeight="1" x14ac:dyDescent="0.2">
      <c r="A81" s="81" t="str">
        <f t="shared" si="8"/>
        <v>Lubnau, Lilly</v>
      </c>
      <c r="B81" s="86" t="str">
        <f>$B$9</f>
        <v>Gegner 7</v>
      </c>
      <c r="C81" s="115"/>
      <c r="D81" s="116"/>
      <c r="E81" s="116"/>
      <c r="F81" s="116"/>
      <c r="G81" s="116"/>
      <c r="H81" s="98"/>
      <c r="I81" s="98"/>
      <c r="J81" s="98"/>
      <c r="K81" s="98"/>
      <c r="L81" s="117"/>
      <c r="M81" s="117"/>
      <c r="N81" s="117"/>
      <c r="O81" s="117"/>
      <c r="P81" s="117"/>
      <c r="Q81" s="118"/>
      <c r="R81" s="117"/>
      <c r="S81" s="117"/>
    </row>
    <row r="82" spans="1:27" s="83" customFormat="1" ht="12.95" customHeight="1" x14ac:dyDescent="0.2">
      <c r="A82" s="81" t="str">
        <f t="shared" si="8"/>
        <v>Lubnau, Lilly</v>
      </c>
      <c r="B82" s="86" t="str">
        <f>$B$10</f>
        <v>Gegner 8</v>
      </c>
      <c r="C82" s="115"/>
      <c r="D82" s="116"/>
      <c r="E82" s="116"/>
      <c r="F82" s="116"/>
      <c r="G82" s="116"/>
      <c r="H82" s="98"/>
      <c r="I82" s="98"/>
      <c r="J82" s="98"/>
      <c r="K82" s="98"/>
      <c r="L82" s="117"/>
      <c r="M82" s="117"/>
      <c r="N82" s="117"/>
      <c r="O82" s="117"/>
      <c r="P82" s="117"/>
      <c r="Q82" s="118"/>
      <c r="R82" s="117"/>
      <c r="S82" s="117"/>
    </row>
    <row r="83" spans="1:27" ht="12.95" customHeight="1" x14ac:dyDescent="0.2">
      <c r="A83" s="76" t="str">
        <f>daten!$Q$11</f>
        <v>Mai, Stella</v>
      </c>
      <c r="B83" s="77"/>
      <c r="C83" s="84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</row>
    <row r="84" spans="1:27" s="83" customFormat="1" ht="12.95" customHeight="1" x14ac:dyDescent="0.2">
      <c r="A84" s="81" t="str">
        <f>$A$83</f>
        <v>Mai, Stella</v>
      </c>
      <c r="B84" s="86" t="str">
        <f>$B$3</f>
        <v>KIEL</v>
      </c>
      <c r="C84" s="115">
        <v>1</v>
      </c>
      <c r="D84" s="116">
        <v>2</v>
      </c>
      <c r="E84" s="116">
        <v>2</v>
      </c>
      <c r="F84" s="116">
        <v>2</v>
      </c>
      <c r="G84" s="116">
        <v>1</v>
      </c>
      <c r="H84" s="98">
        <v>1</v>
      </c>
      <c r="I84" s="98"/>
      <c r="J84" s="98"/>
      <c r="K84" s="98"/>
      <c r="L84" s="117"/>
      <c r="M84" s="117"/>
      <c r="N84" s="117"/>
      <c r="O84" s="117">
        <v>1</v>
      </c>
      <c r="P84" s="117"/>
      <c r="Q84" s="117"/>
      <c r="R84" s="117"/>
      <c r="S84" s="117"/>
    </row>
    <row r="85" spans="1:27" s="83" customFormat="1" ht="12.95" customHeight="1" x14ac:dyDescent="0.2">
      <c r="A85" s="81" t="str">
        <f t="shared" ref="A85:A91" si="9">$A$83</f>
        <v>Mai, Stella</v>
      </c>
      <c r="B85" s="86" t="str">
        <f>$B$4</f>
        <v>STU</v>
      </c>
      <c r="C85" s="115">
        <v>1</v>
      </c>
      <c r="D85" s="116">
        <v>3</v>
      </c>
      <c r="E85" s="116">
        <v>3</v>
      </c>
      <c r="F85" s="116">
        <v>2</v>
      </c>
      <c r="G85" s="116">
        <v>1</v>
      </c>
      <c r="H85" s="98">
        <v>3</v>
      </c>
      <c r="I85" s="98"/>
      <c r="J85" s="98"/>
      <c r="K85" s="98"/>
      <c r="L85" s="117"/>
      <c r="M85" s="117"/>
      <c r="N85" s="117"/>
      <c r="O85" s="117"/>
      <c r="P85" s="117"/>
      <c r="Q85" s="117"/>
      <c r="R85" s="117"/>
      <c r="S85" s="117"/>
    </row>
    <row r="86" spans="1:27" s="83" customFormat="1" ht="12.95" customHeight="1" x14ac:dyDescent="0.2">
      <c r="A86" s="81" t="str">
        <f t="shared" si="9"/>
        <v>Mai, Stella</v>
      </c>
      <c r="B86" s="86" t="str">
        <f>$B$5</f>
        <v>BAWÜ</v>
      </c>
      <c r="C86" s="115">
        <v>1</v>
      </c>
      <c r="D86" s="116">
        <v>2</v>
      </c>
      <c r="E86" s="116">
        <v>2</v>
      </c>
      <c r="F86" s="116"/>
      <c r="G86" s="116">
        <v>1</v>
      </c>
      <c r="H86" s="98">
        <v>1</v>
      </c>
      <c r="I86" s="98"/>
      <c r="J86" s="98">
        <v>1</v>
      </c>
      <c r="K86" s="98"/>
      <c r="L86" s="117"/>
      <c r="M86" s="117"/>
      <c r="N86" s="117"/>
      <c r="O86" s="117"/>
      <c r="P86" s="117"/>
      <c r="Q86" s="117"/>
      <c r="R86" s="117"/>
      <c r="S86" s="117"/>
    </row>
    <row r="87" spans="1:27" s="83" customFormat="1" ht="12.95" customHeight="1" x14ac:dyDescent="0.2">
      <c r="A87" s="81" t="str">
        <f t="shared" si="9"/>
        <v>Mai, Stella</v>
      </c>
      <c r="B87" s="86" t="str">
        <f>$B$6</f>
        <v>Kiel/Berlin</v>
      </c>
      <c r="C87" s="115">
        <v>1</v>
      </c>
      <c r="D87" s="116">
        <v>2</v>
      </c>
      <c r="E87" s="116">
        <v>2</v>
      </c>
      <c r="F87" s="116">
        <v>1</v>
      </c>
      <c r="G87" s="116">
        <v>1</v>
      </c>
      <c r="H87" s="98">
        <v>1</v>
      </c>
      <c r="I87" s="98"/>
      <c r="J87" s="98">
        <v>1</v>
      </c>
      <c r="K87" s="98"/>
      <c r="L87" s="117"/>
      <c r="M87" s="117"/>
      <c r="N87" s="117"/>
      <c r="O87" s="117"/>
      <c r="P87" s="117"/>
      <c r="Q87" s="117"/>
      <c r="R87" s="117"/>
      <c r="S87" s="117"/>
    </row>
    <row r="88" spans="1:27" s="83" customFormat="1" ht="12.95" customHeight="1" x14ac:dyDescent="0.2">
      <c r="A88" s="81" t="str">
        <f t="shared" si="9"/>
        <v>Mai, Stella</v>
      </c>
      <c r="B88" s="86" t="str">
        <f>$B$7</f>
        <v>Gegner 5</v>
      </c>
      <c r="C88" s="115"/>
      <c r="D88" s="116"/>
      <c r="E88" s="116"/>
      <c r="F88" s="116"/>
      <c r="G88" s="116"/>
      <c r="H88" s="98"/>
      <c r="I88" s="98"/>
      <c r="J88" s="98"/>
      <c r="K88" s="98"/>
      <c r="L88" s="117"/>
      <c r="M88" s="117"/>
      <c r="N88" s="117"/>
      <c r="O88" s="117"/>
      <c r="P88" s="117"/>
      <c r="Q88" s="117"/>
      <c r="R88" s="117"/>
      <c r="S88" s="117"/>
    </row>
    <row r="89" spans="1:27" s="83" customFormat="1" ht="12.95" customHeight="1" x14ac:dyDescent="0.2">
      <c r="A89" s="81" t="str">
        <f t="shared" si="9"/>
        <v>Mai, Stella</v>
      </c>
      <c r="B89" s="86" t="str">
        <f>$B$8</f>
        <v>Gegner 6</v>
      </c>
      <c r="C89" s="115"/>
      <c r="D89" s="116"/>
      <c r="E89" s="116"/>
      <c r="F89" s="116"/>
      <c r="G89" s="116"/>
      <c r="H89" s="98"/>
      <c r="I89" s="98"/>
      <c r="J89" s="98"/>
      <c r="K89" s="98"/>
      <c r="L89" s="117"/>
      <c r="M89" s="117"/>
      <c r="N89" s="117"/>
      <c r="O89" s="117"/>
      <c r="P89" s="117"/>
      <c r="Q89" s="117"/>
      <c r="R89" s="117"/>
      <c r="S89" s="117"/>
    </row>
    <row r="90" spans="1:27" s="83" customFormat="1" ht="12.95" customHeight="1" x14ac:dyDescent="0.2">
      <c r="A90" s="81" t="str">
        <f t="shared" si="9"/>
        <v>Mai, Stella</v>
      </c>
      <c r="B90" s="86" t="str">
        <f>$B$9</f>
        <v>Gegner 7</v>
      </c>
      <c r="C90" s="115"/>
      <c r="D90" s="116"/>
      <c r="E90" s="116"/>
      <c r="F90" s="116"/>
      <c r="G90" s="116"/>
      <c r="H90" s="98"/>
      <c r="I90" s="98"/>
      <c r="J90" s="98"/>
      <c r="K90" s="98"/>
      <c r="L90" s="117"/>
      <c r="M90" s="117"/>
      <c r="N90" s="117"/>
      <c r="O90" s="117"/>
      <c r="P90" s="117"/>
      <c r="Q90" s="117"/>
      <c r="R90" s="117"/>
      <c r="S90" s="117"/>
    </row>
    <row r="91" spans="1:27" s="83" customFormat="1" ht="12.95" customHeight="1" x14ac:dyDescent="0.2">
      <c r="A91" s="81" t="str">
        <f t="shared" si="9"/>
        <v>Mai, Stella</v>
      </c>
      <c r="B91" s="86" t="str">
        <f>$B$10</f>
        <v>Gegner 8</v>
      </c>
      <c r="C91" s="115"/>
      <c r="D91" s="116"/>
      <c r="E91" s="116"/>
      <c r="F91" s="116"/>
      <c r="G91" s="116"/>
      <c r="H91" s="98"/>
      <c r="I91" s="98"/>
      <c r="J91" s="98"/>
      <c r="K91" s="98"/>
      <c r="L91" s="117"/>
      <c r="M91" s="117"/>
      <c r="N91" s="117"/>
      <c r="O91" s="117"/>
      <c r="P91" s="117"/>
      <c r="Q91" s="117"/>
      <c r="R91" s="117"/>
      <c r="S91" s="117"/>
    </row>
    <row r="92" spans="1:27" ht="12.95" customHeight="1" x14ac:dyDescent="0.2">
      <c r="A92" s="76" t="str">
        <f>daten!$Q$12</f>
        <v>Novak, Anna</v>
      </c>
      <c r="B92" s="77"/>
      <c r="C92" s="84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</row>
    <row r="93" spans="1:27" s="83" customFormat="1" ht="12.95" customHeight="1" x14ac:dyDescent="0.2">
      <c r="A93" s="81" t="str">
        <f>$A$92</f>
        <v>Novak, Anna</v>
      </c>
      <c r="B93" s="86" t="str">
        <f>$B$3</f>
        <v>KIEL</v>
      </c>
      <c r="C93" s="115">
        <v>1</v>
      </c>
      <c r="D93" s="116">
        <v>1</v>
      </c>
      <c r="E93" s="116">
        <v>1</v>
      </c>
      <c r="F93" s="116">
        <v>1</v>
      </c>
      <c r="G93" s="116">
        <v>1</v>
      </c>
      <c r="H93" s="98">
        <v>1</v>
      </c>
      <c r="I93" s="98"/>
      <c r="J93" s="98"/>
      <c r="K93" s="98"/>
      <c r="L93" s="117"/>
      <c r="M93" s="117"/>
      <c r="N93" s="117"/>
      <c r="O93" s="117"/>
      <c r="P93" s="117"/>
      <c r="Q93" s="117"/>
      <c r="R93" s="117"/>
      <c r="S93" s="117"/>
    </row>
    <row r="94" spans="1:27" s="83" customFormat="1" ht="12.95" customHeight="1" x14ac:dyDescent="0.2">
      <c r="A94" s="81" t="str">
        <f t="shared" ref="A94:A100" si="10">$A$92</f>
        <v>Novak, Anna</v>
      </c>
      <c r="B94" s="86" t="str">
        <f>$B$4</f>
        <v>STU</v>
      </c>
      <c r="C94" s="115">
        <v>1</v>
      </c>
      <c r="D94" s="116">
        <v>1</v>
      </c>
      <c r="E94" s="116">
        <v>1</v>
      </c>
      <c r="F94" s="116">
        <v>1</v>
      </c>
      <c r="G94" s="116"/>
      <c r="H94" s="98"/>
      <c r="I94" s="98"/>
      <c r="J94" s="98"/>
      <c r="K94" s="98"/>
      <c r="L94" s="117"/>
      <c r="M94" s="117"/>
      <c r="N94" s="117"/>
      <c r="O94" s="117"/>
      <c r="P94" s="117"/>
      <c r="Q94" s="117"/>
      <c r="R94" s="117"/>
      <c r="S94" s="117"/>
    </row>
    <row r="95" spans="1:27" s="83" customFormat="1" ht="12.95" customHeight="1" x14ac:dyDescent="0.2">
      <c r="A95" s="81" t="str">
        <f t="shared" si="10"/>
        <v>Novak, Anna</v>
      </c>
      <c r="B95" s="86" t="str">
        <f>$B$5</f>
        <v>BAWÜ</v>
      </c>
      <c r="C95" s="115"/>
      <c r="D95" s="116"/>
      <c r="E95" s="116"/>
      <c r="F95" s="116"/>
      <c r="G95" s="116"/>
      <c r="H95" s="98"/>
      <c r="I95" s="98"/>
      <c r="J95" s="98"/>
      <c r="K95" s="98"/>
      <c r="L95" s="117"/>
      <c r="M95" s="117"/>
      <c r="N95" s="117"/>
      <c r="O95" s="117"/>
      <c r="P95" s="117"/>
      <c r="Q95" s="117"/>
      <c r="R95" s="117"/>
      <c r="S95" s="117"/>
    </row>
    <row r="96" spans="1:27" s="83" customFormat="1" ht="12.95" customHeight="1" x14ac:dyDescent="0.2">
      <c r="A96" s="81" t="str">
        <f t="shared" si="10"/>
        <v>Novak, Anna</v>
      </c>
      <c r="B96" s="86" t="str">
        <f>$B$6</f>
        <v>Kiel/Berlin</v>
      </c>
      <c r="C96" s="115">
        <v>1</v>
      </c>
      <c r="D96" s="116">
        <v>2</v>
      </c>
      <c r="E96" s="116">
        <v>2</v>
      </c>
      <c r="F96" s="116">
        <v>1</v>
      </c>
      <c r="G96" s="116"/>
      <c r="H96" s="98">
        <v>1</v>
      </c>
      <c r="I96" s="98"/>
      <c r="J96" s="98"/>
      <c r="K96" s="98"/>
      <c r="L96" s="117"/>
      <c r="M96" s="117"/>
      <c r="N96" s="117"/>
      <c r="O96" s="117"/>
      <c r="P96" s="117"/>
      <c r="Q96" s="117"/>
      <c r="R96" s="117"/>
      <c r="S96" s="117"/>
    </row>
    <row r="97" spans="1:36" s="83" customFormat="1" ht="12.95" customHeight="1" x14ac:dyDescent="0.2">
      <c r="A97" s="81" t="str">
        <f t="shared" si="10"/>
        <v>Novak, Anna</v>
      </c>
      <c r="B97" s="86" t="str">
        <f>$B$7</f>
        <v>Gegner 5</v>
      </c>
      <c r="C97" s="115"/>
      <c r="D97" s="116"/>
      <c r="E97" s="116"/>
      <c r="F97" s="116"/>
      <c r="G97" s="116"/>
      <c r="H97" s="98"/>
      <c r="I97" s="98"/>
      <c r="J97" s="98"/>
      <c r="K97" s="98"/>
      <c r="L97" s="117"/>
      <c r="M97" s="117"/>
      <c r="N97" s="117"/>
      <c r="O97" s="117"/>
      <c r="P97" s="117"/>
      <c r="Q97" s="117"/>
      <c r="R97" s="117"/>
      <c r="S97" s="117"/>
    </row>
    <row r="98" spans="1:36" s="83" customFormat="1" ht="12.95" customHeight="1" x14ac:dyDescent="0.2">
      <c r="A98" s="81" t="str">
        <f t="shared" si="10"/>
        <v>Novak, Anna</v>
      </c>
      <c r="B98" s="86" t="str">
        <f>$B$8</f>
        <v>Gegner 6</v>
      </c>
      <c r="C98" s="115"/>
      <c r="D98" s="116"/>
      <c r="E98" s="116"/>
      <c r="F98" s="116"/>
      <c r="G98" s="116"/>
      <c r="H98" s="98"/>
      <c r="I98" s="98"/>
      <c r="J98" s="98"/>
      <c r="K98" s="98"/>
      <c r="L98" s="117"/>
      <c r="M98" s="117"/>
      <c r="N98" s="117"/>
      <c r="O98" s="117"/>
      <c r="P98" s="117"/>
      <c r="Q98" s="117"/>
      <c r="R98" s="117"/>
      <c r="S98" s="117"/>
    </row>
    <row r="99" spans="1:36" s="83" customFormat="1" ht="12.95" customHeight="1" x14ac:dyDescent="0.2">
      <c r="A99" s="81" t="str">
        <f t="shared" si="10"/>
        <v>Novak, Anna</v>
      </c>
      <c r="B99" s="86" t="str">
        <f>$B$9</f>
        <v>Gegner 7</v>
      </c>
      <c r="C99" s="115"/>
      <c r="D99" s="116"/>
      <c r="E99" s="116"/>
      <c r="F99" s="116"/>
      <c r="G99" s="116"/>
      <c r="H99" s="98"/>
      <c r="I99" s="98"/>
      <c r="J99" s="98"/>
      <c r="K99" s="98"/>
      <c r="L99" s="117"/>
      <c r="M99" s="117"/>
      <c r="N99" s="117"/>
      <c r="O99" s="117"/>
      <c r="P99" s="117"/>
      <c r="Q99" s="117"/>
      <c r="R99" s="117"/>
      <c r="S99" s="117"/>
    </row>
    <row r="100" spans="1:36" s="83" customFormat="1" ht="12.95" customHeight="1" x14ac:dyDescent="0.2">
      <c r="A100" s="81" t="str">
        <f t="shared" si="10"/>
        <v>Novak, Anna</v>
      </c>
      <c r="B100" s="86" t="str">
        <f>$B$10</f>
        <v>Gegner 8</v>
      </c>
      <c r="C100" s="115"/>
      <c r="D100" s="116"/>
      <c r="E100" s="116"/>
      <c r="F100" s="116"/>
      <c r="G100" s="116"/>
      <c r="H100" s="98"/>
      <c r="I100" s="98"/>
      <c r="J100" s="98"/>
      <c r="K100" s="98"/>
      <c r="L100" s="117"/>
      <c r="M100" s="117"/>
      <c r="N100" s="117"/>
      <c r="O100" s="117"/>
      <c r="P100" s="117"/>
      <c r="Q100" s="117"/>
      <c r="R100" s="117"/>
      <c r="S100" s="117"/>
    </row>
    <row r="101" spans="1:36" ht="12.95" customHeight="1" x14ac:dyDescent="0.2">
      <c r="A101" s="76" t="str">
        <f>daten!$Q$13</f>
        <v>Pinzek, Leonie</v>
      </c>
      <c r="B101" s="77"/>
      <c r="C101" s="84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</row>
    <row r="102" spans="1:36" s="83" customFormat="1" ht="12.95" customHeight="1" x14ac:dyDescent="0.2">
      <c r="A102" s="81" t="str">
        <f>$A$101</f>
        <v>Pinzek, Leonie</v>
      </c>
      <c r="B102" s="86" t="str">
        <f>$B$3</f>
        <v>KIEL</v>
      </c>
      <c r="C102" s="115">
        <v>1</v>
      </c>
      <c r="D102" s="116">
        <v>2</v>
      </c>
      <c r="E102" s="116">
        <v>1</v>
      </c>
      <c r="F102" s="116">
        <v>2</v>
      </c>
      <c r="G102" s="116"/>
      <c r="H102" s="98">
        <v>1</v>
      </c>
      <c r="I102" s="98"/>
      <c r="J102" s="98"/>
      <c r="K102" s="98"/>
      <c r="L102" s="117"/>
      <c r="M102" s="117"/>
      <c r="N102" s="117">
        <v>1</v>
      </c>
      <c r="O102" s="117">
        <v>1</v>
      </c>
      <c r="P102" s="117"/>
      <c r="Q102" s="117"/>
      <c r="R102" s="117"/>
      <c r="S102" s="117"/>
    </row>
    <row r="103" spans="1:36" s="83" customFormat="1" ht="12.95" customHeight="1" x14ac:dyDescent="0.2">
      <c r="A103" s="81" t="str">
        <f t="shared" ref="A103:A109" si="11">$A$101</f>
        <v>Pinzek, Leonie</v>
      </c>
      <c r="B103" s="86" t="str">
        <f>$B$4</f>
        <v>STU</v>
      </c>
      <c r="C103" s="115">
        <v>1</v>
      </c>
      <c r="D103" s="116">
        <v>2</v>
      </c>
      <c r="E103" s="116">
        <v>2</v>
      </c>
      <c r="F103" s="116">
        <v>1</v>
      </c>
      <c r="G103" s="116"/>
      <c r="H103" s="98">
        <v>2</v>
      </c>
      <c r="I103" s="98"/>
      <c r="J103" s="98"/>
      <c r="K103" s="98"/>
      <c r="L103" s="117"/>
      <c r="M103" s="117"/>
      <c r="N103" s="117"/>
      <c r="O103" s="117"/>
      <c r="P103" s="117"/>
      <c r="Q103" s="117"/>
      <c r="R103" s="117"/>
      <c r="S103" s="117"/>
    </row>
    <row r="104" spans="1:36" s="83" customFormat="1" ht="12.95" customHeight="1" x14ac:dyDescent="0.2">
      <c r="A104" s="81" t="str">
        <f t="shared" si="11"/>
        <v>Pinzek, Leonie</v>
      </c>
      <c r="B104" s="86" t="str">
        <f>$B$5</f>
        <v>BAWÜ</v>
      </c>
      <c r="C104" s="115">
        <v>1</v>
      </c>
      <c r="D104" s="116">
        <v>3</v>
      </c>
      <c r="E104" s="116">
        <v>3</v>
      </c>
      <c r="F104" s="116">
        <v>1</v>
      </c>
      <c r="G104" s="116">
        <v>1</v>
      </c>
      <c r="H104" s="98">
        <v>2</v>
      </c>
      <c r="I104" s="98"/>
      <c r="J104" s="98"/>
      <c r="K104" s="98"/>
      <c r="L104" s="117"/>
      <c r="M104" s="117"/>
      <c r="N104" s="117"/>
      <c r="O104" s="117">
        <v>1</v>
      </c>
      <c r="P104" s="117"/>
      <c r="Q104" s="117"/>
      <c r="R104" s="117"/>
      <c r="S104" s="117"/>
    </row>
    <row r="105" spans="1:36" s="83" customFormat="1" ht="12.95" customHeight="1" x14ac:dyDescent="0.2">
      <c r="A105" s="81" t="str">
        <f t="shared" si="11"/>
        <v>Pinzek, Leonie</v>
      </c>
      <c r="B105" s="86" t="str">
        <f>$B$6</f>
        <v>Kiel/Berlin</v>
      </c>
      <c r="C105" s="115">
        <v>1</v>
      </c>
      <c r="D105" s="116">
        <v>3</v>
      </c>
      <c r="E105" s="116">
        <v>3</v>
      </c>
      <c r="F105" s="116">
        <v>1</v>
      </c>
      <c r="G105" s="116"/>
      <c r="H105" s="98"/>
      <c r="I105" s="98"/>
      <c r="J105" s="98"/>
      <c r="K105" s="98"/>
      <c r="L105" s="117"/>
      <c r="M105" s="117"/>
      <c r="N105" s="117"/>
      <c r="O105" s="117">
        <v>1</v>
      </c>
      <c r="P105" s="117"/>
      <c r="Q105" s="117"/>
      <c r="R105" s="117"/>
      <c r="S105" s="117"/>
    </row>
    <row r="106" spans="1:36" s="83" customFormat="1" ht="12.95" customHeight="1" x14ac:dyDescent="0.2">
      <c r="A106" s="81" t="str">
        <f t="shared" si="11"/>
        <v>Pinzek, Leonie</v>
      </c>
      <c r="B106" s="86" t="str">
        <f>$B$7</f>
        <v>Gegner 5</v>
      </c>
      <c r="C106" s="115"/>
      <c r="D106" s="116"/>
      <c r="E106" s="116"/>
      <c r="F106" s="116"/>
      <c r="G106" s="116"/>
      <c r="H106" s="98"/>
      <c r="I106" s="98"/>
      <c r="J106" s="98"/>
      <c r="K106" s="98"/>
      <c r="L106" s="117"/>
      <c r="M106" s="117"/>
      <c r="N106" s="117"/>
      <c r="O106" s="117"/>
      <c r="P106" s="117"/>
      <c r="Q106" s="117"/>
      <c r="R106" s="117"/>
      <c r="S106" s="117"/>
    </row>
    <row r="107" spans="1:36" s="83" customFormat="1" ht="12.95" customHeight="1" x14ac:dyDescent="0.2">
      <c r="A107" s="81" t="str">
        <f t="shared" si="11"/>
        <v>Pinzek, Leonie</v>
      </c>
      <c r="B107" s="86" t="str">
        <f>$B$8</f>
        <v>Gegner 6</v>
      </c>
      <c r="C107" s="115"/>
      <c r="D107" s="116"/>
      <c r="E107" s="116"/>
      <c r="F107" s="116"/>
      <c r="G107" s="116"/>
      <c r="H107" s="98"/>
      <c r="I107" s="98"/>
      <c r="J107" s="98"/>
      <c r="K107" s="98"/>
      <c r="L107" s="117"/>
      <c r="M107" s="117"/>
      <c r="N107" s="117"/>
      <c r="O107" s="117"/>
      <c r="P107" s="117"/>
      <c r="Q107" s="117"/>
      <c r="R107" s="117"/>
      <c r="S107" s="117"/>
    </row>
    <row r="108" spans="1:36" s="83" customFormat="1" ht="12.95" customHeight="1" x14ac:dyDescent="0.2">
      <c r="A108" s="81" t="str">
        <f t="shared" si="11"/>
        <v>Pinzek, Leonie</v>
      </c>
      <c r="B108" s="86" t="str">
        <f>$B$9</f>
        <v>Gegner 7</v>
      </c>
      <c r="C108" s="115"/>
      <c r="D108" s="116"/>
      <c r="E108" s="116"/>
      <c r="F108" s="116"/>
      <c r="G108" s="116"/>
      <c r="H108" s="98"/>
      <c r="I108" s="98"/>
      <c r="J108" s="98"/>
      <c r="K108" s="98"/>
      <c r="L108" s="117"/>
      <c r="M108" s="117"/>
      <c r="N108" s="117"/>
      <c r="O108" s="117"/>
      <c r="P108" s="117"/>
      <c r="Q108" s="117"/>
      <c r="R108" s="117"/>
      <c r="S108" s="117"/>
    </row>
    <row r="109" spans="1:36" s="83" customFormat="1" ht="12.95" customHeight="1" x14ac:dyDescent="0.2">
      <c r="A109" s="81" t="str">
        <f t="shared" si="11"/>
        <v>Pinzek, Leonie</v>
      </c>
      <c r="B109" s="86" t="str">
        <f>$B$10</f>
        <v>Gegner 8</v>
      </c>
      <c r="C109" s="115"/>
      <c r="D109" s="116"/>
      <c r="E109" s="116"/>
      <c r="F109" s="116"/>
      <c r="G109" s="116"/>
      <c r="H109" s="98"/>
      <c r="I109" s="98"/>
      <c r="J109" s="98"/>
      <c r="K109" s="98"/>
      <c r="L109" s="117"/>
      <c r="M109" s="117"/>
      <c r="N109" s="117"/>
      <c r="O109" s="117"/>
      <c r="P109" s="117"/>
      <c r="Q109" s="117"/>
      <c r="R109" s="117"/>
      <c r="S109" s="117"/>
    </row>
    <row r="110" spans="1:36" ht="12.95" customHeight="1" x14ac:dyDescent="0.2">
      <c r="A110" s="76" t="str">
        <f>daten!$Q$14</f>
        <v>Stracke, Olivia</v>
      </c>
      <c r="B110" s="77"/>
      <c r="C110" s="84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</row>
    <row r="111" spans="1:36" s="83" customFormat="1" ht="12.95" customHeight="1" x14ac:dyDescent="0.2">
      <c r="A111" s="81" t="str">
        <f>$A$110</f>
        <v>Stracke, Olivia</v>
      </c>
      <c r="B111" s="86" t="str">
        <f>$B$3</f>
        <v>KIEL</v>
      </c>
      <c r="C111" s="115">
        <v>1</v>
      </c>
      <c r="D111" s="116">
        <v>1</v>
      </c>
      <c r="E111" s="116">
        <v>1</v>
      </c>
      <c r="F111" s="116">
        <v>1</v>
      </c>
      <c r="G111" s="116">
        <v>1</v>
      </c>
      <c r="H111" s="98">
        <v>1</v>
      </c>
      <c r="I111" s="98"/>
      <c r="J111" s="98"/>
      <c r="K111" s="98"/>
      <c r="L111" s="117"/>
      <c r="M111" s="117"/>
      <c r="N111" s="117"/>
      <c r="O111" s="117"/>
      <c r="P111" s="117"/>
      <c r="Q111" s="117"/>
      <c r="R111" s="117"/>
      <c r="S111" s="117"/>
    </row>
    <row r="112" spans="1:36" s="83" customFormat="1" ht="12.95" customHeight="1" x14ac:dyDescent="0.2">
      <c r="A112" s="81" t="str">
        <f t="shared" ref="A112:A118" si="12">$A$110</f>
        <v>Stracke, Olivia</v>
      </c>
      <c r="B112" s="86" t="str">
        <f>$B$4</f>
        <v>STU</v>
      </c>
      <c r="C112" s="115">
        <v>1</v>
      </c>
      <c r="D112" s="116">
        <v>1</v>
      </c>
      <c r="E112" s="116">
        <v>1</v>
      </c>
      <c r="F112" s="116"/>
      <c r="G112" s="116">
        <v>1</v>
      </c>
      <c r="H112" s="98"/>
      <c r="I112" s="98"/>
      <c r="J112" s="98"/>
      <c r="K112" s="98"/>
      <c r="L112" s="117"/>
      <c r="M112" s="117"/>
      <c r="N112" s="117"/>
      <c r="O112" s="117"/>
      <c r="P112" s="117"/>
      <c r="Q112" s="117"/>
      <c r="R112" s="117"/>
      <c r="S112" s="117"/>
    </row>
    <row r="113" spans="1:24" s="83" customFormat="1" ht="12.95" customHeight="1" x14ac:dyDescent="0.2">
      <c r="A113" s="81" t="str">
        <f t="shared" si="12"/>
        <v>Stracke, Olivia</v>
      </c>
      <c r="B113" s="86" t="str">
        <f>$B$5</f>
        <v>BAWÜ</v>
      </c>
      <c r="C113" s="115">
        <v>1</v>
      </c>
      <c r="D113" s="116">
        <v>1</v>
      </c>
      <c r="E113" s="116">
        <v>1</v>
      </c>
      <c r="F113" s="116"/>
      <c r="G113" s="116"/>
      <c r="H113" s="98"/>
      <c r="I113" s="98"/>
      <c r="J113" s="98"/>
      <c r="K113" s="98"/>
      <c r="L113" s="117"/>
      <c r="M113" s="117"/>
      <c r="N113" s="117"/>
      <c r="O113" s="117"/>
      <c r="P113" s="117"/>
      <c r="Q113" s="117"/>
      <c r="R113" s="117"/>
      <c r="S113" s="117"/>
    </row>
    <row r="114" spans="1:24" s="83" customFormat="1" ht="12.95" customHeight="1" x14ac:dyDescent="0.2">
      <c r="A114" s="81" t="str">
        <f t="shared" si="12"/>
        <v>Stracke, Olivia</v>
      </c>
      <c r="B114" s="86" t="str">
        <f>$B$6</f>
        <v>Kiel/Berlin</v>
      </c>
      <c r="C114" s="115">
        <v>1</v>
      </c>
      <c r="D114" s="116">
        <v>2</v>
      </c>
      <c r="E114" s="116">
        <v>2</v>
      </c>
      <c r="F114" s="116">
        <v>1</v>
      </c>
      <c r="G114" s="116"/>
      <c r="H114" s="98">
        <v>1</v>
      </c>
      <c r="I114" s="98"/>
      <c r="J114" s="98"/>
      <c r="K114" s="98"/>
      <c r="L114" s="117">
        <v>1</v>
      </c>
      <c r="M114" s="117"/>
      <c r="N114" s="117"/>
      <c r="O114" s="117"/>
      <c r="P114" s="117"/>
      <c r="Q114" s="117"/>
      <c r="R114" s="117"/>
      <c r="S114" s="117"/>
    </row>
    <row r="115" spans="1:24" s="83" customFormat="1" ht="12.95" customHeight="1" x14ac:dyDescent="0.2">
      <c r="A115" s="81" t="str">
        <f t="shared" si="12"/>
        <v>Stracke, Olivia</v>
      </c>
      <c r="B115" s="86" t="str">
        <f>$B$7</f>
        <v>Gegner 5</v>
      </c>
      <c r="C115" s="115"/>
      <c r="D115" s="116"/>
      <c r="E115" s="116"/>
      <c r="F115" s="116"/>
      <c r="G115" s="116"/>
      <c r="H115" s="98"/>
      <c r="I115" s="98"/>
      <c r="J115" s="98"/>
      <c r="K115" s="98"/>
      <c r="L115" s="117"/>
      <c r="M115" s="117"/>
      <c r="N115" s="117"/>
      <c r="O115" s="117"/>
      <c r="P115" s="117"/>
      <c r="Q115" s="117"/>
      <c r="R115" s="117"/>
      <c r="S115" s="117"/>
    </row>
    <row r="116" spans="1:24" s="83" customFormat="1" ht="12.95" customHeight="1" x14ac:dyDescent="0.2">
      <c r="A116" s="81" t="str">
        <f t="shared" si="12"/>
        <v>Stracke, Olivia</v>
      </c>
      <c r="B116" s="86" t="str">
        <f>$B$8</f>
        <v>Gegner 6</v>
      </c>
      <c r="C116" s="115"/>
      <c r="D116" s="116"/>
      <c r="E116" s="116"/>
      <c r="F116" s="116"/>
      <c r="G116" s="116"/>
      <c r="H116" s="98"/>
      <c r="I116" s="98"/>
      <c r="J116" s="98"/>
      <c r="K116" s="98"/>
      <c r="L116" s="117"/>
      <c r="M116" s="117"/>
      <c r="N116" s="117"/>
      <c r="O116" s="117"/>
      <c r="P116" s="117"/>
      <c r="Q116" s="117"/>
      <c r="R116" s="117"/>
      <c r="S116" s="117"/>
    </row>
    <row r="117" spans="1:24" s="83" customFormat="1" ht="12.95" customHeight="1" x14ac:dyDescent="0.2">
      <c r="A117" s="81" t="str">
        <f t="shared" si="12"/>
        <v>Stracke, Olivia</v>
      </c>
      <c r="B117" s="86" t="str">
        <f>$B$9</f>
        <v>Gegner 7</v>
      </c>
      <c r="C117" s="115"/>
      <c r="D117" s="116"/>
      <c r="E117" s="116"/>
      <c r="F117" s="116"/>
      <c r="G117" s="116"/>
      <c r="H117" s="98"/>
      <c r="I117" s="98"/>
      <c r="J117" s="98"/>
      <c r="K117" s="98"/>
      <c r="L117" s="117"/>
      <c r="M117" s="117"/>
      <c r="N117" s="117"/>
      <c r="O117" s="117"/>
      <c r="P117" s="117"/>
      <c r="Q117" s="117"/>
      <c r="R117" s="117"/>
      <c r="S117" s="117"/>
    </row>
    <row r="118" spans="1:24" s="83" customFormat="1" ht="12.95" customHeight="1" x14ac:dyDescent="0.2">
      <c r="A118" s="81" t="str">
        <f t="shared" si="12"/>
        <v>Stracke, Olivia</v>
      </c>
      <c r="B118" s="86" t="str">
        <f>$B$10</f>
        <v>Gegner 8</v>
      </c>
      <c r="C118" s="115"/>
      <c r="D118" s="116"/>
      <c r="E118" s="116"/>
      <c r="F118" s="116"/>
      <c r="G118" s="116"/>
      <c r="H118" s="98"/>
      <c r="I118" s="98"/>
      <c r="J118" s="98"/>
      <c r="K118" s="98"/>
      <c r="L118" s="117"/>
      <c r="M118" s="117"/>
      <c r="N118" s="117"/>
      <c r="O118" s="117"/>
      <c r="P118" s="117"/>
      <c r="Q118" s="117"/>
      <c r="R118" s="117"/>
      <c r="S118" s="117"/>
    </row>
    <row r="119" spans="1:24" ht="12.95" customHeight="1" x14ac:dyDescent="0.2">
      <c r="A119" s="76" t="str">
        <f>daten!$Q$15</f>
        <v>Stranz, Clara</v>
      </c>
      <c r="B119" s="77"/>
      <c r="C119" s="84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</row>
    <row r="120" spans="1:24" s="83" customFormat="1" ht="12.95" customHeight="1" x14ac:dyDescent="0.2">
      <c r="A120" s="81" t="str">
        <f>$A$119</f>
        <v>Stranz, Clara</v>
      </c>
      <c r="B120" s="86" t="str">
        <f>$B$3</f>
        <v>KIEL</v>
      </c>
      <c r="C120" s="115">
        <v>1</v>
      </c>
      <c r="D120" s="116">
        <v>2</v>
      </c>
      <c r="E120" s="116">
        <v>2</v>
      </c>
      <c r="F120" s="116">
        <v>2</v>
      </c>
      <c r="G120" s="116"/>
      <c r="H120" s="98"/>
      <c r="I120" s="98"/>
      <c r="J120" s="98"/>
      <c r="K120" s="98"/>
      <c r="L120" s="117"/>
      <c r="M120" s="117"/>
      <c r="N120" s="117"/>
      <c r="O120" s="117"/>
      <c r="P120" s="117"/>
      <c r="Q120" s="117"/>
      <c r="R120" s="117"/>
      <c r="S120" s="117"/>
    </row>
    <row r="121" spans="1:24" s="83" customFormat="1" ht="12.95" customHeight="1" x14ac:dyDescent="0.2">
      <c r="A121" s="81" t="str">
        <f t="shared" ref="A121:A127" si="13">$A$119</f>
        <v>Stranz, Clara</v>
      </c>
      <c r="B121" s="86" t="str">
        <f>$B$4</f>
        <v>STU</v>
      </c>
      <c r="C121" s="115">
        <v>1</v>
      </c>
      <c r="D121" s="116">
        <v>3</v>
      </c>
      <c r="E121" s="116">
        <v>3</v>
      </c>
      <c r="F121" s="116">
        <v>3</v>
      </c>
      <c r="G121" s="116">
        <v>1</v>
      </c>
      <c r="H121" s="98">
        <v>3</v>
      </c>
      <c r="I121" s="98">
        <v>1</v>
      </c>
      <c r="J121" s="98"/>
      <c r="K121" s="98">
        <v>1</v>
      </c>
      <c r="L121" s="117"/>
      <c r="M121" s="117"/>
      <c r="N121" s="117"/>
      <c r="O121" s="117"/>
      <c r="P121" s="117"/>
      <c r="Q121" s="117"/>
      <c r="R121" s="117"/>
      <c r="S121" s="117"/>
    </row>
    <row r="122" spans="1:24" s="83" customFormat="1" ht="12.95" customHeight="1" x14ac:dyDescent="0.2">
      <c r="A122" s="81" t="str">
        <f t="shared" si="13"/>
        <v>Stranz, Clara</v>
      </c>
      <c r="B122" s="86" t="str">
        <f>$B$5</f>
        <v>BAWÜ</v>
      </c>
      <c r="C122" s="115">
        <v>1</v>
      </c>
      <c r="D122" s="116">
        <v>2</v>
      </c>
      <c r="E122" s="116">
        <v>2</v>
      </c>
      <c r="F122" s="116"/>
      <c r="G122" s="116"/>
      <c r="H122" s="98">
        <v>1</v>
      </c>
      <c r="I122" s="98"/>
      <c r="J122" s="98"/>
      <c r="K122" s="98"/>
      <c r="L122" s="117"/>
      <c r="M122" s="117"/>
      <c r="N122" s="117"/>
      <c r="O122" s="117"/>
      <c r="P122" s="117"/>
      <c r="Q122" s="117"/>
      <c r="R122" s="117"/>
      <c r="S122" s="117"/>
    </row>
    <row r="123" spans="1:24" s="83" customFormat="1" ht="12.95" customHeight="1" x14ac:dyDescent="0.2">
      <c r="A123" s="81" t="str">
        <f t="shared" si="13"/>
        <v>Stranz, Clara</v>
      </c>
      <c r="B123" s="86" t="str">
        <f>$B$6</f>
        <v>Kiel/Berlin</v>
      </c>
      <c r="C123" s="115">
        <v>1</v>
      </c>
      <c r="D123" s="116">
        <v>3</v>
      </c>
      <c r="E123" s="116">
        <v>3</v>
      </c>
      <c r="F123" s="116">
        <v>3</v>
      </c>
      <c r="G123" s="116"/>
      <c r="H123" s="98">
        <v>3</v>
      </c>
      <c r="I123" s="98"/>
      <c r="J123" s="98"/>
      <c r="K123" s="98"/>
      <c r="L123" s="117"/>
      <c r="M123" s="117"/>
      <c r="N123" s="117"/>
      <c r="O123" s="117">
        <v>2</v>
      </c>
      <c r="P123" s="117"/>
      <c r="Q123" s="117"/>
      <c r="R123" s="117"/>
      <c r="S123" s="117"/>
    </row>
    <row r="124" spans="1:24" s="83" customFormat="1" ht="12.95" customHeight="1" x14ac:dyDescent="0.2">
      <c r="A124" s="81" t="str">
        <f t="shared" si="13"/>
        <v>Stranz, Clara</v>
      </c>
      <c r="B124" s="86" t="str">
        <f>$B$7</f>
        <v>Gegner 5</v>
      </c>
      <c r="C124" s="115"/>
      <c r="D124" s="116"/>
      <c r="E124" s="116"/>
      <c r="F124" s="116"/>
      <c r="G124" s="116"/>
      <c r="H124" s="98"/>
      <c r="I124" s="98"/>
      <c r="J124" s="98"/>
      <c r="K124" s="98"/>
      <c r="L124" s="117"/>
      <c r="M124" s="117"/>
      <c r="N124" s="117"/>
      <c r="O124" s="117"/>
      <c r="P124" s="117"/>
      <c r="Q124" s="117"/>
      <c r="R124" s="117"/>
      <c r="S124" s="117"/>
    </row>
    <row r="125" spans="1:24" s="83" customFormat="1" ht="12.95" customHeight="1" x14ac:dyDescent="0.2">
      <c r="A125" s="81" t="str">
        <f t="shared" si="13"/>
        <v>Stranz, Clara</v>
      </c>
      <c r="B125" s="86" t="str">
        <f>$B$8</f>
        <v>Gegner 6</v>
      </c>
      <c r="C125" s="115"/>
      <c r="D125" s="116"/>
      <c r="E125" s="116"/>
      <c r="F125" s="116"/>
      <c r="G125" s="116"/>
      <c r="H125" s="98"/>
      <c r="I125" s="98"/>
      <c r="J125" s="98"/>
      <c r="K125" s="98"/>
      <c r="L125" s="117"/>
      <c r="M125" s="117"/>
      <c r="N125" s="117"/>
      <c r="O125" s="117"/>
      <c r="P125" s="117"/>
      <c r="Q125" s="117"/>
      <c r="R125" s="117"/>
      <c r="S125" s="117"/>
    </row>
    <row r="126" spans="1:24" s="83" customFormat="1" ht="12.95" customHeight="1" x14ac:dyDescent="0.2">
      <c r="A126" s="81" t="str">
        <f t="shared" si="13"/>
        <v>Stranz, Clara</v>
      </c>
      <c r="B126" s="86" t="str">
        <f>$B$9</f>
        <v>Gegner 7</v>
      </c>
      <c r="C126" s="115"/>
      <c r="D126" s="116"/>
      <c r="E126" s="116"/>
      <c r="F126" s="116"/>
      <c r="G126" s="116"/>
      <c r="H126" s="98"/>
      <c r="I126" s="98"/>
      <c r="J126" s="98"/>
      <c r="K126" s="98"/>
      <c r="L126" s="117"/>
      <c r="M126" s="117"/>
      <c r="N126" s="117"/>
      <c r="O126" s="117"/>
      <c r="P126" s="117"/>
      <c r="Q126" s="117"/>
      <c r="R126" s="117"/>
      <c r="S126" s="117"/>
    </row>
    <row r="127" spans="1:24" s="83" customFormat="1" ht="12.95" customHeight="1" x14ac:dyDescent="0.2">
      <c r="A127" s="81" t="str">
        <f t="shared" si="13"/>
        <v>Stranz, Clara</v>
      </c>
      <c r="B127" s="86" t="str">
        <f>$B$10</f>
        <v>Gegner 8</v>
      </c>
      <c r="C127" s="115"/>
      <c r="D127" s="116"/>
      <c r="E127" s="116"/>
      <c r="F127" s="116"/>
      <c r="G127" s="116"/>
      <c r="H127" s="98"/>
      <c r="I127" s="98"/>
      <c r="J127" s="98"/>
      <c r="K127" s="98"/>
      <c r="L127" s="117"/>
      <c r="M127" s="117"/>
      <c r="N127" s="117"/>
      <c r="O127" s="117"/>
      <c r="P127" s="117"/>
      <c r="Q127" s="117"/>
      <c r="R127" s="117"/>
      <c r="S127" s="117"/>
    </row>
    <row r="128" spans="1:24" s="89" customFormat="1" ht="12.95" customHeight="1" x14ac:dyDescent="0.2">
      <c r="A128" s="76" t="str">
        <f>daten!$Q$16</f>
        <v>Spieler 5-15</v>
      </c>
      <c r="B128" s="87"/>
      <c r="C128" s="84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</row>
    <row r="129" spans="1:21" s="83" customFormat="1" ht="12.95" customHeight="1" x14ac:dyDescent="0.2">
      <c r="A129" s="81" t="str">
        <f>$A$128</f>
        <v>Spieler 5-15</v>
      </c>
      <c r="B129" s="86" t="str">
        <f>$B$3</f>
        <v>KIEL</v>
      </c>
      <c r="C129" s="115"/>
      <c r="D129" s="116"/>
      <c r="E129" s="116"/>
      <c r="F129" s="116"/>
      <c r="G129" s="116"/>
      <c r="H129" s="98"/>
      <c r="I129" s="98"/>
      <c r="J129" s="98"/>
      <c r="K129" s="98"/>
      <c r="L129" s="117"/>
      <c r="M129" s="117"/>
      <c r="N129" s="117"/>
      <c r="O129" s="117"/>
      <c r="P129" s="117"/>
      <c r="Q129" s="117"/>
      <c r="R129" s="117"/>
      <c r="S129" s="117"/>
    </row>
    <row r="130" spans="1:21" s="83" customFormat="1" ht="12.95" customHeight="1" x14ac:dyDescent="0.2">
      <c r="A130" s="81" t="str">
        <f t="shared" ref="A130:A136" si="14">$A$128</f>
        <v>Spieler 5-15</v>
      </c>
      <c r="B130" s="86" t="str">
        <f>$B$4</f>
        <v>STU</v>
      </c>
      <c r="C130" s="115"/>
      <c r="D130" s="116"/>
      <c r="E130" s="116"/>
      <c r="F130" s="116"/>
      <c r="G130" s="116"/>
      <c r="H130" s="98"/>
      <c r="I130" s="98"/>
      <c r="J130" s="98"/>
      <c r="K130" s="98"/>
      <c r="L130" s="117"/>
      <c r="M130" s="117"/>
      <c r="N130" s="117"/>
      <c r="O130" s="117"/>
      <c r="P130" s="117"/>
      <c r="Q130" s="117"/>
      <c r="R130" s="117"/>
      <c r="S130" s="117"/>
    </row>
    <row r="131" spans="1:21" s="83" customFormat="1" ht="12.95" customHeight="1" x14ac:dyDescent="0.2">
      <c r="A131" s="81" t="str">
        <f t="shared" si="14"/>
        <v>Spieler 5-15</v>
      </c>
      <c r="B131" s="86" t="str">
        <f>$B$5</f>
        <v>BAWÜ</v>
      </c>
      <c r="C131" s="115"/>
      <c r="D131" s="116"/>
      <c r="E131" s="116"/>
      <c r="F131" s="116"/>
      <c r="G131" s="116"/>
      <c r="H131" s="98"/>
      <c r="I131" s="98"/>
      <c r="J131" s="98"/>
      <c r="K131" s="98"/>
      <c r="L131" s="117"/>
      <c r="M131" s="117"/>
      <c r="N131" s="117"/>
      <c r="O131" s="117"/>
      <c r="P131" s="117"/>
      <c r="Q131" s="117"/>
      <c r="R131" s="117"/>
      <c r="S131" s="117"/>
    </row>
    <row r="132" spans="1:21" s="83" customFormat="1" ht="12.95" customHeight="1" x14ac:dyDescent="0.2">
      <c r="A132" s="81" t="str">
        <f t="shared" si="14"/>
        <v>Spieler 5-15</v>
      </c>
      <c r="B132" s="86" t="str">
        <f>$B$6</f>
        <v>Kiel/Berlin</v>
      </c>
      <c r="C132" s="115"/>
      <c r="D132" s="116"/>
      <c r="E132" s="116"/>
      <c r="F132" s="116"/>
      <c r="G132" s="116"/>
      <c r="H132" s="98"/>
      <c r="I132" s="98"/>
      <c r="J132" s="98"/>
      <c r="K132" s="98"/>
      <c r="L132" s="117"/>
      <c r="M132" s="117"/>
      <c r="N132" s="117"/>
      <c r="O132" s="117"/>
      <c r="P132" s="117"/>
      <c r="Q132" s="117"/>
      <c r="R132" s="117"/>
      <c r="S132" s="117"/>
    </row>
    <row r="133" spans="1:21" s="83" customFormat="1" ht="12.95" customHeight="1" x14ac:dyDescent="0.2">
      <c r="A133" s="81" t="str">
        <f t="shared" si="14"/>
        <v>Spieler 5-15</v>
      </c>
      <c r="B133" s="86" t="str">
        <f>$B$7</f>
        <v>Gegner 5</v>
      </c>
      <c r="C133" s="115"/>
      <c r="D133" s="116"/>
      <c r="E133" s="116"/>
      <c r="F133" s="116"/>
      <c r="G133" s="116"/>
      <c r="H133" s="98"/>
      <c r="I133" s="98"/>
      <c r="J133" s="98"/>
      <c r="K133" s="98"/>
      <c r="L133" s="117"/>
      <c r="M133" s="117"/>
      <c r="N133" s="117"/>
      <c r="O133" s="117"/>
      <c r="P133" s="117"/>
      <c r="Q133" s="117"/>
      <c r="R133" s="117"/>
      <c r="S133" s="117"/>
    </row>
    <row r="134" spans="1:21" s="83" customFormat="1" ht="12.95" customHeight="1" x14ac:dyDescent="0.2">
      <c r="A134" s="81" t="str">
        <f t="shared" si="14"/>
        <v>Spieler 5-15</v>
      </c>
      <c r="B134" s="86" t="str">
        <f>$B$8</f>
        <v>Gegner 6</v>
      </c>
      <c r="C134" s="115"/>
      <c r="D134" s="116"/>
      <c r="E134" s="116"/>
      <c r="F134" s="116"/>
      <c r="G134" s="116"/>
      <c r="H134" s="98"/>
      <c r="I134" s="98"/>
      <c r="J134" s="98"/>
      <c r="K134" s="98"/>
      <c r="L134" s="117"/>
      <c r="M134" s="117"/>
      <c r="N134" s="117"/>
      <c r="O134" s="117"/>
      <c r="P134" s="117"/>
      <c r="Q134" s="117"/>
      <c r="R134" s="117"/>
      <c r="S134" s="117"/>
    </row>
    <row r="135" spans="1:21" s="83" customFormat="1" ht="12.95" customHeight="1" x14ac:dyDescent="0.2">
      <c r="A135" s="81" t="str">
        <f t="shared" si="14"/>
        <v>Spieler 5-15</v>
      </c>
      <c r="B135" s="86" t="str">
        <f>$B$9</f>
        <v>Gegner 7</v>
      </c>
      <c r="C135" s="115"/>
      <c r="D135" s="116"/>
      <c r="E135" s="116"/>
      <c r="F135" s="116"/>
      <c r="G135" s="116"/>
      <c r="H135" s="98"/>
      <c r="I135" s="98"/>
      <c r="J135" s="98"/>
      <c r="K135" s="98"/>
      <c r="L135" s="117"/>
      <c r="M135" s="117"/>
      <c r="N135" s="117"/>
      <c r="O135" s="117"/>
      <c r="P135" s="117"/>
      <c r="Q135" s="117"/>
      <c r="R135" s="117"/>
      <c r="S135" s="117"/>
    </row>
    <row r="136" spans="1:21" s="83" customFormat="1" ht="12.95" customHeight="1" x14ac:dyDescent="0.2">
      <c r="A136" s="81" t="str">
        <f t="shared" si="14"/>
        <v>Spieler 5-15</v>
      </c>
      <c r="B136" s="86" t="str">
        <f>$B$10</f>
        <v>Gegner 8</v>
      </c>
      <c r="C136" s="115"/>
      <c r="D136" s="116"/>
      <c r="E136" s="116"/>
      <c r="F136" s="116"/>
      <c r="G136" s="116"/>
      <c r="H136" s="98"/>
      <c r="I136" s="98"/>
      <c r="J136" s="98"/>
      <c r="K136" s="98"/>
      <c r="L136" s="117"/>
      <c r="M136" s="117"/>
      <c r="N136" s="117"/>
      <c r="O136" s="117"/>
      <c r="P136" s="117"/>
      <c r="Q136" s="117"/>
      <c r="R136" s="117"/>
      <c r="S136" s="117"/>
    </row>
    <row r="137" spans="1:21" ht="12.95" customHeight="1" x14ac:dyDescent="0.2">
      <c r="A137" s="76" t="str">
        <f>daten!$Q$17</f>
        <v>Spieler 5-16</v>
      </c>
      <c r="B137" s="77"/>
      <c r="C137" s="84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</row>
    <row r="138" spans="1:21" s="83" customFormat="1" ht="12.95" customHeight="1" x14ac:dyDescent="0.2">
      <c r="A138" s="81" t="str">
        <f>$A$137</f>
        <v>Spieler 5-16</v>
      </c>
      <c r="B138" s="86" t="str">
        <f>$B$3</f>
        <v>KIEL</v>
      </c>
      <c r="C138" s="115"/>
      <c r="D138" s="116"/>
      <c r="E138" s="116"/>
      <c r="F138" s="116"/>
      <c r="G138" s="116"/>
      <c r="H138" s="98"/>
      <c r="I138" s="98"/>
      <c r="J138" s="98"/>
      <c r="K138" s="98"/>
      <c r="L138" s="117"/>
      <c r="M138" s="117"/>
      <c r="N138" s="117"/>
      <c r="O138" s="117"/>
      <c r="P138" s="117"/>
      <c r="Q138" s="117"/>
      <c r="R138" s="117"/>
      <c r="S138" s="117"/>
    </row>
    <row r="139" spans="1:21" s="83" customFormat="1" ht="12.95" customHeight="1" x14ac:dyDescent="0.2">
      <c r="A139" s="81" t="str">
        <f t="shared" ref="A139:A145" si="15">$A$137</f>
        <v>Spieler 5-16</v>
      </c>
      <c r="B139" s="86" t="str">
        <f>$B$4</f>
        <v>STU</v>
      </c>
      <c r="C139" s="115"/>
      <c r="D139" s="116"/>
      <c r="E139" s="116"/>
      <c r="F139" s="116"/>
      <c r="G139" s="116"/>
      <c r="H139" s="98"/>
      <c r="I139" s="98"/>
      <c r="J139" s="98"/>
      <c r="K139" s="98"/>
      <c r="L139" s="117"/>
      <c r="M139" s="117"/>
      <c r="N139" s="117"/>
      <c r="O139" s="117"/>
      <c r="P139" s="117"/>
      <c r="Q139" s="117"/>
      <c r="R139" s="117"/>
      <c r="S139" s="117"/>
    </row>
    <row r="140" spans="1:21" s="83" customFormat="1" ht="12.95" customHeight="1" x14ac:dyDescent="0.2">
      <c r="A140" s="81" t="str">
        <f t="shared" si="15"/>
        <v>Spieler 5-16</v>
      </c>
      <c r="B140" s="86" t="str">
        <f>$B$5</f>
        <v>BAWÜ</v>
      </c>
      <c r="C140" s="115"/>
      <c r="D140" s="116"/>
      <c r="E140" s="116"/>
      <c r="F140" s="116"/>
      <c r="G140" s="116"/>
      <c r="H140" s="98"/>
      <c r="I140" s="98"/>
      <c r="J140" s="98"/>
      <c r="K140" s="98"/>
      <c r="L140" s="117"/>
      <c r="M140" s="117"/>
      <c r="N140" s="117"/>
      <c r="O140" s="117"/>
      <c r="P140" s="117"/>
      <c r="Q140" s="117"/>
      <c r="R140" s="117"/>
      <c r="S140" s="117"/>
    </row>
    <row r="141" spans="1:21" s="83" customFormat="1" ht="12.95" customHeight="1" x14ac:dyDescent="0.2">
      <c r="A141" s="81" t="str">
        <f t="shared" si="15"/>
        <v>Spieler 5-16</v>
      </c>
      <c r="B141" s="86" t="str">
        <f>$B$6</f>
        <v>Kiel/Berlin</v>
      </c>
      <c r="C141" s="115"/>
      <c r="D141" s="116"/>
      <c r="E141" s="116"/>
      <c r="F141" s="116"/>
      <c r="G141" s="116"/>
      <c r="H141" s="98"/>
      <c r="I141" s="98"/>
      <c r="J141" s="98"/>
      <c r="K141" s="98"/>
      <c r="L141" s="117"/>
      <c r="M141" s="117"/>
      <c r="N141" s="117"/>
      <c r="O141" s="117"/>
      <c r="P141" s="117"/>
      <c r="Q141" s="117"/>
      <c r="R141" s="117"/>
      <c r="S141" s="117"/>
    </row>
    <row r="142" spans="1:21" s="83" customFormat="1" ht="12.95" customHeight="1" x14ac:dyDescent="0.2">
      <c r="A142" s="81" t="str">
        <f t="shared" si="15"/>
        <v>Spieler 5-16</v>
      </c>
      <c r="B142" s="86" t="str">
        <f>$B$7</f>
        <v>Gegner 5</v>
      </c>
      <c r="C142" s="115"/>
      <c r="D142" s="116"/>
      <c r="E142" s="116"/>
      <c r="F142" s="116"/>
      <c r="G142" s="116"/>
      <c r="H142" s="98"/>
      <c r="I142" s="98"/>
      <c r="J142" s="98"/>
      <c r="K142" s="98"/>
      <c r="L142" s="117"/>
      <c r="M142" s="117"/>
      <c r="N142" s="117"/>
      <c r="O142" s="117"/>
      <c r="P142" s="117"/>
      <c r="Q142" s="117"/>
      <c r="R142" s="117"/>
      <c r="S142" s="117"/>
    </row>
    <row r="143" spans="1:21" s="83" customFormat="1" ht="12.95" customHeight="1" x14ac:dyDescent="0.2">
      <c r="A143" s="81" t="str">
        <f t="shared" si="15"/>
        <v>Spieler 5-16</v>
      </c>
      <c r="B143" s="86" t="str">
        <f>$B$8</f>
        <v>Gegner 6</v>
      </c>
      <c r="C143" s="115"/>
      <c r="D143" s="116"/>
      <c r="E143" s="116"/>
      <c r="F143" s="116"/>
      <c r="G143" s="116"/>
      <c r="H143" s="98"/>
      <c r="I143" s="98"/>
      <c r="J143" s="98"/>
      <c r="K143" s="98"/>
      <c r="L143" s="117"/>
      <c r="M143" s="117"/>
      <c r="N143" s="117"/>
      <c r="O143" s="117"/>
      <c r="P143" s="117"/>
      <c r="Q143" s="117"/>
      <c r="R143" s="117"/>
      <c r="S143" s="117"/>
    </row>
    <row r="144" spans="1:21" s="83" customFormat="1" ht="12.95" customHeight="1" x14ac:dyDescent="0.2">
      <c r="A144" s="81" t="str">
        <f t="shared" si="15"/>
        <v>Spieler 5-16</v>
      </c>
      <c r="B144" s="86" t="str">
        <f>$B$9</f>
        <v>Gegner 7</v>
      </c>
      <c r="C144" s="115"/>
      <c r="D144" s="116"/>
      <c r="E144" s="116"/>
      <c r="F144" s="116"/>
      <c r="G144" s="116"/>
      <c r="H144" s="98"/>
      <c r="I144" s="98"/>
      <c r="J144" s="98"/>
      <c r="K144" s="98"/>
      <c r="L144" s="117"/>
      <c r="M144" s="117"/>
      <c r="N144" s="117"/>
      <c r="O144" s="117"/>
      <c r="P144" s="117"/>
      <c r="Q144" s="117"/>
      <c r="R144" s="117"/>
      <c r="S144" s="117"/>
    </row>
    <row r="145" spans="1:21" s="83" customFormat="1" ht="12.95" customHeight="1" x14ac:dyDescent="0.2">
      <c r="A145" s="81" t="str">
        <f t="shared" si="15"/>
        <v>Spieler 5-16</v>
      </c>
      <c r="B145" s="86" t="str">
        <f>$B$10</f>
        <v>Gegner 8</v>
      </c>
      <c r="C145" s="115"/>
      <c r="D145" s="116"/>
      <c r="E145" s="116"/>
      <c r="F145" s="116"/>
      <c r="G145" s="116"/>
      <c r="H145" s="98"/>
      <c r="I145" s="98"/>
      <c r="J145" s="98"/>
      <c r="K145" s="98"/>
      <c r="L145" s="117"/>
      <c r="M145" s="117"/>
      <c r="N145" s="117"/>
      <c r="O145" s="117"/>
      <c r="P145" s="117"/>
      <c r="Q145" s="117"/>
      <c r="R145" s="117"/>
      <c r="S145" s="117"/>
    </row>
    <row r="146" spans="1:21" ht="12.95" customHeight="1" x14ac:dyDescent="0.2">
      <c r="A146" s="76" t="str">
        <f>daten!$Q$18</f>
        <v>Spieler 5-17</v>
      </c>
      <c r="B146" s="77"/>
      <c r="C146" s="84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</row>
    <row r="147" spans="1:21" s="83" customFormat="1" ht="12.95" customHeight="1" x14ac:dyDescent="0.2">
      <c r="A147" s="81" t="str">
        <f>$A$146</f>
        <v>Spieler 5-17</v>
      </c>
      <c r="B147" s="86" t="str">
        <f>$B$3</f>
        <v>KIEL</v>
      </c>
      <c r="C147" s="115"/>
      <c r="D147" s="116"/>
      <c r="E147" s="116"/>
      <c r="F147" s="116"/>
      <c r="G147" s="116"/>
      <c r="H147" s="98"/>
      <c r="I147" s="98"/>
      <c r="J147" s="98"/>
      <c r="K147" s="98"/>
      <c r="L147" s="117"/>
      <c r="M147" s="117"/>
      <c r="N147" s="117"/>
      <c r="O147" s="117"/>
      <c r="P147" s="117"/>
      <c r="Q147" s="117"/>
      <c r="R147" s="117"/>
      <c r="S147" s="117"/>
    </row>
    <row r="148" spans="1:21" s="83" customFormat="1" ht="12.95" customHeight="1" x14ac:dyDescent="0.2">
      <c r="A148" s="81" t="str">
        <f t="shared" ref="A148:A154" si="16">$A$146</f>
        <v>Spieler 5-17</v>
      </c>
      <c r="B148" s="86" t="str">
        <f>$B$4</f>
        <v>STU</v>
      </c>
      <c r="C148" s="115"/>
      <c r="D148" s="116"/>
      <c r="E148" s="116"/>
      <c r="F148" s="116"/>
      <c r="G148" s="116"/>
      <c r="H148" s="98"/>
      <c r="I148" s="98"/>
      <c r="J148" s="98"/>
      <c r="K148" s="98"/>
      <c r="L148" s="117"/>
      <c r="M148" s="117"/>
      <c r="N148" s="117"/>
      <c r="O148" s="117"/>
      <c r="P148" s="117"/>
      <c r="Q148" s="117"/>
      <c r="R148" s="117"/>
      <c r="S148" s="117"/>
    </row>
    <row r="149" spans="1:21" s="83" customFormat="1" ht="12.95" customHeight="1" x14ac:dyDescent="0.2">
      <c r="A149" s="81" t="str">
        <f t="shared" si="16"/>
        <v>Spieler 5-17</v>
      </c>
      <c r="B149" s="86" t="str">
        <f>$B$5</f>
        <v>BAWÜ</v>
      </c>
      <c r="C149" s="115"/>
      <c r="D149" s="116"/>
      <c r="E149" s="116"/>
      <c r="F149" s="116"/>
      <c r="G149" s="116"/>
      <c r="H149" s="98"/>
      <c r="I149" s="98"/>
      <c r="J149" s="98"/>
      <c r="K149" s="98"/>
      <c r="L149" s="117"/>
      <c r="M149" s="117"/>
      <c r="N149" s="117"/>
      <c r="O149" s="117"/>
      <c r="P149" s="117"/>
      <c r="Q149" s="117"/>
      <c r="R149" s="117"/>
      <c r="S149" s="117"/>
    </row>
    <row r="150" spans="1:21" s="83" customFormat="1" ht="12.95" customHeight="1" x14ac:dyDescent="0.2">
      <c r="A150" s="81" t="str">
        <f t="shared" si="16"/>
        <v>Spieler 5-17</v>
      </c>
      <c r="B150" s="86" t="str">
        <f>$B$6</f>
        <v>Kiel/Berlin</v>
      </c>
      <c r="C150" s="115"/>
      <c r="D150" s="116"/>
      <c r="E150" s="116"/>
      <c r="F150" s="116"/>
      <c r="G150" s="116"/>
      <c r="H150" s="98"/>
      <c r="I150" s="98"/>
      <c r="J150" s="98"/>
      <c r="K150" s="98"/>
      <c r="L150" s="117"/>
      <c r="M150" s="117"/>
      <c r="N150" s="117"/>
      <c r="O150" s="117"/>
      <c r="P150" s="117"/>
      <c r="Q150" s="117"/>
      <c r="R150" s="117"/>
      <c r="S150" s="117"/>
    </row>
    <row r="151" spans="1:21" s="83" customFormat="1" ht="12.95" customHeight="1" x14ac:dyDescent="0.2">
      <c r="A151" s="81" t="str">
        <f t="shared" si="16"/>
        <v>Spieler 5-17</v>
      </c>
      <c r="B151" s="86" t="str">
        <f>$B$7</f>
        <v>Gegner 5</v>
      </c>
      <c r="C151" s="115"/>
      <c r="D151" s="116"/>
      <c r="E151" s="116"/>
      <c r="F151" s="116"/>
      <c r="G151" s="116"/>
      <c r="H151" s="98"/>
      <c r="I151" s="98"/>
      <c r="J151" s="98"/>
      <c r="K151" s="98"/>
      <c r="L151" s="117"/>
      <c r="M151" s="117"/>
      <c r="N151" s="117"/>
      <c r="O151" s="117"/>
      <c r="P151" s="117"/>
      <c r="Q151" s="117"/>
      <c r="R151" s="117"/>
      <c r="S151" s="117"/>
    </row>
    <row r="152" spans="1:21" s="83" customFormat="1" ht="12.95" customHeight="1" x14ac:dyDescent="0.2">
      <c r="A152" s="81" t="str">
        <f t="shared" si="16"/>
        <v>Spieler 5-17</v>
      </c>
      <c r="B152" s="86" t="str">
        <f>$B$8</f>
        <v>Gegner 6</v>
      </c>
      <c r="C152" s="115"/>
      <c r="D152" s="116"/>
      <c r="E152" s="116"/>
      <c r="F152" s="116"/>
      <c r="G152" s="116"/>
      <c r="H152" s="98"/>
      <c r="I152" s="98"/>
      <c r="J152" s="98"/>
      <c r="K152" s="98"/>
      <c r="L152" s="117"/>
      <c r="M152" s="117"/>
      <c r="N152" s="117"/>
      <c r="O152" s="117"/>
      <c r="P152" s="117"/>
      <c r="Q152" s="117"/>
      <c r="R152" s="117"/>
      <c r="S152" s="117"/>
    </row>
    <row r="153" spans="1:21" s="83" customFormat="1" ht="12.95" customHeight="1" x14ac:dyDescent="0.2">
      <c r="A153" s="81" t="str">
        <f t="shared" si="16"/>
        <v>Spieler 5-17</v>
      </c>
      <c r="B153" s="86" t="str">
        <f>$B$9</f>
        <v>Gegner 7</v>
      </c>
      <c r="C153" s="115"/>
      <c r="D153" s="116"/>
      <c r="E153" s="116"/>
      <c r="F153" s="116"/>
      <c r="G153" s="116"/>
      <c r="H153" s="98"/>
      <c r="I153" s="98"/>
      <c r="J153" s="98"/>
      <c r="K153" s="98"/>
      <c r="L153" s="117"/>
      <c r="M153" s="117"/>
      <c r="N153" s="117"/>
      <c r="O153" s="117"/>
      <c r="P153" s="117"/>
      <c r="Q153" s="117"/>
      <c r="R153" s="117"/>
      <c r="S153" s="117"/>
    </row>
    <row r="154" spans="1:21" s="83" customFormat="1" ht="12.95" customHeight="1" x14ac:dyDescent="0.2">
      <c r="A154" s="81" t="str">
        <f t="shared" si="16"/>
        <v>Spieler 5-17</v>
      </c>
      <c r="B154" s="86" t="str">
        <f>$B$10</f>
        <v>Gegner 8</v>
      </c>
      <c r="C154" s="115"/>
      <c r="D154" s="116"/>
      <c r="E154" s="116"/>
      <c r="F154" s="116"/>
      <c r="G154" s="116"/>
      <c r="H154" s="98"/>
      <c r="I154" s="98"/>
      <c r="J154" s="98"/>
      <c r="K154" s="98"/>
      <c r="L154" s="117"/>
      <c r="M154" s="117"/>
      <c r="N154" s="117"/>
      <c r="O154" s="117"/>
      <c r="P154" s="117"/>
      <c r="Q154" s="117"/>
      <c r="R154" s="117"/>
      <c r="S154" s="117"/>
    </row>
    <row r="155" spans="1:21" ht="12.95" customHeight="1" x14ac:dyDescent="0.2">
      <c r="A155" s="76" t="str">
        <f>daten!$Q$19</f>
        <v>Spieler 5-18</v>
      </c>
      <c r="B155" s="77"/>
      <c r="C155" s="84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</row>
    <row r="156" spans="1:21" s="83" customFormat="1" ht="12.95" customHeight="1" x14ac:dyDescent="0.2">
      <c r="A156" s="81" t="str">
        <f>$A$155</f>
        <v>Spieler 5-18</v>
      </c>
      <c r="B156" s="86" t="str">
        <f>$B$3</f>
        <v>KIEL</v>
      </c>
      <c r="C156" s="115"/>
      <c r="D156" s="116"/>
      <c r="E156" s="116"/>
      <c r="F156" s="116"/>
      <c r="G156" s="116"/>
      <c r="H156" s="98"/>
      <c r="I156" s="98"/>
      <c r="J156" s="98"/>
      <c r="K156" s="98"/>
      <c r="L156" s="117"/>
      <c r="M156" s="117"/>
      <c r="N156" s="117"/>
      <c r="O156" s="117"/>
      <c r="P156" s="117"/>
      <c r="Q156" s="117"/>
      <c r="R156" s="117"/>
      <c r="S156" s="117"/>
    </row>
    <row r="157" spans="1:21" s="83" customFormat="1" ht="12.95" customHeight="1" x14ac:dyDescent="0.2">
      <c r="A157" s="81" t="str">
        <f t="shared" ref="A157:A163" si="17">$A$155</f>
        <v>Spieler 5-18</v>
      </c>
      <c r="B157" s="86" t="str">
        <f>$B$4</f>
        <v>STU</v>
      </c>
      <c r="C157" s="115"/>
      <c r="D157" s="116"/>
      <c r="E157" s="116"/>
      <c r="F157" s="116"/>
      <c r="G157" s="116"/>
      <c r="H157" s="98"/>
      <c r="I157" s="98"/>
      <c r="J157" s="98"/>
      <c r="K157" s="98"/>
      <c r="L157" s="117"/>
      <c r="M157" s="117"/>
      <c r="N157" s="117"/>
      <c r="O157" s="117"/>
      <c r="P157" s="117"/>
      <c r="Q157" s="117"/>
      <c r="R157" s="117"/>
      <c r="S157" s="117"/>
    </row>
    <row r="158" spans="1:21" s="83" customFormat="1" ht="12.95" customHeight="1" x14ac:dyDescent="0.2">
      <c r="A158" s="81" t="str">
        <f t="shared" si="17"/>
        <v>Spieler 5-18</v>
      </c>
      <c r="B158" s="86" t="str">
        <f>$B$5</f>
        <v>BAWÜ</v>
      </c>
      <c r="C158" s="115"/>
      <c r="D158" s="116"/>
      <c r="E158" s="116"/>
      <c r="F158" s="116"/>
      <c r="G158" s="116"/>
      <c r="H158" s="98"/>
      <c r="I158" s="98"/>
      <c r="J158" s="98"/>
      <c r="K158" s="98"/>
      <c r="L158" s="117"/>
      <c r="M158" s="117"/>
      <c r="N158" s="117"/>
      <c r="O158" s="117"/>
      <c r="P158" s="117"/>
      <c r="Q158" s="117"/>
      <c r="R158" s="117"/>
      <c r="S158" s="117"/>
    </row>
    <row r="159" spans="1:21" s="83" customFormat="1" ht="12.95" customHeight="1" x14ac:dyDescent="0.2">
      <c r="A159" s="81" t="str">
        <f t="shared" si="17"/>
        <v>Spieler 5-18</v>
      </c>
      <c r="B159" s="86" t="str">
        <f>$B$6</f>
        <v>Kiel/Berlin</v>
      </c>
      <c r="C159" s="115"/>
      <c r="D159" s="116"/>
      <c r="E159" s="116"/>
      <c r="F159" s="116"/>
      <c r="G159" s="116"/>
      <c r="H159" s="98"/>
      <c r="I159" s="98"/>
      <c r="J159" s="98"/>
      <c r="K159" s="98"/>
      <c r="L159" s="117"/>
      <c r="M159" s="117"/>
      <c r="N159" s="117"/>
      <c r="O159" s="117"/>
      <c r="P159" s="117"/>
      <c r="Q159" s="117"/>
      <c r="R159" s="117"/>
      <c r="S159" s="117"/>
    </row>
    <row r="160" spans="1:21" s="83" customFormat="1" ht="12.95" customHeight="1" x14ac:dyDescent="0.2">
      <c r="A160" s="81" t="str">
        <f t="shared" si="17"/>
        <v>Spieler 5-18</v>
      </c>
      <c r="B160" s="86" t="str">
        <f>$B$7</f>
        <v>Gegner 5</v>
      </c>
      <c r="C160" s="115"/>
      <c r="D160" s="116"/>
      <c r="E160" s="116"/>
      <c r="F160" s="116"/>
      <c r="G160" s="116"/>
      <c r="H160" s="98"/>
      <c r="I160" s="98"/>
      <c r="J160" s="98"/>
      <c r="K160" s="98"/>
      <c r="L160" s="117"/>
      <c r="M160" s="117"/>
      <c r="N160" s="117"/>
      <c r="O160" s="117"/>
      <c r="P160" s="117"/>
      <c r="Q160" s="117"/>
      <c r="R160" s="117"/>
      <c r="S160" s="117"/>
    </row>
    <row r="161" spans="1:21" s="83" customFormat="1" ht="12.95" customHeight="1" x14ac:dyDescent="0.2">
      <c r="A161" s="81" t="str">
        <f t="shared" si="17"/>
        <v>Spieler 5-18</v>
      </c>
      <c r="B161" s="86" t="str">
        <f>$B$8</f>
        <v>Gegner 6</v>
      </c>
      <c r="C161" s="115"/>
      <c r="D161" s="116"/>
      <c r="E161" s="116"/>
      <c r="F161" s="116"/>
      <c r="G161" s="116"/>
      <c r="H161" s="98"/>
      <c r="I161" s="98"/>
      <c r="J161" s="98"/>
      <c r="K161" s="98"/>
      <c r="L161" s="117"/>
      <c r="M161" s="117"/>
      <c r="N161" s="117"/>
      <c r="O161" s="117"/>
      <c r="P161" s="117"/>
      <c r="Q161" s="117"/>
      <c r="R161" s="117"/>
      <c r="S161" s="117"/>
    </row>
    <row r="162" spans="1:21" s="83" customFormat="1" ht="12.95" customHeight="1" x14ac:dyDescent="0.2">
      <c r="A162" s="81" t="str">
        <f t="shared" si="17"/>
        <v>Spieler 5-18</v>
      </c>
      <c r="B162" s="86" t="str">
        <f>$B$9</f>
        <v>Gegner 7</v>
      </c>
      <c r="C162" s="115"/>
      <c r="D162" s="116"/>
      <c r="E162" s="116"/>
      <c r="F162" s="116"/>
      <c r="G162" s="116"/>
      <c r="H162" s="98"/>
      <c r="I162" s="98"/>
      <c r="J162" s="98"/>
      <c r="K162" s="98"/>
      <c r="L162" s="117"/>
      <c r="M162" s="117"/>
      <c r="N162" s="117"/>
      <c r="O162" s="117"/>
      <c r="P162" s="117"/>
      <c r="Q162" s="117"/>
      <c r="R162" s="117"/>
      <c r="S162" s="117"/>
    </row>
    <row r="163" spans="1:21" s="83" customFormat="1" ht="12.95" customHeight="1" x14ac:dyDescent="0.2">
      <c r="A163" s="81" t="str">
        <f t="shared" si="17"/>
        <v>Spieler 5-18</v>
      </c>
      <c r="B163" s="86" t="str">
        <f>$B$10</f>
        <v>Gegner 8</v>
      </c>
      <c r="C163" s="115"/>
      <c r="D163" s="116"/>
      <c r="E163" s="116"/>
      <c r="F163" s="116"/>
      <c r="G163" s="116"/>
      <c r="H163" s="98"/>
      <c r="I163" s="98"/>
      <c r="J163" s="98"/>
      <c r="K163" s="98"/>
      <c r="L163" s="117"/>
      <c r="M163" s="117"/>
      <c r="N163" s="117"/>
      <c r="O163" s="117"/>
      <c r="P163" s="117"/>
      <c r="Q163" s="117"/>
      <c r="R163" s="117"/>
      <c r="S163" s="117"/>
    </row>
    <row r="164" spans="1:21" ht="12.95" customHeight="1" x14ac:dyDescent="0.2">
      <c r="A164" s="76" t="str">
        <f>daten!$Q$20</f>
        <v>Spieler 5-19</v>
      </c>
      <c r="B164" s="77"/>
      <c r="C164" s="84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</row>
    <row r="165" spans="1:21" s="83" customFormat="1" ht="12.95" customHeight="1" x14ac:dyDescent="0.2">
      <c r="A165" s="81" t="str">
        <f>$A$164</f>
        <v>Spieler 5-19</v>
      </c>
      <c r="B165" s="86" t="str">
        <f>$B$3</f>
        <v>KIEL</v>
      </c>
      <c r="C165" s="115"/>
      <c r="D165" s="116"/>
      <c r="E165" s="116"/>
      <c r="F165" s="116"/>
      <c r="G165" s="116"/>
      <c r="H165" s="98"/>
      <c r="I165" s="98"/>
      <c r="J165" s="98"/>
      <c r="K165" s="98"/>
      <c r="L165" s="117"/>
      <c r="M165" s="117"/>
      <c r="N165" s="117"/>
      <c r="O165" s="117"/>
      <c r="P165" s="117"/>
      <c r="Q165" s="117"/>
      <c r="R165" s="117"/>
      <c r="S165" s="117"/>
    </row>
    <row r="166" spans="1:21" s="83" customFormat="1" ht="12.95" customHeight="1" x14ac:dyDescent="0.2">
      <c r="A166" s="81" t="str">
        <f t="shared" ref="A166:A172" si="18">$A$164</f>
        <v>Spieler 5-19</v>
      </c>
      <c r="B166" s="86" t="str">
        <f>$B$4</f>
        <v>STU</v>
      </c>
      <c r="C166" s="115"/>
      <c r="D166" s="116"/>
      <c r="E166" s="116"/>
      <c r="F166" s="116"/>
      <c r="G166" s="116"/>
      <c r="H166" s="98"/>
      <c r="I166" s="98"/>
      <c r="J166" s="98"/>
      <c r="K166" s="98"/>
      <c r="L166" s="117"/>
      <c r="M166" s="117"/>
      <c r="N166" s="117"/>
      <c r="O166" s="117"/>
      <c r="P166" s="117"/>
      <c r="Q166" s="117"/>
      <c r="R166" s="117"/>
      <c r="S166" s="117"/>
    </row>
    <row r="167" spans="1:21" s="83" customFormat="1" ht="12.95" customHeight="1" x14ac:dyDescent="0.2">
      <c r="A167" s="81" t="str">
        <f t="shared" si="18"/>
        <v>Spieler 5-19</v>
      </c>
      <c r="B167" s="86" t="str">
        <f>$B$5</f>
        <v>BAWÜ</v>
      </c>
      <c r="C167" s="115"/>
      <c r="D167" s="116"/>
      <c r="E167" s="116"/>
      <c r="F167" s="116"/>
      <c r="G167" s="116"/>
      <c r="H167" s="98"/>
      <c r="I167" s="98"/>
      <c r="J167" s="98"/>
      <c r="K167" s="98"/>
      <c r="L167" s="117"/>
      <c r="M167" s="117"/>
      <c r="N167" s="117"/>
      <c r="O167" s="117"/>
      <c r="P167" s="117"/>
      <c r="Q167" s="117"/>
      <c r="R167" s="117"/>
      <c r="S167" s="117"/>
    </row>
    <row r="168" spans="1:21" s="83" customFormat="1" ht="12.95" customHeight="1" x14ac:dyDescent="0.2">
      <c r="A168" s="81" t="str">
        <f t="shared" si="18"/>
        <v>Spieler 5-19</v>
      </c>
      <c r="B168" s="86" t="str">
        <f>$B$6</f>
        <v>Kiel/Berlin</v>
      </c>
      <c r="C168" s="115"/>
      <c r="D168" s="116"/>
      <c r="E168" s="116"/>
      <c r="F168" s="116"/>
      <c r="G168" s="116"/>
      <c r="H168" s="98"/>
      <c r="I168" s="98"/>
      <c r="J168" s="98"/>
      <c r="K168" s="98"/>
      <c r="L168" s="117"/>
      <c r="M168" s="117"/>
      <c r="N168" s="117"/>
      <c r="O168" s="117"/>
      <c r="P168" s="117"/>
      <c r="Q168" s="117"/>
      <c r="R168" s="117"/>
      <c r="S168" s="117"/>
    </row>
    <row r="169" spans="1:21" s="83" customFormat="1" ht="12.95" customHeight="1" x14ac:dyDescent="0.2">
      <c r="A169" s="81" t="str">
        <f t="shared" si="18"/>
        <v>Spieler 5-19</v>
      </c>
      <c r="B169" s="86" t="str">
        <f>$B$7</f>
        <v>Gegner 5</v>
      </c>
      <c r="C169" s="115"/>
      <c r="D169" s="116"/>
      <c r="E169" s="116"/>
      <c r="F169" s="116"/>
      <c r="G169" s="116"/>
      <c r="H169" s="98"/>
      <c r="I169" s="98"/>
      <c r="J169" s="98"/>
      <c r="K169" s="98"/>
      <c r="L169" s="117"/>
      <c r="M169" s="117"/>
      <c r="N169" s="117"/>
      <c r="O169" s="117"/>
      <c r="P169" s="117"/>
      <c r="Q169" s="117"/>
      <c r="R169" s="117"/>
      <c r="S169" s="117"/>
    </row>
    <row r="170" spans="1:21" s="83" customFormat="1" ht="12.95" customHeight="1" x14ac:dyDescent="0.2">
      <c r="A170" s="81" t="str">
        <f t="shared" si="18"/>
        <v>Spieler 5-19</v>
      </c>
      <c r="B170" s="86" t="str">
        <f>$B$8</f>
        <v>Gegner 6</v>
      </c>
      <c r="C170" s="115"/>
      <c r="D170" s="116"/>
      <c r="E170" s="116"/>
      <c r="F170" s="116"/>
      <c r="G170" s="116"/>
      <c r="H170" s="98"/>
      <c r="I170" s="98"/>
      <c r="J170" s="98"/>
      <c r="K170" s="98"/>
      <c r="L170" s="117"/>
      <c r="M170" s="117"/>
      <c r="N170" s="117"/>
      <c r="O170" s="117"/>
      <c r="P170" s="117"/>
      <c r="Q170" s="117"/>
      <c r="R170" s="117"/>
      <c r="S170" s="117"/>
    </row>
    <row r="171" spans="1:21" s="83" customFormat="1" ht="12.95" customHeight="1" x14ac:dyDescent="0.2">
      <c r="A171" s="81" t="str">
        <f t="shared" si="18"/>
        <v>Spieler 5-19</v>
      </c>
      <c r="B171" s="86" t="str">
        <f>$B$9</f>
        <v>Gegner 7</v>
      </c>
      <c r="C171" s="115"/>
      <c r="D171" s="116"/>
      <c r="E171" s="116"/>
      <c r="F171" s="116"/>
      <c r="G171" s="116"/>
      <c r="H171" s="98"/>
      <c r="I171" s="98"/>
      <c r="J171" s="98"/>
      <c r="K171" s="98"/>
      <c r="L171" s="117"/>
      <c r="M171" s="117"/>
      <c r="N171" s="117"/>
      <c r="O171" s="117"/>
      <c r="P171" s="117"/>
      <c r="Q171" s="117"/>
      <c r="R171" s="117"/>
      <c r="S171" s="117"/>
    </row>
    <row r="172" spans="1:21" s="83" customFormat="1" ht="12.95" customHeight="1" x14ac:dyDescent="0.2">
      <c r="A172" s="81" t="str">
        <f t="shared" si="18"/>
        <v>Spieler 5-19</v>
      </c>
      <c r="B172" s="86" t="str">
        <f>$B$10</f>
        <v>Gegner 8</v>
      </c>
      <c r="C172" s="115"/>
      <c r="D172" s="116"/>
      <c r="E172" s="116"/>
      <c r="F172" s="116"/>
      <c r="G172" s="116"/>
      <c r="H172" s="98"/>
      <c r="I172" s="98"/>
      <c r="J172" s="98"/>
      <c r="K172" s="98"/>
      <c r="L172" s="117"/>
      <c r="M172" s="117"/>
      <c r="N172" s="117"/>
      <c r="O172" s="117"/>
      <c r="P172" s="117"/>
      <c r="Q172" s="117"/>
      <c r="R172" s="117"/>
      <c r="S172" s="117"/>
    </row>
    <row r="173" spans="1:21" ht="12.95" customHeight="1" x14ac:dyDescent="0.2">
      <c r="A173" s="76" t="str">
        <f>daten!$Q$21</f>
        <v>Spieler 5-20</v>
      </c>
      <c r="B173" s="77"/>
      <c r="C173" s="84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</row>
    <row r="174" spans="1:21" s="83" customFormat="1" ht="12.95" customHeight="1" x14ac:dyDescent="0.2">
      <c r="A174" s="81" t="str">
        <f>$A$173</f>
        <v>Spieler 5-20</v>
      </c>
      <c r="B174" s="86" t="str">
        <f>$B$3</f>
        <v>KIEL</v>
      </c>
      <c r="C174" s="115"/>
      <c r="D174" s="116"/>
      <c r="E174" s="116"/>
      <c r="F174" s="116"/>
      <c r="G174" s="116"/>
      <c r="H174" s="98"/>
      <c r="I174" s="98"/>
      <c r="J174" s="98"/>
      <c r="K174" s="98"/>
      <c r="L174" s="117"/>
      <c r="M174" s="117"/>
      <c r="N174" s="117"/>
      <c r="O174" s="117"/>
      <c r="P174" s="117"/>
      <c r="Q174" s="117"/>
      <c r="R174" s="117"/>
      <c r="S174" s="117"/>
    </row>
    <row r="175" spans="1:21" s="83" customFormat="1" ht="12.95" customHeight="1" x14ac:dyDescent="0.2">
      <c r="A175" s="81" t="str">
        <f t="shared" ref="A175:A181" si="19">$A$173</f>
        <v>Spieler 5-20</v>
      </c>
      <c r="B175" s="86" t="str">
        <f>$B$4</f>
        <v>STU</v>
      </c>
      <c r="C175" s="115"/>
      <c r="D175" s="116"/>
      <c r="E175" s="116"/>
      <c r="F175" s="116"/>
      <c r="G175" s="116"/>
      <c r="H175" s="98"/>
      <c r="I175" s="98"/>
      <c r="J175" s="98"/>
      <c r="K175" s="98"/>
      <c r="L175" s="117"/>
      <c r="M175" s="117"/>
      <c r="N175" s="117"/>
      <c r="O175" s="117"/>
      <c r="P175" s="117"/>
      <c r="Q175" s="117"/>
      <c r="R175" s="117"/>
      <c r="S175" s="117"/>
    </row>
    <row r="176" spans="1:21" s="83" customFormat="1" ht="12.95" customHeight="1" x14ac:dyDescent="0.2">
      <c r="A176" s="81" t="str">
        <f t="shared" si="19"/>
        <v>Spieler 5-20</v>
      </c>
      <c r="B176" s="86" t="str">
        <f>$B$5</f>
        <v>BAWÜ</v>
      </c>
      <c r="C176" s="115"/>
      <c r="D176" s="116"/>
      <c r="E176" s="116"/>
      <c r="F176" s="116"/>
      <c r="G176" s="116"/>
      <c r="H176" s="98"/>
      <c r="I176" s="98"/>
      <c r="J176" s="98"/>
      <c r="K176" s="98"/>
      <c r="L176" s="117"/>
      <c r="M176" s="117"/>
      <c r="N176" s="117"/>
      <c r="O176" s="117"/>
      <c r="P176" s="117"/>
      <c r="Q176" s="117"/>
      <c r="R176" s="117"/>
      <c r="S176" s="117"/>
    </row>
    <row r="177" spans="1:21" s="83" customFormat="1" ht="12.95" customHeight="1" x14ac:dyDescent="0.2">
      <c r="A177" s="81" t="str">
        <f t="shared" si="19"/>
        <v>Spieler 5-20</v>
      </c>
      <c r="B177" s="86" t="str">
        <f>$B$6</f>
        <v>Kiel/Berlin</v>
      </c>
      <c r="C177" s="115"/>
      <c r="D177" s="116"/>
      <c r="E177" s="116"/>
      <c r="F177" s="116"/>
      <c r="G177" s="116"/>
      <c r="H177" s="98"/>
      <c r="I177" s="98"/>
      <c r="J177" s="98"/>
      <c r="K177" s="98"/>
      <c r="L177" s="117"/>
      <c r="M177" s="117"/>
      <c r="N177" s="117"/>
      <c r="O177" s="117"/>
      <c r="P177" s="117"/>
      <c r="Q177" s="117"/>
      <c r="R177" s="117"/>
      <c r="S177" s="117"/>
    </row>
    <row r="178" spans="1:21" s="83" customFormat="1" ht="12.95" customHeight="1" x14ac:dyDescent="0.2">
      <c r="A178" s="81" t="str">
        <f t="shared" si="19"/>
        <v>Spieler 5-20</v>
      </c>
      <c r="B178" s="86" t="str">
        <f>$B$7</f>
        <v>Gegner 5</v>
      </c>
      <c r="C178" s="115"/>
      <c r="D178" s="116"/>
      <c r="E178" s="116"/>
      <c r="F178" s="116"/>
      <c r="G178" s="116"/>
      <c r="H178" s="98"/>
      <c r="I178" s="98"/>
      <c r="J178" s="98"/>
      <c r="K178" s="98"/>
      <c r="L178" s="117"/>
      <c r="M178" s="117"/>
      <c r="N178" s="117"/>
      <c r="O178" s="117"/>
      <c r="P178" s="117"/>
      <c r="Q178" s="117"/>
      <c r="R178" s="117"/>
      <c r="S178" s="117"/>
    </row>
    <row r="179" spans="1:21" s="83" customFormat="1" ht="12.95" customHeight="1" x14ac:dyDescent="0.2">
      <c r="A179" s="81" t="str">
        <f t="shared" si="19"/>
        <v>Spieler 5-20</v>
      </c>
      <c r="B179" s="86" t="str">
        <f>$B$8</f>
        <v>Gegner 6</v>
      </c>
      <c r="C179" s="115"/>
      <c r="D179" s="116"/>
      <c r="E179" s="116"/>
      <c r="F179" s="116"/>
      <c r="G179" s="116"/>
      <c r="H179" s="98"/>
      <c r="I179" s="98"/>
      <c r="J179" s="98"/>
      <c r="K179" s="98"/>
      <c r="L179" s="117"/>
      <c r="M179" s="117"/>
      <c r="N179" s="117"/>
      <c r="O179" s="117"/>
      <c r="P179" s="117"/>
      <c r="Q179" s="117"/>
      <c r="R179" s="117"/>
      <c r="S179" s="117"/>
    </row>
    <row r="180" spans="1:21" s="83" customFormat="1" ht="12.95" customHeight="1" x14ac:dyDescent="0.2">
      <c r="A180" s="81" t="str">
        <f t="shared" si="19"/>
        <v>Spieler 5-20</v>
      </c>
      <c r="B180" s="86" t="str">
        <f>$B$9</f>
        <v>Gegner 7</v>
      </c>
      <c r="C180" s="115"/>
      <c r="D180" s="116"/>
      <c r="E180" s="116"/>
      <c r="F180" s="116"/>
      <c r="G180" s="116"/>
      <c r="H180" s="98"/>
      <c r="I180" s="98"/>
      <c r="J180" s="98"/>
      <c r="K180" s="98"/>
      <c r="L180" s="117"/>
      <c r="M180" s="117"/>
      <c r="N180" s="117"/>
      <c r="O180" s="117"/>
      <c r="P180" s="117"/>
      <c r="Q180" s="117"/>
      <c r="R180" s="117"/>
      <c r="S180" s="117"/>
    </row>
    <row r="181" spans="1:21" s="83" customFormat="1" ht="12.95" customHeight="1" x14ac:dyDescent="0.2">
      <c r="A181" s="81" t="str">
        <f t="shared" si="19"/>
        <v>Spieler 5-20</v>
      </c>
      <c r="B181" s="86" t="str">
        <f>$B$10</f>
        <v>Gegner 8</v>
      </c>
      <c r="C181" s="115"/>
      <c r="D181" s="116"/>
      <c r="E181" s="116"/>
      <c r="F181" s="116"/>
      <c r="G181" s="116"/>
      <c r="H181" s="98"/>
      <c r="I181" s="98"/>
      <c r="J181" s="98"/>
      <c r="K181" s="98"/>
      <c r="L181" s="117"/>
      <c r="M181" s="117"/>
      <c r="N181" s="117"/>
      <c r="O181" s="117"/>
      <c r="P181" s="117"/>
      <c r="Q181" s="117"/>
      <c r="R181" s="117"/>
      <c r="S181" s="117"/>
    </row>
    <row r="182" spans="1:21" ht="12.95" customHeight="1" x14ac:dyDescent="0.2">
      <c r="A182" s="76" t="str">
        <f>daten!$Q$22</f>
        <v>Spieler 5-21</v>
      </c>
      <c r="B182" s="77"/>
      <c r="C182" s="84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s="83" customFormat="1" ht="12.95" customHeight="1" x14ac:dyDescent="0.2">
      <c r="A183" s="81" t="str">
        <f>$A$182</f>
        <v>Spieler 5-21</v>
      </c>
      <c r="B183" s="86" t="str">
        <f>$B$3</f>
        <v>KIEL</v>
      </c>
      <c r="C183" s="115"/>
      <c r="D183" s="116"/>
      <c r="E183" s="116"/>
      <c r="F183" s="116"/>
      <c r="G183" s="116"/>
      <c r="H183" s="98"/>
      <c r="I183" s="98"/>
      <c r="J183" s="98"/>
      <c r="K183" s="98"/>
      <c r="L183" s="117"/>
      <c r="M183" s="117"/>
      <c r="N183" s="117"/>
      <c r="O183" s="117"/>
      <c r="P183" s="117"/>
      <c r="Q183" s="117"/>
      <c r="R183" s="117"/>
      <c r="S183" s="117"/>
    </row>
    <row r="184" spans="1:21" s="83" customFormat="1" ht="12.95" customHeight="1" x14ac:dyDescent="0.2">
      <c r="A184" s="81" t="str">
        <f t="shared" ref="A184:A190" si="20">$A$182</f>
        <v>Spieler 5-21</v>
      </c>
      <c r="B184" s="86" t="str">
        <f>$B$4</f>
        <v>STU</v>
      </c>
      <c r="C184" s="115"/>
      <c r="D184" s="116"/>
      <c r="E184" s="116"/>
      <c r="F184" s="116"/>
      <c r="G184" s="116"/>
      <c r="H184" s="98"/>
      <c r="I184" s="98"/>
      <c r="J184" s="98"/>
      <c r="K184" s="98"/>
      <c r="L184" s="117"/>
      <c r="M184" s="117"/>
      <c r="N184" s="117"/>
      <c r="O184" s="117"/>
      <c r="P184" s="117"/>
      <c r="Q184" s="117"/>
      <c r="R184" s="117"/>
      <c r="S184" s="117"/>
    </row>
    <row r="185" spans="1:21" s="83" customFormat="1" ht="12.95" customHeight="1" x14ac:dyDescent="0.2">
      <c r="A185" s="81" t="str">
        <f t="shared" si="20"/>
        <v>Spieler 5-21</v>
      </c>
      <c r="B185" s="86" t="str">
        <f>$B$5</f>
        <v>BAWÜ</v>
      </c>
      <c r="C185" s="115"/>
      <c r="D185" s="116"/>
      <c r="E185" s="116"/>
      <c r="F185" s="116"/>
      <c r="G185" s="116"/>
      <c r="H185" s="98"/>
      <c r="I185" s="98"/>
      <c r="J185" s="98"/>
      <c r="K185" s="98"/>
      <c r="L185" s="117"/>
      <c r="M185" s="117"/>
      <c r="N185" s="117"/>
      <c r="O185" s="117"/>
      <c r="P185" s="117"/>
      <c r="Q185" s="117"/>
      <c r="R185" s="117"/>
      <c r="S185" s="117"/>
    </row>
    <row r="186" spans="1:21" s="83" customFormat="1" ht="12.95" customHeight="1" x14ac:dyDescent="0.2">
      <c r="A186" s="81" t="str">
        <f t="shared" si="20"/>
        <v>Spieler 5-21</v>
      </c>
      <c r="B186" s="86" t="str">
        <f>$B$6</f>
        <v>Kiel/Berlin</v>
      </c>
      <c r="C186" s="115"/>
      <c r="D186" s="116"/>
      <c r="E186" s="116"/>
      <c r="F186" s="116"/>
      <c r="G186" s="116"/>
      <c r="H186" s="98"/>
      <c r="I186" s="98"/>
      <c r="J186" s="98"/>
      <c r="K186" s="98"/>
      <c r="L186" s="117"/>
      <c r="M186" s="117"/>
      <c r="N186" s="117"/>
      <c r="O186" s="117"/>
      <c r="P186" s="117"/>
      <c r="Q186" s="117"/>
      <c r="R186" s="117"/>
      <c r="S186" s="117"/>
    </row>
    <row r="187" spans="1:21" s="83" customFormat="1" ht="12.95" customHeight="1" x14ac:dyDescent="0.2">
      <c r="A187" s="81" t="str">
        <f t="shared" si="20"/>
        <v>Spieler 5-21</v>
      </c>
      <c r="B187" s="86" t="str">
        <f>$B$7</f>
        <v>Gegner 5</v>
      </c>
      <c r="C187" s="115"/>
      <c r="D187" s="116"/>
      <c r="E187" s="116"/>
      <c r="F187" s="116"/>
      <c r="G187" s="116"/>
      <c r="H187" s="98"/>
      <c r="I187" s="98"/>
      <c r="J187" s="98"/>
      <c r="K187" s="98"/>
      <c r="L187" s="117"/>
      <c r="M187" s="117"/>
      <c r="N187" s="117"/>
      <c r="O187" s="117"/>
      <c r="P187" s="117"/>
      <c r="Q187" s="117"/>
      <c r="R187" s="117"/>
      <c r="S187" s="117"/>
    </row>
    <row r="188" spans="1:21" s="83" customFormat="1" ht="12.95" customHeight="1" x14ac:dyDescent="0.2">
      <c r="A188" s="81" t="str">
        <f t="shared" si="20"/>
        <v>Spieler 5-21</v>
      </c>
      <c r="B188" s="86" t="str">
        <f>$B$8</f>
        <v>Gegner 6</v>
      </c>
      <c r="C188" s="115"/>
      <c r="D188" s="116"/>
      <c r="E188" s="116"/>
      <c r="F188" s="116"/>
      <c r="G188" s="116"/>
      <c r="H188" s="98"/>
      <c r="I188" s="98"/>
      <c r="J188" s="98"/>
      <c r="K188" s="98"/>
      <c r="L188" s="117"/>
      <c r="M188" s="117"/>
      <c r="N188" s="117"/>
      <c r="O188" s="117"/>
      <c r="P188" s="117"/>
      <c r="Q188" s="117"/>
      <c r="R188" s="117"/>
      <c r="S188" s="117"/>
    </row>
    <row r="189" spans="1:21" s="83" customFormat="1" ht="12.95" customHeight="1" x14ac:dyDescent="0.2">
      <c r="A189" s="81" t="str">
        <f t="shared" si="20"/>
        <v>Spieler 5-21</v>
      </c>
      <c r="B189" s="86" t="str">
        <f>$B$9</f>
        <v>Gegner 7</v>
      </c>
      <c r="C189" s="115"/>
      <c r="D189" s="116"/>
      <c r="E189" s="116"/>
      <c r="F189" s="116"/>
      <c r="G189" s="116"/>
      <c r="H189" s="98"/>
      <c r="I189" s="98"/>
      <c r="J189" s="98"/>
      <c r="K189" s="98"/>
      <c r="L189" s="117"/>
      <c r="M189" s="117"/>
      <c r="N189" s="117"/>
      <c r="O189" s="117"/>
      <c r="P189" s="117"/>
      <c r="Q189" s="117"/>
      <c r="R189" s="117"/>
      <c r="S189" s="117"/>
    </row>
    <row r="190" spans="1:21" s="83" customFormat="1" ht="12.95" customHeight="1" x14ac:dyDescent="0.2">
      <c r="A190" s="81" t="str">
        <f t="shared" si="20"/>
        <v>Spieler 5-21</v>
      </c>
      <c r="B190" s="86" t="str">
        <f>$B$10</f>
        <v>Gegner 8</v>
      </c>
      <c r="C190" s="115"/>
      <c r="D190" s="116"/>
      <c r="E190" s="116"/>
      <c r="F190" s="116"/>
      <c r="G190" s="116"/>
      <c r="H190" s="98"/>
      <c r="I190" s="98"/>
      <c r="J190" s="98"/>
      <c r="K190" s="98"/>
      <c r="L190" s="117"/>
      <c r="M190" s="117"/>
      <c r="N190" s="117"/>
      <c r="O190" s="117"/>
      <c r="P190" s="117"/>
      <c r="Q190" s="117"/>
      <c r="R190" s="117"/>
      <c r="S190" s="117"/>
    </row>
    <row r="191" spans="1:21" ht="12.95" customHeight="1" x14ac:dyDescent="0.2">
      <c r="A191" s="76" t="str">
        <f>daten!$Q$23</f>
        <v>Spieler 5-22</v>
      </c>
      <c r="B191" s="77"/>
      <c r="C191" s="84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</row>
    <row r="192" spans="1:21" s="83" customFormat="1" ht="12.95" customHeight="1" x14ac:dyDescent="0.2">
      <c r="A192" s="81" t="str">
        <f>$A$191</f>
        <v>Spieler 5-22</v>
      </c>
      <c r="B192" s="86" t="str">
        <f>$B$3</f>
        <v>KIEL</v>
      </c>
      <c r="C192" s="115"/>
      <c r="D192" s="116"/>
      <c r="E192" s="116"/>
      <c r="F192" s="116"/>
      <c r="G192" s="116"/>
      <c r="H192" s="98"/>
      <c r="I192" s="98"/>
      <c r="J192" s="98"/>
      <c r="K192" s="98"/>
      <c r="L192" s="117"/>
      <c r="M192" s="117"/>
      <c r="N192" s="117"/>
      <c r="O192" s="117"/>
      <c r="P192" s="117"/>
      <c r="Q192" s="117"/>
      <c r="R192" s="117"/>
      <c r="S192" s="117"/>
    </row>
    <row r="193" spans="1:21" s="83" customFormat="1" ht="12.95" customHeight="1" x14ac:dyDescent="0.2">
      <c r="A193" s="81" t="str">
        <f t="shared" ref="A193:A199" si="21">$A$191</f>
        <v>Spieler 5-22</v>
      </c>
      <c r="B193" s="86" t="str">
        <f>$B$4</f>
        <v>STU</v>
      </c>
      <c r="C193" s="115"/>
      <c r="D193" s="116"/>
      <c r="E193" s="116"/>
      <c r="F193" s="116"/>
      <c r="G193" s="116"/>
      <c r="H193" s="98"/>
      <c r="I193" s="98"/>
      <c r="J193" s="98"/>
      <c r="K193" s="98"/>
      <c r="L193" s="117"/>
      <c r="M193" s="117"/>
      <c r="N193" s="117"/>
      <c r="O193" s="117"/>
      <c r="P193" s="117"/>
      <c r="Q193" s="117"/>
      <c r="R193" s="117"/>
      <c r="S193" s="117"/>
    </row>
    <row r="194" spans="1:21" s="83" customFormat="1" ht="12.95" customHeight="1" x14ac:dyDescent="0.2">
      <c r="A194" s="81" t="str">
        <f t="shared" si="21"/>
        <v>Spieler 5-22</v>
      </c>
      <c r="B194" s="86" t="str">
        <f>$B$5</f>
        <v>BAWÜ</v>
      </c>
      <c r="C194" s="115"/>
      <c r="D194" s="116"/>
      <c r="E194" s="116"/>
      <c r="F194" s="116"/>
      <c r="G194" s="116"/>
      <c r="H194" s="98"/>
      <c r="I194" s="98"/>
      <c r="J194" s="98"/>
      <c r="K194" s="98"/>
      <c r="L194" s="117"/>
      <c r="M194" s="117"/>
      <c r="N194" s="117"/>
      <c r="O194" s="117"/>
      <c r="P194" s="117"/>
      <c r="Q194" s="117"/>
      <c r="R194" s="117"/>
      <c r="S194" s="117"/>
    </row>
    <row r="195" spans="1:21" s="83" customFormat="1" ht="12.95" customHeight="1" x14ac:dyDescent="0.2">
      <c r="A195" s="81" t="str">
        <f t="shared" si="21"/>
        <v>Spieler 5-22</v>
      </c>
      <c r="B195" s="86" t="str">
        <f>$B$6</f>
        <v>Kiel/Berlin</v>
      </c>
      <c r="C195" s="115"/>
      <c r="D195" s="116"/>
      <c r="E195" s="116"/>
      <c r="F195" s="116"/>
      <c r="G195" s="116"/>
      <c r="H195" s="98"/>
      <c r="I195" s="98"/>
      <c r="J195" s="98"/>
      <c r="K195" s="98"/>
      <c r="L195" s="117"/>
      <c r="M195" s="117"/>
      <c r="N195" s="117"/>
      <c r="O195" s="117"/>
      <c r="P195" s="117"/>
      <c r="Q195" s="117"/>
      <c r="R195" s="117"/>
      <c r="S195" s="117"/>
    </row>
    <row r="196" spans="1:21" s="83" customFormat="1" ht="12.95" customHeight="1" x14ac:dyDescent="0.2">
      <c r="A196" s="81" t="str">
        <f t="shared" si="21"/>
        <v>Spieler 5-22</v>
      </c>
      <c r="B196" s="86" t="str">
        <f>$B$7</f>
        <v>Gegner 5</v>
      </c>
      <c r="C196" s="115"/>
      <c r="D196" s="116"/>
      <c r="E196" s="116"/>
      <c r="F196" s="116"/>
      <c r="G196" s="116"/>
      <c r="H196" s="98"/>
      <c r="I196" s="98"/>
      <c r="J196" s="98"/>
      <c r="K196" s="98"/>
      <c r="L196" s="117"/>
      <c r="M196" s="117"/>
      <c r="N196" s="117"/>
      <c r="O196" s="117"/>
      <c r="P196" s="117"/>
      <c r="Q196" s="117"/>
      <c r="R196" s="117"/>
      <c r="S196" s="117"/>
    </row>
    <row r="197" spans="1:21" s="83" customFormat="1" ht="12.95" customHeight="1" x14ac:dyDescent="0.2">
      <c r="A197" s="81" t="str">
        <f t="shared" si="21"/>
        <v>Spieler 5-22</v>
      </c>
      <c r="B197" s="86" t="str">
        <f>$B$8</f>
        <v>Gegner 6</v>
      </c>
      <c r="C197" s="115"/>
      <c r="D197" s="116"/>
      <c r="E197" s="116"/>
      <c r="F197" s="116"/>
      <c r="G197" s="116"/>
      <c r="H197" s="98"/>
      <c r="I197" s="98"/>
      <c r="J197" s="98"/>
      <c r="K197" s="98"/>
      <c r="L197" s="117"/>
      <c r="M197" s="117"/>
      <c r="N197" s="117"/>
      <c r="O197" s="117"/>
      <c r="P197" s="117"/>
      <c r="Q197" s="117"/>
      <c r="R197" s="117"/>
      <c r="S197" s="117"/>
    </row>
    <row r="198" spans="1:21" s="83" customFormat="1" ht="12.95" customHeight="1" x14ac:dyDescent="0.2">
      <c r="A198" s="81" t="str">
        <f t="shared" si="21"/>
        <v>Spieler 5-22</v>
      </c>
      <c r="B198" s="86" t="str">
        <f>$B$9</f>
        <v>Gegner 7</v>
      </c>
      <c r="C198" s="115"/>
      <c r="D198" s="116"/>
      <c r="E198" s="116"/>
      <c r="F198" s="116"/>
      <c r="G198" s="116"/>
      <c r="H198" s="98"/>
      <c r="I198" s="98"/>
      <c r="J198" s="98"/>
      <c r="K198" s="98"/>
      <c r="L198" s="117"/>
      <c r="M198" s="117"/>
      <c r="N198" s="117"/>
      <c r="O198" s="117"/>
      <c r="P198" s="117"/>
      <c r="Q198" s="117"/>
      <c r="R198" s="117"/>
      <c r="S198" s="117"/>
    </row>
    <row r="199" spans="1:21" s="83" customFormat="1" ht="12.95" customHeight="1" x14ac:dyDescent="0.2">
      <c r="A199" s="81" t="str">
        <f t="shared" si="21"/>
        <v>Spieler 5-22</v>
      </c>
      <c r="B199" s="86" t="str">
        <f>$B$10</f>
        <v>Gegner 8</v>
      </c>
      <c r="C199" s="115"/>
      <c r="D199" s="116"/>
      <c r="E199" s="116"/>
      <c r="F199" s="116"/>
      <c r="G199" s="116"/>
      <c r="H199" s="98"/>
      <c r="I199" s="98"/>
      <c r="J199" s="98"/>
      <c r="K199" s="98"/>
      <c r="L199" s="117"/>
      <c r="M199" s="117"/>
      <c r="N199" s="117"/>
      <c r="O199" s="117"/>
      <c r="P199" s="117"/>
      <c r="Q199" s="117"/>
      <c r="R199" s="117"/>
      <c r="S199" s="117"/>
    </row>
    <row r="200" spans="1:21" ht="12.95" customHeight="1" x14ac:dyDescent="0.2">
      <c r="A200" s="76" t="str">
        <f>daten!$Q$24</f>
        <v>Spieler 5-23</v>
      </c>
      <c r="B200" s="77"/>
      <c r="C200" s="84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s="83" customFormat="1" ht="12.95" customHeight="1" x14ac:dyDescent="0.2">
      <c r="A201" s="81" t="str">
        <f>$A$200</f>
        <v>Spieler 5-23</v>
      </c>
      <c r="B201" s="86" t="str">
        <f>$B$3</f>
        <v>KIEL</v>
      </c>
      <c r="C201" s="115"/>
      <c r="D201" s="116"/>
      <c r="E201" s="116"/>
      <c r="F201" s="116"/>
      <c r="G201" s="116"/>
      <c r="H201" s="98"/>
      <c r="I201" s="98"/>
      <c r="J201" s="98"/>
      <c r="K201" s="98"/>
      <c r="L201" s="117"/>
      <c r="M201" s="117"/>
      <c r="N201" s="117"/>
      <c r="O201" s="117"/>
      <c r="P201" s="117"/>
      <c r="Q201" s="117"/>
      <c r="R201" s="117"/>
      <c r="S201" s="117"/>
    </row>
    <row r="202" spans="1:21" s="83" customFormat="1" ht="12.95" customHeight="1" x14ac:dyDescent="0.2">
      <c r="A202" s="81" t="str">
        <f t="shared" ref="A202:A208" si="22">$A$200</f>
        <v>Spieler 5-23</v>
      </c>
      <c r="B202" s="86" t="str">
        <f>$B$4</f>
        <v>STU</v>
      </c>
      <c r="C202" s="115"/>
      <c r="D202" s="116"/>
      <c r="E202" s="116"/>
      <c r="F202" s="116"/>
      <c r="G202" s="116"/>
      <c r="H202" s="98"/>
      <c r="I202" s="98"/>
      <c r="J202" s="98"/>
      <c r="K202" s="98"/>
      <c r="L202" s="117"/>
      <c r="M202" s="117"/>
      <c r="N202" s="117"/>
      <c r="O202" s="117"/>
      <c r="P202" s="117"/>
      <c r="Q202" s="117"/>
      <c r="R202" s="117"/>
      <c r="S202" s="117"/>
    </row>
    <row r="203" spans="1:21" s="83" customFormat="1" ht="12.95" customHeight="1" x14ac:dyDescent="0.2">
      <c r="A203" s="81" t="str">
        <f t="shared" si="22"/>
        <v>Spieler 5-23</v>
      </c>
      <c r="B203" s="86" t="str">
        <f>$B$5</f>
        <v>BAWÜ</v>
      </c>
      <c r="C203" s="115"/>
      <c r="D203" s="116"/>
      <c r="E203" s="116"/>
      <c r="F203" s="116"/>
      <c r="G203" s="116"/>
      <c r="H203" s="98"/>
      <c r="I203" s="98"/>
      <c r="J203" s="98"/>
      <c r="K203" s="98"/>
      <c r="L203" s="117"/>
      <c r="M203" s="117"/>
      <c r="N203" s="117"/>
      <c r="O203" s="117"/>
      <c r="P203" s="117"/>
      <c r="Q203" s="117"/>
      <c r="R203" s="117"/>
      <c r="S203" s="117"/>
    </row>
    <row r="204" spans="1:21" s="83" customFormat="1" ht="12.95" customHeight="1" x14ac:dyDescent="0.2">
      <c r="A204" s="81" t="str">
        <f t="shared" si="22"/>
        <v>Spieler 5-23</v>
      </c>
      <c r="B204" s="86" t="str">
        <f>$B$6</f>
        <v>Kiel/Berlin</v>
      </c>
      <c r="C204" s="115"/>
      <c r="D204" s="116"/>
      <c r="E204" s="116"/>
      <c r="F204" s="116"/>
      <c r="G204" s="116"/>
      <c r="H204" s="98"/>
      <c r="I204" s="98"/>
      <c r="J204" s="98"/>
      <c r="K204" s="98"/>
      <c r="L204" s="117"/>
      <c r="M204" s="117"/>
      <c r="N204" s="117"/>
      <c r="O204" s="117"/>
      <c r="P204" s="117"/>
      <c r="Q204" s="117"/>
      <c r="R204" s="117"/>
      <c r="S204" s="117"/>
    </row>
    <row r="205" spans="1:21" s="83" customFormat="1" ht="12.95" customHeight="1" x14ac:dyDescent="0.2">
      <c r="A205" s="81" t="str">
        <f t="shared" si="22"/>
        <v>Spieler 5-23</v>
      </c>
      <c r="B205" s="86" t="str">
        <f>$B$7</f>
        <v>Gegner 5</v>
      </c>
      <c r="C205" s="115"/>
      <c r="D205" s="116"/>
      <c r="E205" s="116"/>
      <c r="F205" s="116"/>
      <c r="G205" s="116"/>
      <c r="H205" s="98"/>
      <c r="I205" s="98"/>
      <c r="J205" s="98"/>
      <c r="K205" s="98"/>
      <c r="L205" s="117"/>
      <c r="M205" s="117"/>
      <c r="N205" s="117"/>
      <c r="O205" s="117"/>
      <c r="P205" s="117"/>
      <c r="Q205" s="117"/>
      <c r="R205" s="117"/>
      <c r="S205" s="117"/>
    </row>
    <row r="206" spans="1:21" s="83" customFormat="1" ht="12.95" customHeight="1" x14ac:dyDescent="0.2">
      <c r="A206" s="81" t="str">
        <f t="shared" si="22"/>
        <v>Spieler 5-23</v>
      </c>
      <c r="B206" s="86" t="str">
        <f>$B$8</f>
        <v>Gegner 6</v>
      </c>
      <c r="C206" s="115"/>
      <c r="D206" s="116"/>
      <c r="E206" s="116"/>
      <c r="F206" s="116"/>
      <c r="G206" s="116"/>
      <c r="H206" s="98"/>
      <c r="I206" s="98"/>
      <c r="J206" s="98"/>
      <c r="K206" s="98"/>
      <c r="L206" s="117"/>
      <c r="M206" s="117"/>
      <c r="N206" s="117"/>
      <c r="O206" s="117"/>
      <c r="P206" s="117"/>
      <c r="Q206" s="117"/>
      <c r="R206" s="117"/>
      <c r="S206" s="117"/>
    </row>
    <row r="207" spans="1:21" s="83" customFormat="1" ht="12.95" customHeight="1" x14ac:dyDescent="0.2">
      <c r="A207" s="81" t="str">
        <f t="shared" si="22"/>
        <v>Spieler 5-23</v>
      </c>
      <c r="B207" s="86" t="str">
        <f>$B$9</f>
        <v>Gegner 7</v>
      </c>
      <c r="C207" s="115"/>
      <c r="D207" s="116"/>
      <c r="E207" s="116"/>
      <c r="F207" s="116"/>
      <c r="G207" s="116"/>
      <c r="H207" s="98"/>
      <c r="I207" s="98"/>
      <c r="J207" s="98"/>
      <c r="K207" s="98"/>
      <c r="L207" s="117"/>
      <c r="M207" s="117"/>
      <c r="N207" s="117"/>
      <c r="O207" s="117"/>
      <c r="P207" s="117"/>
      <c r="Q207" s="117"/>
      <c r="R207" s="117"/>
      <c r="S207" s="117"/>
    </row>
    <row r="208" spans="1:21" s="83" customFormat="1" ht="12.95" customHeight="1" x14ac:dyDescent="0.2">
      <c r="A208" s="81" t="str">
        <f t="shared" si="22"/>
        <v>Spieler 5-23</v>
      </c>
      <c r="B208" s="86" t="str">
        <f>$B$10</f>
        <v>Gegner 8</v>
      </c>
      <c r="C208" s="115"/>
      <c r="D208" s="116"/>
      <c r="E208" s="116"/>
      <c r="F208" s="116"/>
      <c r="G208" s="116"/>
      <c r="H208" s="98"/>
      <c r="I208" s="98"/>
      <c r="J208" s="98"/>
      <c r="K208" s="98"/>
      <c r="L208" s="117"/>
      <c r="M208" s="117"/>
      <c r="N208" s="117"/>
      <c r="O208" s="117"/>
      <c r="P208" s="117"/>
      <c r="Q208" s="117"/>
      <c r="R208" s="117"/>
      <c r="S208" s="117"/>
    </row>
    <row r="209" spans="1:21" ht="12.95" customHeight="1" x14ac:dyDescent="0.2">
      <c r="A209" s="76" t="str">
        <f>daten!$Q$25</f>
        <v>Spieler 5-24</v>
      </c>
      <c r="B209" s="77"/>
      <c r="C209" s="84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</row>
    <row r="210" spans="1:21" s="83" customFormat="1" ht="12.95" customHeight="1" x14ac:dyDescent="0.2">
      <c r="A210" s="81" t="str">
        <f>$A$209</f>
        <v>Spieler 5-24</v>
      </c>
      <c r="B210" s="86" t="str">
        <f>$B$3</f>
        <v>KIEL</v>
      </c>
      <c r="C210" s="115"/>
      <c r="D210" s="116"/>
      <c r="E210" s="116"/>
      <c r="F210" s="116"/>
      <c r="G210" s="116"/>
      <c r="H210" s="98"/>
      <c r="I210" s="98"/>
      <c r="J210" s="98"/>
      <c r="K210" s="98"/>
      <c r="L210" s="117"/>
      <c r="M210" s="117"/>
      <c r="N210" s="117"/>
      <c r="O210" s="117"/>
      <c r="P210" s="117"/>
      <c r="Q210" s="117"/>
      <c r="R210" s="117"/>
      <c r="S210" s="117"/>
    </row>
    <row r="211" spans="1:21" s="83" customFormat="1" ht="12.95" customHeight="1" x14ac:dyDescent="0.2">
      <c r="A211" s="81" t="str">
        <f t="shared" ref="A211:A217" si="23">$A$209</f>
        <v>Spieler 5-24</v>
      </c>
      <c r="B211" s="86" t="str">
        <f>$B$4</f>
        <v>STU</v>
      </c>
      <c r="C211" s="115"/>
      <c r="D211" s="116"/>
      <c r="E211" s="116"/>
      <c r="F211" s="116"/>
      <c r="G211" s="116"/>
      <c r="H211" s="98"/>
      <c r="I211" s="98"/>
      <c r="J211" s="98"/>
      <c r="K211" s="98"/>
      <c r="L211" s="117"/>
      <c r="M211" s="117"/>
      <c r="N211" s="117"/>
      <c r="O211" s="117"/>
      <c r="P211" s="117"/>
      <c r="Q211" s="117"/>
      <c r="R211" s="117"/>
      <c r="S211" s="117"/>
    </row>
    <row r="212" spans="1:21" s="83" customFormat="1" ht="12.95" customHeight="1" x14ac:dyDescent="0.2">
      <c r="A212" s="81" t="str">
        <f t="shared" si="23"/>
        <v>Spieler 5-24</v>
      </c>
      <c r="B212" s="86" t="str">
        <f>$B$5</f>
        <v>BAWÜ</v>
      </c>
      <c r="C212" s="115"/>
      <c r="D212" s="116"/>
      <c r="E212" s="116"/>
      <c r="F212" s="116"/>
      <c r="G212" s="116"/>
      <c r="H212" s="98"/>
      <c r="I212" s="98"/>
      <c r="J212" s="98"/>
      <c r="K212" s="98"/>
      <c r="L212" s="117"/>
      <c r="M212" s="117"/>
      <c r="N212" s="117"/>
      <c r="O212" s="117"/>
      <c r="P212" s="117"/>
      <c r="Q212" s="117"/>
      <c r="R212" s="117"/>
      <c r="S212" s="117"/>
    </row>
    <row r="213" spans="1:21" s="83" customFormat="1" ht="12.95" customHeight="1" x14ac:dyDescent="0.2">
      <c r="A213" s="81" t="str">
        <f t="shared" si="23"/>
        <v>Spieler 5-24</v>
      </c>
      <c r="B213" s="86" t="str">
        <f>$B$6</f>
        <v>Kiel/Berlin</v>
      </c>
      <c r="C213" s="115"/>
      <c r="D213" s="116"/>
      <c r="E213" s="116"/>
      <c r="F213" s="116"/>
      <c r="G213" s="116"/>
      <c r="H213" s="98"/>
      <c r="I213" s="98"/>
      <c r="J213" s="98"/>
      <c r="K213" s="98"/>
      <c r="L213" s="117"/>
      <c r="M213" s="117"/>
      <c r="N213" s="117"/>
      <c r="O213" s="117"/>
      <c r="P213" s="117"/>
      <c r="Q213" s="117"/>
      <c r="R213" s="117"/>
      <c r="S213" s="117"/>
    </row>
    <row r="214" spans="1:21" s="83" customFormat="1" ht="12.95" customHeight="1" x14ac:dyDescent="0.2">
      <c r="A214" s="81" t="str">
        <f t="shared" si="23"/>
        <v>Spieler 5-24</v>
      </c>
      <c r="B214" s="86" t="str">
        <f>$B$7</f>
        <v>Gegner 5</v>
      </c>
      <c r="C214" s="115"/>
      <c r="D214" s="116"/>
      <c r="E214" s="116"/>
      <c r="F214" s="116"/>
      <c r="G214" s="116"/>
      <c r="H214" s="98"/>
      <c r="I214" s="98"/>
      <c r="J214" s="98"/>
      <c r="K214" s="98"/>
      <c r="L214" s="117"/>
      <c r="M214" s="117"/>
      <c r="N214" s="117"/>
      <c r="O214" s="117"/>
      <c r="P214" s="117"/>
      <c r="Q214" s="117"/>
      <c r="R214" s="117"/>
      <c r="S214" s="117"/>
    </row>
    <row r="215" spans="1:21" s="83" customFormat="1" ht="12.95" customHeight="1" x14ac:dyDescent="0.2">
      <c r="A215" s="81" t="str">
        <f t="shared" si="23"/>
        <v>Spieler 5-24</v>
      </c>
      <c r="B215" s="86" t="str">
        <f>$B$8</f>
        <v>Gegner 6</v>
      </c>
      <c r="C215" s="115"/>
      <c r="D215" s="116"/>
      <c r="E215" s="116"/>
      <c r="F215" s="116"/>
      <c r="G215" s="116"/>
      <c r="H215" s="98"/>
      <c r="I215" s="98"/>
      <c r="J215" s="98"/>
      <c r="K215" s="98"/>
      <c r="L215" s="117"/>
      <c r="M215" s="117"/>
      <c r="N215" s="117"/>
      <c r="O215" s="117"/>
      <c r="P215" s="117"/>
      <c r="Q215" s="117"/>
      <c r="R215" s="117"/>
      <c r="S215" s="117"/>
    </row>
    <row r="216" spans="1:21" s="83" customFormat="1" ht="12.95" customHeight="1" x14ac:dyDescent="0.2">
      <c r="A216" s="81" t="str">
        <f t="shared" si="23"/>
        <v>Spieler 5-24</v>
      </c>
      <c r="B216" s="86" t="str">
        <f>$B$9</f>
        <v>Gegner 7</v>
      </c>
      <c r="C216" s="115"/>
      <c r="D216" s="116"/>
      <c r="E216" s="116"/>
      <c r="F216" s="116"/>
      <c r="G216" s="116"/>
      <c r="H216" s="98"/>
      <c r="I216" s="98"/>
      <c r="J216" s="98"/>
      <c r="K216" s="98"/>
      <c r="L216" s="117"/>
      <c r="M216" s="117"/>
      <c r="N216" s="117"/>
      <c r="O216" s="117"/>
      <c r="P216" s="117"/>
      <c r="Q216" s="117"/>
      <c r="R216" s="117"/>
      <c r="S216" s="117"/>
    </row>
    <row r="217" spans="1:21" s="83" customFormat="1" ht="12.95" customHeight="1" x14ac:dyDescent="0.2">
      <c r="A217" s="81" t="str">
        <f t="shared" si="23"/>
        <v>Spieler 5-24</v>
      </c>
      <c r="B217" s="86" t="str">
        <f>$B$10</f>
        <v>Gegner 8</v>
      </c>
      <c r="C217" s="115"/>
      <c r="D217" s="116"/>
      <c r="E217" s="116"/>
      <c r="F217" s="116"/>
      <c r="G217" s="116"/>
      <c r="H217" s="98"/>
      <c r="I217" s="98"/>
      <c r="J217" s="98"/>
      <c r="K217" s="98"/>
      <c r="L217" s="117"/>
      <c r="M217" s="117"/>
      <c r="N217" s="117"/>
      <c r="O217" s="117"/>
      <c r="P217" s="117"/>
      <c r="Q217" s="117"/>
      <c r="R217" s="117"/>
      <c r="S217" s="117"/>
    </row>
    <row r="218" spans="1:21" ht="12.95" customHeight="1" x14ac:dyDescent="0.2">
      <c r="A218" s="76" t="str">
        <f>daten!$Q$26</f>
        <v>Spieler 5-25</v>
      </c>
      <c r="B218" s="77"/>
      <c r="C218" s="84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</row>
    <row r="219" spans="1:21" s="83" customFormat="1" ht="12.95" customHeight="1" x14ac:dyDescent="0.2">
      <c r="A219" s="81" t="str">
        <f>$A$218</f>
        <v>Spieler 5-25</v>
      </c>
      <c r="B219" s="86" t="str">
        <f>$B$3</f>
        <v>KIEL</v>
      </c>
      <c r="C219" s="115"/>
      <c r="D219" s="116"/>
      <c r="E219" s="116"/>
      <c r="F219" s="116"/>
      <c r="G219" s="116"/>
      <c r="H219" s="98"/>
      <c r="I219" s="98"/>
      <c r="J219" s="98"/>
      <c r="K219" s="98"/>
      <c r="L219" s="117"/>
      <c r="M219" s="117"/>
      <c r="N219" s="117"/>
      <c r="O219" s="117"/>
      <c r="P219" s="117"/>
      <c r="Q219" s="117"/>
      <c r="R219" s="117"/>
      <c r="S219" s="117"/>
    </row>
    <row r="220" spans="1:21" s="83" customFormat="1" ht="12.95" customHeight="1" x14ac:dyDescent="0.2">
      <c r="A220" s="81" t="str">
        <f t="shared" ref="A220:A226" si="24">$A$218</f>
        <v>Spieler 5-25</v>
      </c>
      <c r="B220" s="86" t="str">
        <f>$B$4</f>
        <v>STU</v>
      </c>
      <c r="C220" s="115"/>
      <c r="D220" s="116"/>
      <c r="E220" s="116"/>
      <c r="F220" s="116"/>
      <c r="G220" s="116"/>
      <c r="H220" s="98"/>
      <c r="I220" s="98"/>
      <c r="J220" s="98"/>
      <c r="K220" s="98"/>
      <c r="L220" s="117"/>
      <c r="M220" s="117"/>
      <c r="N220" s="117"/>
      <c r="O220" s="117"/>
      <c r="P220" s="117"/>
      <c r="Q220" s="117"/>
      <c r="R220" s="117"/>
      <c r="S220" s="117"/>
    </row>
    <row r="221" spans="1:21" s="83" customFormat="1" ht="12.95" customHeight="1" x14ac:dyDescent="0.2">
      <c r="A221" s="81" t="str">
        <f t="shared" si="24"/>
        <v>Spieler 5-25</v>
      </c>
      <c r="B221" s="86" t="str">
        <f>$B$5</f>
        <v>BAWÜ</v>
      </c>
      <c r="C221" s="115"/>
      <c r="D221" s="116"/>
      <c r="E221" s="116"/>
      <c r="F221" s="116"/>
      <c r="G221" s="116"/>
      <c r="H221" s="98"/>
      <c r="I221" s="98"/>
      <c r="J221" s="98"/>
      <c r="K221" s="98"/>
      <c r="L221" s="117"/>
      <c r="M221" s="117"/>
      <c r="N221" s="117"/>
      <c r="O221" s="117"/>
      <c r="P221" s="117"/>
      <c r="Q221" s="117"/>
      <c r="R221" s="117"/>
      <c r="S221" s="117"/>
    </row>
    <row r="222" spans="1:21" s="83" customFormat="1" ht="12.95" customHeight="1" x14ac:dyDescent="0.2">
      <c r="A222" s="81" t="str">
        <f t="shared" si="24"/>
        <v>Spieler 5-25</v>
      </c>
      <c r="B222" s="86" t="str">
        <f>$B$6</f>
        <v>Kiel/Berlin</v>
      </c>
      <c r="C222" s="115"/>
      <c r="D222" s="116"/>
      <c r="E222" s="116"/>
      <c r="F222" s="116"/>
      <c r="G222" s="116"/>
      <c r="H222" s="98"/>
      <c r="I222" s="98"/>
      <c r="J222" s="98"/>
      <c r="K222" s="98"/>
      <c r="L222" s="117"/>
      <c r="M222" s="117"/>
      <c r="N222" s="117"/>
      <c r="O222" s="117"/>
      <c r="P222" s="117"/>
      <c r="Q222" s="117"/>
      <c r="R222" s="117"/>
      <c r="S222" s="117"/>
    </row>
    <row r="223" spans="1:21" s="83" customFormat="1" ht="12.95" customHeight="1" x14ac:dyDescent="0.2">
      <c r="A223" s="81" t="str">
        <f t="shared" si="24"/>
        <v>Spieler 5-25</v>
      </c>
      <c r="B223" s="86" t="str">
        <f>$B$7</f>
        <v>Gegner 5</v>
      </c>
      <c r="C223" s="115"/>
      <c r="D223" s="116"/>
      <c r="E223" s="116"/>
      <c r="F223" s="116"/>
      <c r="G223" s="116"/>
      <c r="H223" s="98"/>
      <c r="I223" s="98"/>
      <c r="J223" s="98"/>
      <c r="K223" s="98"/>
      <c r="L223" s="117"/>
      <c r="M223" s="117"/>
      <c r="N223" s="117"/>
      <c r="O223" s="117"/>
      <c r="P223" s="117"/>
      <c r="Q223" s="117"/>
      <c r="R223" s="117"/>
      <c r="S223" s="117"/>
    </row>
    <row r="224" spans="1:21" s="83" customFormat="1" ht="12.95" customHeight="1" x14ac:dyDescent="0.2">
      <c r="A224" s="81" t="str">
        <f t="shared" si="24"/>
        <v>Spieler 5-25</v>
      </c>
      <c r="B224" s="86" t="str">
        <f>$B$8</f>
        <v>Gegner 6</v>
      </c>
      <c r="C224" s="115"/>
      <c r="D224" s="116"/>
      <c r="E224" s="116"/>
      <c r="F224" s="116"/>
      <c r="G224" s="116"/>
      <c r="H224" s="98"/>
      <c r="I224" s="98"/>
      <c r="J224" s="98"/>
      <c r="K224" s="98"/>
      <c r="L224" s="117"/>
      <c r="M224" s="117"/>
      <c r="N224" s="117"/>
      <c r="O224" s="117"/>
      <c r="P224" s="117"/>
      <c r="Q224" s="117"/>
      <c r="R224" s="117"/>
      <c r="S224" s="117"/>
    </row>
    <row r="225" spans="1:21" s="83" customFormat="1" ht="12.95" customHeight="1" x14ac:dyDescent="0.2">
      <c r="A225" s="81" t="str">
        <f t="shared" si="24"/>
        <v>Spieler 5-25</v>
      </c>
      <c r="B225" s="86" t="str">
        <f>$B$9</f>
        <v>Gegner 7</v>
      </c>
      <c r="C225" s="115"/>
      <c r="D225" s="116"/>
      <c r="E225" s="116"/>
      <c r="F225" s="116"/>
      <c r="G225" s="116"/>
      <c r="H225" s="98"/>
      <c r="I225" s="98"/>
      <c r="J225" s="98"/>
      <c r="K225" s="98"/>
      <c r="L225" s="117"/>
      <c r="M225" s="117"/>
      <c r="N225" s="117"/>
      <c r="O225" s="117"/>
      <c r="P225" s="117"/>
      <c r="Q225" s="117"/>
      <c r="R225" s="117"/>
      <c r="S225" s="117"/>
    </row>
    <row r="226" spans="1:21" s="83" customFormat="1" ht="12.95" customHeight="1" x14ac:dyDescent="0.2">
      <c r="A226" s="81" t="str">
        <f t="shared" si="24"/>
        <v>Spieler 5-25</v>
      </c>
      <c r="B226" s="86" t="str">
        <f>$B$10</f>
        <v>Gegner 8</v>
      </c>
      <c r="C226" s="115"/>
      <c r="D226" s="116"/>
      <c r="E226" s="116"/>
      <c r="F226" s="116"/>
      <c r="G226" s="116"/>
      <c r="H226" s="98"/>
      <c r="I226" s="98"/>
      <c r="J226" s="98"/>
      <c r="K226" s="98"/>
      <c r="L226" s="117"/>
      <c r="M226" s="117"/>
      <c r="N226" s="117"/>
      <c r="O226" s="117"/>
      <c r="P226" s="117"/>
      <c r="Q226" s="117"/>
      <c r="R226" s="117"/>
      <c r="S226" s="117"/>
    </row>
    <row r="227" spans="1:21" ht="12.95" customHeight="1" x14ac:dyDescent="0.2">
      <c r="A227" s="76" t="str">
        <f>daten!$Q$27</f>
        <v>Spieler 5-26</v>
      </c>
      <c r="B227" s="77"/>
      <c r="C227" s="84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</row>
    <row r="228" spans="1:21" s="83" customFormat="1" ht="12.95" customHeight="1" x14ac:dyDescent="0.2">
      <c r="A228" s="81" t="str">
        <f>$A$227</f>
        <v>Spieler 5-26</v>
      </c>
      <c r="B228" s="86" t="str">
        <f>$B$3</f>
        <v>KIEL</v>
      </c>
      <c r="C228" s="115"/>
      <c r="D228" s="116"/>
      <c r="E228" s="116"/>
      <c r="F228" s="116"/>
      <c r="G228" s="116"/>
      <c r="H228" s="98"/>
      <c r="I228" s="98"/>
      <c r="J228" s="98"/>
      <c r="K228" s="98"/>
      <c r="L228" s="117"/>
      <c r="M228" s="117"/>
      <c r="N228" s="117"/>
      <c r="O228" s="117"/>
      <c r="P228" s="117"/>
      <c r="Q228" s="117"/>
      <c r="R228" s="117"/>
      <c r="S228" s="117"/>
    </row>
    <row r="229" spans="1:21" s="83" customFormat="1" ht="12.95" customHeight="1" x14ac:dyDescent="0.2">
      <c r="A229" s="81" t="str">
        <f t="shared" ref="A229:A235" si="25">$A$227</f>
        <v>Spieler 5-26</v>
      </c>
      <c r="B229" s="86" t="str">
        <f>$B$4</f>
        <v>STU</v>
      </c>
      <c r="C229" s="115"/>
      <c r="D229" s="116"/>
      <c r="E229" s="116"/>
      <c r="F229" s="116"/>
      <c r="G229" s="116"/>
      <c r="H229" s="98"/>
      <c r="I229" s="98"/>
      <c r="J229" s="98"/>
      <c r="K229" s="98"/>
      <c r="L229" s="117"/>
      <c r="M229" s="117"/>
      <c r="N229" s="117"/>
      <c r="O229" s="117"/>
      <c r="P229" s="117"/>
      <c r="Q229" s="117"/>
      <c r="R229" s="117"/>
      <c r="S229" s="117"/>
    </row>
    <row r="230" spans="1:21" s="83" customFormat="1" ht="12.95" customHeight="1" x14ac:dyDescent="0.2">
      <c r="A230" s="81" t="str">
        <f t="shared" si="25"/>
        <v>Spieler 5-26</v>
      </c>
      <c r="B230" s="86" t="str">
        <f>$B$5</f>
        <v>BAWÜ</v>
      </c>
      <c r="C230" s="115"/>
      <c r="D230" s="116"/>
      <c r="E230" s="116"/>
      <c r="F230" s="116"/>
      <c r="G230" s="116"/>
      <c r="H230" s="98"/>
      <c r="I230" s="98"/>
      <c r="J230" s="98"/>
      <c r="K230" s="98"/>
      <c r="L230" s="117"/>
      <c r="M230" s="117"/>
      <c r="N230" s="117"/>
      <c r="O230" s="117"/>
      <c r="P230" s="117"/>
      <c r="Q230" s="117"/>
      <c r="R230" s="117"/>
      <c r="S230" s="117"/>
    </row>
    <row r="231" spans="1:21" s="83" customFormat="1" ht="12.95" customHeight="1" x14ac:dyDescent="0.2">
      <c r="A231" s="81" t="str">
        <f t="shared" si="25"/>
        <v>Spieler 5-26</v>
      </c>
      <c r="B231" s="86" t="str">
        <f>$B$6</f>
        <v>Kiel/Berlin</v>
      </c>
      <c r="C231" s="115"/>
      <c r="D231" s="116"/>
      <c r="E231" s="116"/>
      <c r="F231" s="116"/>
      <c r="G231" s="116"/>
      <c r="H231" s="98"/>
      <c r="I231" s="98"/>
      <c r="J231" s="98"/>
      <c r="K231" s="98"/>
      <c r="L231" s="117"/>
      <c r="M231" s="117"/>
      <c r="N231" s="117"/>
      <c r="O231" s="117"/>
      <c r="P231" s="117"/>
      <c r="Q231" s="117"/>
      <c r="R231" s="117"/>
      <c r="S231" s="117"/>
    </row>
    <row r="232" spans="1:21" s="83" customFormat="1" ht="12.95" customHeight="1" x14ac:dyDescent="0.2">
      <c r="A232" s="81" t="str">
        <f t="shared" si="25"/>
        <v>Spieler 5-26</v>
      </c>
      <c r="B232" s="86" t="str">
        <f>$B$7</f>
        <v>Gegner 5</v>
      </c>
      <c r="C232" s="115"/>
      <c r="D232" s="116"/>
      <c r="E232" s="116"/>
      <c r="F232" s="116"/>
      <c r="G232" s="116"/>
      <c r="H232" s="98"/>
      <c r="I232" s="98"/>
      <c r="J232" s="98"/>
      <c r="K232" s="98"/>
      <c r="L232" s="117"/>
      <c r="M232" s="117"/>
      <c r="N232" s="117"/>
      <c r="O232" s="117"/>
      <c r="P232" s="117"/>
      <c r="Q232" s="117"/>
      <c r="R232" s="117"/>
      <c r="S232" s="117"/>
    </row>
    <row r="233" spans="1:21" s="83" customFormat="1" ht="12.95" customHeight="1" x14ac:dyDescent="0.2">
      <c r="A233" s="81" t="str">
        <f t="shared" si="25"/>
        <v>Spieler 5-26</v>
      </c>
      <c r="B233" s="86" t="str">
        <f>$B$8</f>
        <v>Gegner 6</v>
      </c>
      <c r="C233" s="115"/>
      <c r="D233" s="116"/>
      <c r="E233" s="116"/>
      <c r="F233" s="116"/>
      <c r="G233" s="116"/>
      <c r="H233" s="98"/>
      <c r="I233" s="98"/>
      <c r="J233" s="98"/>
      <c r="K233" s="98"/>
      <c r="L233" s="117"/>
      <c r="M233" s="117"/>
      <c r="N233" s="117"/>
      <c r="O233" s="117"/>
      <c r="P233" s="117"/>
      <c r="Q233" s="117"/>
      <c r="R233" s="117"/>
      <c r="S233" s="117"/>
    </row>
    <row r="234" spans="1:21" s="83" customFormat="1" ht="12.95" customHeight="1" x14ac:dyDescent="0.2">
      <c r="A234" s="81" t="str">
        <f t="shared" si="25"/>
        <v>Spieler 5-26</v>
      </c>
      <c r="B234" s="86" t="str">
        <f>$B$9</f>
        <v>Gegner 7</v>
      </c>
      <c r="C234" s="115"/>
      <c r="D234" s="116"/>
      <c r="E234" s="116"/>
      <c r="F234" s="116"/>
      <c r="G234" s="116"/>
      <c r="H234" s="98"/>
      <c r="I234" s="98"/>
      <c r="J234" s="98"/>
      <c r="K234" s="98"/>
      <c r="L234" s="117"/>
      <c r="M234" s="117"/>
      <c r="N234" s="117"/>
      <c r="O234" s="117"/>
      <c r="P234" s="117"/>
      <c r="Q234" s="117"/>
      <c r="R234" s="117"/>
      <c r="S234" s="117"/>
    </row>
    <row r="235" spans="1:21" s="83" customFormat="1" ht="12.95" customHeight="1" x14ac:dyDescent="0.2">
      <c r="A235" s="81" t="str">
        <f t="shared" si="25"/>
        <v>Spieler 5-26</v>
      </c>
      <c r="B235" s="86" t="str">
        <f>$B$10</f>
        <v>Gegner 8</v>
      </c>
      <c r="C235" s="115"/>
      <c r="D235" s="116"/>
      <c r="E235" s="116"/>
      <c r="F235" s="116"/>
      <c r="G235" s="116"/>
      <c r="H235" s="98"/>
      <c r="I235" s="98"/>
      <c r="J235" s="98"/>
      <c r="K235" s="98"/>
      <c r="L235" s="117"/>
      <c r="M235" s="117"/>
      <c r="N235" s="117"/>
      <c r="O235" s="117"/>
      <c r="P235" s="117"/>
      <c r="Q235" s="117"/>
      <c r="R235" s="117"/>
      <c r="S235" s="117"/>
    </row>
    <row r="236" spans="1:21" ht="12.95" customHeight="1" x14ac:dyDescent="0.2">
      <c r="A236" s="76" t="str">
        <f>daten!$Q$28</f>
        <v>Spieler 5-27</v>
      </c>
      <c r="B236" s="77"/>
      <c r="C236" s="84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</row>
    <row r="237" spans="1:21" s="83" customFormat="1" ht="12.95" customHeight="1" x14ac:dyDescent="0.2">
      <c r="A237" s="81" t="str">
        <f>$A$236</f>
        <v>Spieler 5-27</v>
      </c>
      <c r="B237" s="86" t="str">
        <f>$B$3</f>
        <v>KIEL</v>
      </c>
      <c r="C237" s="115"/>
      <c r="D237" s="116"/>
      <c r="E237" s="116"/>
      <c r="F237" s="116"/>
      <c r="G237" s="116"/>
      <c r="H237" s="98"/>
      <c r="I237" s="98"/>
      <c r="J237" s="98"/>
      <c r="K237" s="98"/>
      <c r="L237" s="117"/>
      <c r="M237" s="117"/>
      <c r="N237" s="117"/>
      <c r="O237" s="117"/>
      <c r="P237" s="117"/>
      <c r="Q237" s="117"/>
      <c r="R237" s="117"/>
      <c r="S237" s="117"/>
    </row>
    <row r="238" spans="1:21" s="83" customFormat="1" ht="12.95" customHeight="1" x14ac:dyDescent="0.2">
      <c r="A238" s="81" t="str">
        <f t="shared" ref="A238:A244" si="26">$A$236</f>
        <v>Spieler 5-27</v>
      </c>
      <c r="B238" s="86" t="str">
        <f>$B$4</f>
        <v>STU</v>
      </c>
      <c r="C238" s="115"/>
      <c r="D238" s="116"/>
      <c r="E238" s="116"/>
      <c r="F238" s="116"/>
      <c r="G238" s="116"/>
      <c r="H238" s="98"/>
      <c r="I238" s="98"/>
      <c r="J238" s="98"/>
      <c r="K238" s="98"/>
      <c r="L238" s="117"/>
      <c r="M238" s="117"/>
      <c r="N238" s="117"/>
      <c r="O238" s="117"/>
      <c r="P238" s="117"/>
      <c r="Q238" s="117"/>
      <c r="R238" s="117"/>
      <c r="S238" s="117"/>
    </row>
    <row r="239" spans="1:21" s="83" customFormat="1" ht="12.95" customHeight="1" x14ac:dyDescent="0.2">
      <c r="A239" s="81" t="str">
        <f t="shared" si="26"/>
        <v>Spieler 5-27</v>
      </c>
      <c r="B239" s="86" t="str">
        <f>$B$5</f>
        <v>BAWÜ</v>
      </c>
      <c r="C239" s="115"/>
      <c r="D239" s="116"/>
      <c r="E239" s="116"/>
      <c r="F239" s="116"/>
      <c r="G239" s="116"/>
      <c r="H239" s="98"/>
      <c r="I239" s="98"/>
      <c r="J239" s="98"/>
      <c r="K239" s="98"/>
      <c r="L239" s="117"/>
      <c r="M239" s="117"/>
      <c r="N239" s="117"/>
      <c r="O239" s="117"/>
      <c r="P239" s="117"/>
      <c r="Q239" s="117"/>
      <c r="R239" s="117"/>
      <c r="S239" s="117"/>
    </row>
    <row r="240" spans="1:21" s="83" customFormat="1" ht="12.95" customHeight="1" x14ac:dyDescent="0.2">
      <c r="A240" s="81" t="str">
        <f t="shared" si="26"/>
        <v>Spieler 5-27</v>
      </c>
      <c r="B240" s="86" t="str">
        <f>$B$6</f>
        <v>Kiel/Berlin</v>
      </c>
      <c r="C240" s="115"/>
      <c r="D240" s="116"/>
      <c r="E240" s="116"/>
      <c r="F240" s="116"/>
      <c r="G240" s="116"/>
      <c r="H240" s="98"/>
      <c r="I240" s="98"/>
      <c r="J240" s="98"/>
      <c r="K240" s="98"/>
      <c r="L240" s="117"/>
      <c r="M240" s="117"/>
      <c r="N240" s="117"/>
      <c r="O240" s="117"/>
      <c r="P240" s="117"/>
      <c r="Q240" s="117"/>
      <c r="R240" s="117"/>
      <c r="S240" s="117"/>
    </row>
    <row r="241" spans="1:21" s="83" customFormat="1" ht="12.95" customHeight="1" x14ac:dyDescent="0.2">
      <c r="A241" s="81" t="str">
        <f t="shared" si="26"/>
        <v>Spieler 5-27</v>
      </c>
      <c r="B241" s="86" t="str">
        <f>$B$7</f>
        <v>Gegner 5</v>
      </c>
      <c r="C241" s="115"/>
      <c r="D241" s="116"/>
      <c r="E241" s="116"/>
      <c r="F241" s="116"/>
      <c r="G241" s="116"/>
      <c r="H241" s="98"/>
      <c r="I241" s="98"/>
      <c r="J241" s="98"/>
      <c r="K241" s="98"/>
      <c r="L241" s="117"/>
      <c r="M241" s="117"/>
      <c r="N241" s="117"/>
      <c r="O241" s="117"/>
      <c r="P241" s="117"/>
      <c r="Q241" s="117"/>
      <c r="R241" s="117"/>
      <c r="S241" s="117"/>
    </row>
    <row r="242" spans="1:21" s="83" customFormat="1" ht="12.95" customHeight="1" x14ac:dyDescent="0.2">
      <c r="A242" s="81" t="str">
        <f t="shared" si="26"/>
        <v>Spieler 5-27</v>
      </c>
      <c r="B242" s="86" t="str">
        <f>$B$8</f>
        <v>Gegner 6</v>
      </c>
      <c r="C242" s="115"/>
      <c r="D242" s="116"/>
      <c r="E242" s="116"/>
      <c r="F242" s="116"/>
      <c r="G242" s="116"/>
      <c r="H242" s="98"/>
      <c r="I242" s="98"/>
      <c r="J242" s="98"/>
      <c r="K242" s="98"/>
      <c r="L242" s="117"/>
      <c r="M242" s="117"/>
      <c r="N242" s="117"/>
      <c r="O242" s="117"/>
      <c r="P242" s="117"/>
      <c r="Q242" s="117"/>
      <c r="R242" s="117"/>
      <c r="S242" s="117"/>
    </row>
    <row r="243" spans="1:21" s="83" customFormat="1" ht="12.95" customHeight="1" x14ac:dyDescent="0.2">
      <c r="A243" s="81" t="str">
        <f t="shared" si="26"/>
        <v>Spieler 5-27</v>
      </c>
      <c r="B243" s="86" t="str">
        <f>$B$9</f>
        <v>Gegner 7</v>
      </c>
      <c r="C243" s="115"/>
      <c r="D243" s="116"/>
      <c r="E243" s="116"/>
      <c r="F243" s="116"/>
      <c r="G243" s="116"/>
      <c r="H243" s="98"/>
      <c r="I243" s="98"/>
      <c r="J243" s="98"/>
      <c r="K243" s="98"/>
      <c r="L243" s="117"/>
      <c r="M243" s="117"/>
      <c r="N243" s="117"/>
      <c r="O243" s="117"/>
      <c r="P243" s="117"/>
      <c r="Q243" s="117"/>
      <c r="R243" s="117"/>
      <c r="S243" s="117"/>
    </row>
    <row r="244" spans="1:21" s="83" customFormat="1" ht="12.95" customHeight="1" x14ac:dyDescent="0.2">
      <c r="A244" s="81" t="str">
        <f t="shared" si="26"/>
        <v>Spieler 5-27</v>
      </c>
      <c r="B244" s="86" t="str">
        <f>$B$10</f>
        <v>Gegner 8</v>
      </c>
      <c r="C244" s="115"/>
      <c r="D244" s="116"/>
      <c r="E244" s="116"/>
      <c r="F244" s="116"/>
      <c r="G244" s="116"/>
      <c r="H244" s="98"/>
      <c r="I244" s="98"/>
      <c r="J244" s="98"/>
      <c r="K244" s="98"/>
      <c r="L244" s="117"/>
      <c r="M244" s="117"/>
      <c r="N244" s="117"/>
      <c r="O244" s="117"/>
      <c r="P244" s="117"/>
      <c r="Q244" s="117"/>
      <c r="R244" s="117"/>
      <c r="S244" s="117"/>
    </row>
    <row r="245" spans="1:21" ht="12.95" customHeight="1" x14ac:dyDescent="0.2">
      <c r="A245" s="76" t="str">
        <f>daten!$Q$29</f>
        <v>Spieler 5-28</v>
      </c>
      <c r="B245" s="77"/>
      <c r="C245" s="84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</row>
    <row r="246" spans="1:21" s="83" customFormat="1" ht="12.95" customHeight="1" x14ac:dyDescent="0.2">
      <c r="A246" s="81" t="str">
        <f>$A$245</f>
        <v>Spieler 5-28</v>
      </c>
      <c r="B246" s="86" t="str">
        <f>$B$3</f>
        <v>KIEL</v>
      </c>
      <c r="C246" s="115"/>
      <c r="D246" s="116"/>
      <c r="E246" s="116"/>
      <c r="F246" s="116"/>
      <c r="G246" s="116"/>
      <c r="H246" s="98"/>
      <c r="I246" s="98"/>
      <c r="J246" s="98"/>
      <c r="K246" s="98"/>
      <c r="L246" s="117"/>
      <c r="M246" s="117"/>
      <c r="N246" s="117"/>
      <c r="O246" s="117"/>
      <c r="P246" s="117"/>
      <c r="Q246" s="117"/>
      <c r="R246" s="117"/>
      <c r="S246" s="117"/>
    </row>
    <row r="247" spans="1:21" s="83" customFormat="1" ht="12.95" customHeight="1" x14ac:dyDescent="0.2">
      <c r="A247" s="81" t="str">
        <f t="shared" ref="A247:A253" si="27">$A$245</f>
        <v>Spieler 5-28</v>
      </c>
      <c r="B247" s="86" t="str">
        <f>$B$4</f>
        <v>STU</v>
      </c>
      <c r="C247" s="115"/>
      <c r="D247" s="116"/>
      <c r="E247" s="116"/>
      <c r="F247" s="116"/>
      <c r="G247" s="116"/>
      <c r="H247" s="98"/>
      <c r="I247" s="98"/>
      <c r="J247" s="98"/>
      <c r="K247" s="98"/>
      <c r="L247" s="117"/>
      <c r="M247" s="117"/>
      <c r="N247" s="117"/>
      <c r="O247" s="117"/>
      <c r="P247" s="117"/>
      <c r="Q247" s="117"/>
      <c r="R247" s="117"/>
      <c r="S247" s="117"/>
    </row>
    <row r="248" spans="1:21" s="83" customFormat="1" ht="12.95" customHeight="1" x14ac:dyDescent="0.2">
      <c r="A248" s="81" t="str">
        <f t="shared" si="27"/>
        <v>Spieler 5-28</v>
      </c>
      <c r="B248" s="86" t="str">
        <f>$B$5</f>
        <v>BAWÜ</v>
      </c>
      <c r="C248" s="115"/>
      <c r="D248" s="116"/>
      <c r="E248" s="116"/>
      <c r="F248" s="116"/>
      <c r="G248" s="116"/>
      <c r="H248" s="98"/>
      <c r="I248" s="98"/>
      <c r="J248" s="98"/>
      <c r="K248" s="98"/>
      <c r="L248" s="117"/>
      <c r="M248" s="117"/>
      <c r="N248" s="117"/>
      <c r="O248" s="117"/>
      <c r="P248" s="117"/>
      <c r="Q248" s="117"/>
      <c r="R248" s="117"/>
      <c r="S248" s="117"/>
    </row>
    <row r="249" spans="1:21" s="83" customFormat="1" ht="12.95" customHeight="1" x14ac:dyDescent="0.2">
      <c r="A249" s="81" t="str">
        <f t="shared" si="27"/>
        <v>Spieler 5-28</v>
      </c>
      <c r="B249" s="86" t="str">
        <f>$B$6</f>
        <v>Kiel/Berlin</v>
      </c>
      <c r="C249" s="115"/>
      <c r="D249" s="116"/>
      <c r="E249" s="116"/>
      <c r="F249" s="116"/>
      <c r="G249" s="116"/>
      <c r="H249" s="98"/>
      <c r="I249" s="98"/>
      <c r="J249" s="98"/>
      <c r="K249" s="98"/>
      <c r="L249" s="117"/>
      <c r="M249" s="117"/>
      <c r="N249" s="117"/>
      <c r="O249" s="117"/>
      <c r="P249" s="117"/>
      <c r="Q249" s="117"/>
      <c r="R249" s="117"/>
      <c r="S249" s="117"/>
    </row>
    <row r="250" spans="1:21" s="83" customFormat="1" ht="12.95" customHeight="1" x14ac:dyDescent="0.2">
      <c r="A250" s="81" t="str">
        <f t="shared" si="27"/>
        <v>Spieler 5-28</v>
      </c>
      <c r="B250" s="86" t="str">
        <f>$B$7</f>
        <v>Gegner 5</v>
      </c>
      <c r="C250" s="115"/>
      <c r="D250" s="116"/>
      <c r="E250" s="116"/>
      <c r="F250" s="116"/>
      <c r="G250" s="116"/>
      <c r="H250" s="98"/>
      <c r="I250" s="98"/>
      <c r="J250" s="98"/>
      <c r="K250" s="98"/>
      <c r="L250" s="117"/>
      <c r="M250" s="117"/>
      <c r="N250" s="117"/>
      <c r="O250" s="117"/>
      <c r="P250" s="117"/>
      <c r="Q250" s="117"/>
      <c r="R250" s="117"/>
      <c r="S250" s="117"/>
    </row>
    <row r="251" spans="1:21" s="83" customFormat="1" ht="12.95" customHeight="1" x14ac:dyDescent="0.2">
      <c r="A251" s="81" t="str">
        <f t="shared" si="27"/>
        <v>Spieler 5-28</v>
      </c>
      <c r="B251" s="86" t="str">
        <f>$B$8</f>
        <v>Gegner 6</v>
      </c>
      <c r="C251" s="115"/>
      <c r="D251" s="116"/>
      <c r="E251" s="116"/>
      <c r="F251" s="116"/>
      <c r="G251" s="116"/>
      <c r="H251" s="98"/>
      <c r="I251" s="98"/>
      <c r="J251" s="98"/>
      <c r="K251" s="98"/>
      <c r="L251" s="117"/>
      <c r="M251" s="117"/>
      <c r="N251" s="117"/>
      <c r="O251" s="117"/>
      <c r="P251" s="117"/>
      <c r="Q251" s="117"/>
      <c r="R251" s="117"/>
      <c r="S251" s="117"/>
    </row>
    <row r="252" spans="1:21" s="83" customFormat="1" ht="12.95" customHeight="1" x14ac:dyDescent="0.2">
      <c r="A252" s="81" t="str">
        <f t="shared" si="27"/>
        <v>Spieler 5-28</v>
      </c>
      <c r="B252" s="86" t="str">
        <f>$B$9</f>
        <v>Gegner 7</v>
      </c>
      <c r="C252" s="115"/>
      <c r="D252" s="116"/>
      <c r="E252" s="116"/>
      <c r="F252" s="116"/>
      <c r="G252" s="116"/>
      <c r="H252" s="98"/>
      <c r="I252" s="98"/>
      <c r="J252" s="98"/>
      <c r="K252" s="98"/>
      <c r="L252" s="117"/>
      <c r="M252" s="117"/>
      <c r="N252" s="117"/>
      <c r="O252" s="117"/>
      <c r="P252" s="117"/>
      <c r="Q252" s="117"/>
      <c r="R252" s="117"/>
      <c r="S252" s="117"/>
    </row>
    <row r="253" spans="1:21" s="83" customFormat="1" ht="12.95" customHeight="1" x14ac:dyDescent="0.2">
      <c r="A253" s="81" t="str">
        <f t="shared" si="27"/>
        <v>Spieler 5-28</v>
      </c>
      <c r="B253" s="86" t="str">
        <f>$B$10</f>
        <v>Gegner 8</v>
      </c>
      <c r="C253" s="115"/>
      <c r="D253" s="116"/>
      <c r="E253" s="116"/>
      <c r="F253" s="116"/>
      <c r="G253" s="116"/>
      <c r="H253" s="98"/>
      <c r="I253" s="98"/>
      <c r="J253" s="98"/>
      <c r="K253" s="98"/>
      <c r="L253" s="117"/>
      <c r="M253" s="117"/>
      <c r="N253" s="117"/>
      <c r="O253" s="117"/>
      <c r="P253" s="117"/>
      <c r="Q253" s="117"/>
      <c r="R253" s="117"/>
      <c r="S253" s="117"/>
    </row>
    <row r="254" spans="1:21" ht="12.95" customHeight="1" x14ac:dyDescent="0.2">
      <c r="A254" s="76" t="str">
        <f>daten!$Q$30</f>
        <v>Spieler 5-29</v>
      </c>
      <c r="B254" s="77"/>
      <c r="C254" s="84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</row>
    <row r="255" spans="1:21" s="83" customFormat="1" ht="12.95" customHeight="1" x14ac:dyDescent="0.2">
      <c r="A255" s="81" t="str">
        <f>$A$254</f>
        <v>Spieler 5-29</v>
      </c>
      <c r="B255" s="86" t="str">
        <f>$B$3</f>
        <v>KIEL</v>
      </c>
      <c r="C255" s="115"/>
      <c r="D255" s="116"/>
      <c r="E255" s="116"/>
      <c r="F255" s="116"/>
      <c r="G255" s="116"/>
      <c r="H255" s="98"/>
      <c r="I255" s="98"/>
      <c r="J255" s="98"/>
      <c r="K255" s="98"/>
      <c r="L255" s="117"/>
      <c r="M255" s="117"/>
      <c r="N255" s="117"/>
      <c r="O255" s="117"/>
      <c r="P255" s="117"/>
      <c r="Q255" s="117"/>
      <c r="R255" s="117"/>
      <c r="S255" s="117"/>
    </row>
    <row r="256" spans="1:21" s="83" customFormat="1" ht="12.95" customHeight="1" x14ac:dyDescent="0.2">
      <c r="A256" s="81" t="str">
        <f t="shared" ref="A256:A262" si="28">$A$254</f>
        <v>Spieler 5-29</v>
      </c>
      <c r="B256" s="86" t="str">
        <f>$B$4</f>
        <v>STU</v>
      </c>
      <c r="C256" s="115"/>
      <c r="D256" s="116"/>
      <c r="E256" s="116"/>
      <c r="F256" s="116"/>
      <c r="G256" s="116"/>
      <c r="H256" s="98"/>
      <c r="I256" s="98"/>
      <c r="J256" s="98"/>
      <c r="K256" s="98"/>
      <c r="L256" s="117"/>
      <c r="M256" s="117"/>
      <c r="N256" s="117"/>
      <c r="O256" s="117"/>
      <c r="P256" s="117"/>
      <c r="Q256" s="117"/>
      <c r="R256" s="117"/>
      <c r="S256" s="117"/>
    </row>
    <row r="257" spans="1:21" s="83" customFormat="1" ht="12.95" customHeight="1" x14ac:dyDescent="0.2">
      <c r="A257" s="81" t="str">
        <f t="shared" si="28"/>
        <v>Spieler 5-29</v>
      </c>
      <c r="B257" s="86" t="str">
        <f>$B$5</f>
        <v>BAWÜ</v>
      </c>
      <c r="C257" s="115"/>
      <c r="D257" s="116"/>
      <c r="E257" s="116"/>
      <c r="F257" s="116"/>
      <c r="G257" s="116"/>
      <c r="H257" s="98"/>
      <c r="I257" s="98"/>
      <c r="J257" s="98"/>
      <c r="K257" s="98"/>
      <c r="L257" s="117"/>
      <c r="M257" s="117"/>
      <c r="N257" s="117"/>
      <c r="O257" s="117"/>
      <c r="P257" s="117"/>
      <c r="Q257" s="117"/>
      <c r="R257" s="117"/>
      <c r="S257" s="117"/>
    </row>
    <row r="258" spans="1:21" s="83" customFormat="1" ht="12.95" customHeight="1" x14ac:dyDescent="0.2">
      <c r="A258" s="81" t="str">
        <f t="shared" si="28"/>
        <v>Spieler 5-29</v>
      </c>
      <c r="B258" s="86" t="str">
        <f>$B$6</f>
        <v>Kiel/Berlin</v>
      </c>
      <c r="C258" s="115"/>
      <c r="D258" s="116"/>
      <c r="E258" s="116"/>
      <c r="F258" s="116"/>
      <c r="G258" s="116"/>
      <c r="H258" s="98"/>
      <c r="I258" s="98"/>
      <c r="J258" s="98"/>
      <c r="K258" s="98"/>
      <c r="L258" s="117"/>
      <c r="M258" s="117"/>
      <c r="N258" s="117"/>
      <c r="O258" s="117"/>
      <c r="P258" s="117"/>
      <c r="Q258" s="117"/>
      <c r="R258" s="117"/>
      <c r="S258" s="117"/>
    </row>
    <row r="259" spans="1:21" s="83" customFormat="1" ht="12.95" customHeight="1" x14ac:dyDescent="0.2">
      <c r="A259" s="81" t="str">
        <f t="shared" si="28"/>
        <v>Spieler 5-29</v>
      </c>
      <c r="B259" s="86" t="str">
        <f>$B$7</f>
        <v>Gegner 5</v>
      </c>
      <c r="C259" s="115"/>
      <c r="D259" s="116"/>
      <c r="E259" s="116"/>
      <c r="F259" s="116"/>
      <c r="G259" s="116"/>
      <c r="H259" s="98"/>
      <c r="I259" s="98"/>
      <c r="J259" s="98"/>
      <c r="K259" s="98"/>
      <c r="L259" s="117"/>
      <c r="M259" s="117"/>
      <c r="N259" s="117"/>
      <c r="O259" s="117"/>
      <c r="P259" s="117"/>
      <c r="Q259" s="117"/>
      <c r="R259" s="117"/>
      <c r="S259" s="117"/>
    </row>
    <row r="260" spans="1:21" s="83" customFormat="1" ht="12.95" customHeight="1" x14ac:dyDescent="0.2">
      <c r="A260" s="81" t="str">
        <f t="shared" si="28"/>
        <v>Spieler 5-29</v>
      </c>
      <c r="B260" s="86" t="str">
        <f>$B$8</f>
        <v>Gegner 6</v>
      </c>
      <c r="C260" s="115"/>
      <c r="D260" s="116"/>
      <c r="E260" s="116"/>
      <c r="F260" s="116"/>
      <c r="G260" s="116"/>
      <c r="H260" s="98"/>
      <c r="I260" s="98"/>
      <c r="J260" s="98"/>
      <c r="K260" s="98"/>
      <c r="L260" s="117"/>
      <c r="M260" s="117"/>
      <c r="N260" s="117"/>
      <c r="O260" s="117"/>
      <c r="P260" s="117"/>
      <c r="Q260" s="117"/>
      <c r="R260" s="117"/>
      <c r="S260" s="117"/>
    </row>
    <row r="261" spans="1:21" s="83" customFormat="1" ht="12.95" customHeight="1" x14ac:dyDescent="0.2">
      <c r="A261" s="81" t="str">
        <f t="shared" si="28"/>
        <v>Spieler 5-29</v>
      </c>
      <c r="B261" s="86" t="str">
        <f>$B$9</f>
        <v>Gegner 7</v>
      </c>
      <c r="C261" s="115"/>
      <c r="D261" s="116"/>
      <c r="E261" s="116"/>
      <c r="F261" s="116"/>
      <c r="G261" s="116"/>
      <c r="H261" s="98"/>
      <c r="I261" s="98"/>
      <c r="J261" s="98"/>
      <c r="K261" s="98"/>
      <c r="L261" s="117"/>
      <c r="M261" s="117"/>
      <c r="N261" s="117"/>
      <c r="O261" s="117"/>
      <c r="P261" s="117"/>
      <c r="Q261" s="117"/>
      <c r="R261" s="117"/>
      <c r="S261" s="117"/>
    </row>
    <row r="262" spans="1:21" s="83" customFormat="1" ht="12.95" customHeight="1" x14ac:dyDescent="0.2">
      <c r="A262" s="81" t="str">
        <f t="shared" si="28"/>
        <v>Spieler 5-29</v>
      </c>
      <c r="B262" s="86" t="str">
        <f>$B$10</f>
        <v>Gegner 8</v>
      </c>
      <c r="C262" s="115"/>
      <c r="D262" s="116"/>
      <c r="E262" s="116"/>
      <c r="F262" s="116"/>
      <c r="G262" s="116"/>
      <c r="H262" s="98"/>
      <c r="I262" s="98"/>
      <c r="J262" s="98"/>
      <c r="K262" s="98"/>
      <c r="L262" s="117"/>
      <c r="M262" s="117"/>
      <c r="N262" s="117"/>
      <c r="O262" s="117"/>
      <c r="P262" s="117"/>
      <c r="Q262" s="117"/>
      <c r="R262" s="117"/>
      <c r="S262" s="117"/>
    </row>
    <row r="263" spans="1:21" ht="12.95" customHeight="1" x14ac:dyDescent="0.2">
      <c r="A263" s="76" t="str">
        <f>daten!$Q$31</f>
        <v>Spieler 5-30</v>
      </c>
      <c r="B263" s="77"/>
      <c r="C263" s="84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s="83" customFormat="1" ht="12.95" customHeight="1" x14ac:dyDescent="0.2">
      <c r="A264" s="81" t="str">
        <f>$A$263</f>
        <v>Spieler 5-30</v>
      </c>
      <c r="B264" s="86" t="str">
        <f>$B$3</f>
        <v>KIEL</v>
      </c>
      <c r="C264" s="115"/>
      <c r="D264" s="116"/>
      <c r="E264" s="116"/>
      <c r="F264" s="116"/>
      <c r="G264" s="116"/>
      <c r="H264" s="98"/>
      <c r="I264" s="98"/>
      <c r="J264" s="98"/>
      <c r="K264" s="98"/>
      <c r="L264" s="117"/>
      <c r="M264" s="117"/>
      <c r="N264" s="117"/>
      <c r="O264" s="117"/>
      <c r="P264" s="117"/>
      <c r="Q264" s="117"/>
      <c r="R264" s="117"/>
      <c r="S264" s="117"/>
    </row>
    <row r="265" spans="1:21" s="83" customFormat="1" ht="12.95" customHeight="1" x14ac:dyDescent="0.2">
      <c r="A265" s="81" t="str">
        <f t="shared" ref="A265:A271" si="29">$A$263</f>
        <v>Spieler 5-30</v>
      </c>
      <c r="B265" s="86" t="str">
        <f>$B$4</f>
        <v>STU</v>
      </c>
      <c r="C265" s="115"/>
      <c r="D265" s="116"/>
      <c r="E265" s="116"/>
      <c r="F265" s="116"/>
      <c r="G265" s="116"/>
      <c r="H265" s="98"/>
      <c r="I265" s="98"/>
      <c r="J265" s="98"/>
      <c r="K265" s="98"/>
      <c r="L265" s="117"/>
      <c r="M265" s="117"/>
      <c r="N265" s="117"/>
      <c r="O265" s="117"/>
      <c r="P265" s="117"/>
      <c r="Q265" s="117"/>
      <c r="R265" s="117"/>
      <c r="S265" s="117"/>
    </row>
    <row r="266" spans="1:21" s="83" customFormat="1" ht="12.95" customHeight="1" x14ac:dyDescent="0.2">
      <c r="A266" s="81" t="str">
        <f t="shared" si="29"/>
        <v>Spieler 5-30</v>
      </c>
      <c r="B266" s="86" t="str">
        <f>$B$5</f>
        <v>BAWÜ</v>
      </c>
      <c r="C266" s="115"/>
      <c r="D266" s="116"/>
      <c r="E266" s="116"/>
      <c r="F266" s="116"/>
      <c r="G266" s="116"/>
      <c r="H266" s="98"/>
      <c r="I266" s="98"/>
      <c r="J266" s="98"/>
      <c r="K266" s="98"/>
      <c r="L266" s="117"/>
      <c r="M266" s="117"/>
      <c r="N266" s="117"/>
      <c r="O266" s="117"/>
      <c r="P266" s="117"/>
      <c r="Q266" s="117"/>
      <c r="R266" s="117"/>
      <c r="S266" s="117"/>
    </row>
    <row r="267" spans="1:21" s="83" customFormat="1" ht="12.95" customHeight="1" x14ac:dyDescent="0.2">
      <c r="A267" s="81" t="str">
        <f t="shared" si="29"/>
        <v>Spieler 5-30</v>
      </c>
      <c r="B267" s="86" t="str">
        <f>$B$6</f>
        <v>Kiel/Berlin</v>
      </c>
      <c r="C267" s="115"/>
      <c r="D267" s="116"/>
      <c r="E267" s="116"/>
      <c r="F267" s="116"/>
      <c r="G267" s="116"/>
      <c r="H267" s="98"/>
      <c r="I267" s="98"/>
      <c r="J267" s="98"/>
      <c r="K267" s="98"/>
      <c r="L267" s="117"/>
      <c r="M267" s="117"/>
      <c r="N267" s="117"/>
      <c r="O267" s="117"/>
      <c r="P267" s="117"/>
      <c r="Q267" s="117"/>
      <c r="R267" s="117"/>
      <c r="S267" s="117"/>
    </row>
    <row r="268" spans="1:21" s="83" customFormat="1" ht="12.95" customHeight="1" x14ac:dyDescent="0.2">
      <c r="A268" s="81" t="str">
        <f t="shared" si="29"/>
        <v>Spieler 5-30</v>
      </c>
      <c r="B268" s="86" t="str">
        <f>$B$7</f>
        <v>Gegner 5</v>
      </c>
      <c r="C268" s="115"/>
      <c r="D268" s="116"/>
      <c r="E268" s="116"/>
      <c r="F268" s="116"/>
      <c r="G268" s="116"/>
      <c r="H268" s="98"/>
      <c r="I268" s="98"/>
      <c r="J268" s="98"/>
      <c r="K268" s="98"/>
      <c r="L268" s="117"/>
      <c r="M268" s="117"/>
      <c r="N268" s="117"/>
      <c r="O268" s="117"/>
      <c r="P268" s="117"/>
      <c r="Q268" s="117"/>
      <c r="R268" s="117"/>
      <c r="S268" s="117"/>
    </row>
    <row r="269" spans="1:21" s="83" customFormat="1" ht="12.95" customHeight="1" x14ac:dyDescent="0.2">
      <c r="A269" s="81" t="str">
        <f t="shared" si="29"/>
        <v>Spieler 5-30</v>
      </c>
      <c r="B269" s="86" t="str">
        <f>$B$8</f>
        <v>Gegner 6</v>
      </c>
      <c r="C269" s="115"/>
      <c r="D269" s="116"/>
      <c r="E269" s="116"/>
      <c r="F269" s="116"/>
      <c r="G269" s="116"/>
      <c r="H269" s="98"/>
      <c r="I269" s="98"/>
      <c r="J269" s="98"/>
      <c r="K269" s="98"/>
      <c r="L269" s="117"/>
      <c r="M269" s="117"/>
      <c r="N269" s="117"/>
      <c r="O269" s="117"/>
      <c r="P269" s="117"/>
      <c r="Q269" s="117"/>
      <c r="R269" s="117"/>
      <c r="S269" s="117"/>
    </row>
    <row r="270" spans="1:21" s="83" customFormat="1" ht="12.95" customHeight="1" x14ac:dyDescent="0.2">
      <c r="A270" s="81" t="str">
        <f t="shared" si="29"/>
        <v>Spieler 5-30</v>
      </c>
      <c r="B270" s="86" t="str">
        <f>$B$9</f>
        <v>Gegner 7</v>
      </c>
      <c r="C270" s="115"/>
      <c r="D270" s="116"/>
      <c r="E270" s="116"/>
      <c r="F270" s="116"/>
      <c r="G270" s="116"/>
      <c r="H270" s="98"/>
      <c r="I270" s="98"/>
      <c r="J270" s="98"/>
      <c r="K270" s="98"/>
      <c r="L270" s="117"/>
      <c r="M270" s="117"/>
      <c r="N270" s="117"/>
      <c r="O270" s="117"/>
      <c r="P270" s="117"/>
      <c r="Q270" s="117"/>
      <c r="R270" s="117"/>
      <c r="S270" s="117"/>
    </row>
    <row r="271" spans="1:21" s="83" customFormat="1" ht="12.95" customHeight="1" x14ac:dyDescent="0.2">
      <c r="A271" s="81" t="str">
        <f t="shared" si="29"/>
        <v>Spieler 5-30</v>
      </c>
      <c r="B271" s="86" t="str">
        <f>$B$10</f>
        <v>Gegner 8</v>
      </c>
      <c r="C271" s="115"/>
      <c r="D271" s="116"/>
      <c r="E271" s="116"/>
      <c r="F271" s="116"/>
      <c r="G271" s="116"/>
      <c r="H271" s="98"/>
      <c r="I271" s="98"/>
      <c r="J271" s="98"/>
      <c r="K271" s="98"/>
      <c r="L271" s="117"/>
      <c r="M271" s="117"/>
      <c r="N271" s="117"/>
      <c r="O271" s="117"/>
      <c r="P271" s="117"/>
      <c r="Q271" s="117"/>
      <c r="R271" s="117"/>
      <c r="S271" s="117"/>
    </row>
    <row r="272" spans="1:21" ht="12.95" customHeight="1" x14ac:dyDescent="0.2"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</row>
    <row r="273" spans="2:19" s="92" customFormat="1" ht="12.95" customHeight="1" x14ac:dyDescent="0.2">
      <c r="B273" s="92" t="s">
        <v>33</v>
      </c>
      <c r="C273" s="90" t="s">
        <v>34</v>
      </c>
      <c r="D273" s="122">
        <f t="shared" ref="D273:S273" si="30">SUBTOTAL(9,D3:D271)</f>
        <v>87</v>
      </c>
      <c r="E273" s="122">
        <f t="shared" si="30"/>
        <v>84</v>
      </c>
      <c r="F273" s="122">
        <f t="shared" si="30"/>
        <v>49</v>
      </c>
      <c r="G273" s="122">
        <f t="shared" si="30"/>
        <v>35</v>
      </c>
      <c r="H273" s="123">
        <f t="shared" si="30"/>
        <v>51</v>
      </c>
      <c r="I273" s="123">
        <f t="shared" si="30"/>
        <v>7</v>
      </c>
      <c r="J273" s="123">
        <f t="shared" si="30"/>
        <v>6</v>
      </c>
      <c r="K273" s="123">
        <f t="shared" si="30"/>
        <v>8</v>
      </c>
      <c r="L273" s="124">
        <f t="shared" si="30"/>
        <v>11</v>
      </c>
      <c r="M273" s="124">
        <f t="shared" si="30"/>
        <v>0</v>
      </c>
      <c r="N273" s="124">
        <f t="shared" si="30"/>
        <v>3</v>
      </c>
      <c r="O273" s="124">
        <f t="shared" si="30"/>
        <v>7</v>
      </c>
      <c r="P273" s="124">
        <f t="shared" si="30"/>
        <v>0</v>
      </c>
      <c r="Q273" s="124">
        <f t="shared" si="30"/>
        <v>0</v>
      </c>
      <c r="R273" s="124">
        <f t="shared" si="30"/>
        <v>0</v>
      </c>
      <c r="S273" s="124">
        <f t="shared" si="30"/>
        <v>0</v>
      </c>
    </row>
  </sheetData>
  <autoFilter ref="B1:B271"/>
  <phoneticPr fontId="0" type="noConversion"/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19</vt:i4>
      </vt:variant>
      <vt:variant>
        <vt:lpstr>Benannte Bereiche</vt:lpstr>
      </vt:variant>
      <vt:variant>
        <vt:i4>14</vt:i4>
      </vt:variant>
    </vt:vector>
  </HeadingPairs>
  <TitlesOfParts>
    <vt:vector size="33" baseType="lpstr">
      <vt:lpstr>info</vt:lpstr>
      <vt:lpstr>daten</vt:lpstr>
      <vt:lpstr>control</vt:lpstr>
      <vt:lpstr>BATT</vt:lpstr>
      <vt:lpstr>b_BAWÜ</vt:lpstr>
      <vt:lpstr>b_BAY</vt:lpstr>
      <vt:lpstr>b_BB</vt:lpstr>
      <vt:lpstr>b_STU</vt:lpstr>
      <vt:lpstr>b_NRW</vt:lpstr>
      <vt:lpstr>b_KIEL</vt:lpstr>
      <vt:lpstr>PITCH</vt:lpstr>
      <vt:lpstr>p_BAWÜ</vt:lpstr>
      <vt:lpstr>p_BAY</vt:lpstr>
      <vt:lpstr>p_BB</vt:lpstr>
      <vt:lpstr>p_STU</vt:lpstr>
      <vt:lpstr>p_NRW</vt:lpstr>
      <vt:lpstr>p_KIEL</vt:lpstr>
      <vt:lpstr>TEAMS</vt:lpstr>
      <vt:lpstr>ABK.</vt:lpstr>
      <vt:lpstr>b_BAWÜ!Drucktitel</vt:lpstr>
      <vt:lpstr>b_BAY!Drucktitel</vt:lpstr>
      <vt:lpstr>b_BB!Drucktitel</vt:lpstr>
      <vt:lpstr>b_KIEL!Drucktitel</vt:lpstr>
      <vt:lpstr>b_NRW!Drucktitel</vt:lpstr>
      <vt:lpstr>b_STU!Drucktitel</vt:lpstr>
      <vt:lpstr>BATT!Drucktitel</vt:lpstr>
      <vt:lpstr>p_BAWÜ!Drucktitel</vt:lpstr>
      <vt:lpstr>p_BAY!Drucktitel</vt:lpstr>
      <vt:lpstr>p_BB!Drucktitel</vt:lpstr>
      <vt:lpstr>p_KIEL!Drucktitel</vt:lpstr>
      <vt:lpstr>p_NRW!Drucktitel</vt:lpstr>
      <vt:lpstr>p_STU!Drucktitel</vt:lpstr>
      <vt:lpstr>PITCH!Drucktitel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Ullrich &amp; Windmüller</dc:creator>
  <cp:lastModifiedBy>Pokal</cp:lastModifiedBy>
  <cp:lastPrinted>2021-08-16T21:27:39Z</cp:lastPrinted>
  <dcterms:created xsi:type="dcterms:W3CDTF">2004-08-30T07:52:10Z</dcterms:created>
  <dcterms:modified xsi:type="dcterms:W3CDTF">2023-10-08T14:17:41Z</dcterms:modified>
</cp:coreProperties>
</file>