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80" windowWidth="12120" windowHeight="8772" tabRatio="956" firstSheet="2" activeTab="2"/>
  </bookViews>
  <sheets>
    <sheet name="daten" sheetId="1" state="hidden" r:id="rId1"/>
    <sheet name="control" sheetId="2" state="hidden" r:id="rId2"/>
    <sheet name="BATT" sheetId="3" r:id="rId3"/>
    <sheet name="b-bawü" sheetId="4" state="hidden" r:id="rId4"/>
    <sheet name="b-bay" sheetId="5" state="hidden" r:id="rId5"/>
    <sheet name="b-bb" sheetId="6" state="hidden" r:id="rId6"/>
    <sheet name="b-hess" sheetId="7" state="hidden" r:id="rId7"/>
    <sheet name="b-nrw" sheetId="8" state="hidden" r:id="rId8"/>
    <sheet name="b-sh" sheetId="9" state="hidden" r:id="rId9"/>
    <sheet name="b-sw" sheetId="10" state="hidden" r:id="rId10"/>
    <sheet name="PITCH" sheetId="11" r:id="rId11"/>
    <sheet name="p-bawü" sheetId="12" state="hidden" r:id="rId12"/>
    <sheet name="p-bay" sheetId="13" state="hidden" r:id="rId13"/>
    <sheet name="p-bb" sheetId="14" state="hidden" r:id="rId14"/>
    <sheet name="p-hess" sheetId="15" state="hidden" r:id="rId15"/>
    <sheet name="p-nrw" sheetId="16" state="hidden" r:id="rId16"/>
    <sheet name="p-sh" sheetId="17" state="hidden" r:id="rId17"/>
    <sheet name="p-sw" sheetId="18" state="hidden" r:id="rId18"/>
  </sheets>
  <definedNames>
    <definedName name="_xlnm._FilterDatabase" localSheetId="2" hidden="1">'BATT'!$A$1:$W$155</definedName>
    <definedName name="_xlnm._FilterDatabase" localSheetId="3" hidden="1">'b-bawü'!$B$1:$B$169</definedName>
    <definedName name="_xlnm._FilterDatabase" localSheetId="4" hidden="1">'b-bay'!$B$1:$B$169</definedName>
    <definedName name="_xlnm._FilterDatabase" localSheetId="5" hidden="1">'b-bb'!$B$1:$B$169</definedName>
    <definedName name="_xlnm._FilterDatabase" localSheetId="6" hidden="1">'b-hess'!$B$1:$B$169</definedName>
    <definedName name="_xlnm._FilterDatabase" localSheetId="7" hidden="1">'b-nrw'!$B$1:$B$169</definedName>
    <definedName name="_xlnm._FilterDatabase" localSheetId="8" hidden="1">'b-sh'!$B$1:$B$169</definedName>
    <definedName name="_xlnm._FilterDatabase" localSheetId="9" hidden="1">'b-sw'!$B$1:$B$169</definedName>
    <definedName name="_xlnm._FilterDatabase" localSheetId="11" hidden="1">'p-bawü'!$B$1:$B$169</definedName>
    <definedName name="_xlnm._FilterDatabase" localSheetId="12" hidden="1">'p-bay'!$B$1:$B$169</definedName>
    <definedName name="_xlnm._FilterDatabase" localSheetId="13" hidden="1">'p-bb'!$B$1:$B$169</definedName>
    <definedName name="_xlnm._FilterDatabase" localSheetId="14" hidden="1">'p-hess'!$B$1:$B$169</definedName>
    <definedName name="_xlnm._FilterDatabase" localSheetId="10" hidden="1">'PITCH'!$A$1:$X$155</definedName>
    <definedName name="_xlnm._FilterDatabase" localSheetId="15" hidden="1">'p-nrw'!$B$1:$B$169</definedName>
    <definedName name="_xlnm._FilterDatabase" localSheetId="16" hidden="1">'p-sh'!$B$1:$B$169</definedName>
    <definedName name="_xlnm._FilterDatabase" localSheetId="17" hidden="1">'p-sw'!$B$1:$B$169</definedName>
    <definedName name="_xlnm.Print_Titles" localSheetId="2">'BATT'!$1:$1</definedName>
    <definedName name="_xlnm.Print_Titles" localSheetId="3">'b-bawü'!$1:$1</definedName>
    <definedName name="_xlnm.Print_Titles" localSheetId="4">'b-bay'!$1:$1</definedName>
    <definedName name="_xlnm.Print_Titles" localSheetId="5">'b-bb'!$1:$1</definedName>
    <definedName name="_xlnm.Print_Titles" localSheetId="6">'b-hess'!$1:$1</definedName>
    <definedName name="_xlnm.Print_Titles" localSheetId="7">'b-nrw'!$1:$1</definedName>
    <definedName name="_xlnm.Print_Titles" localSheetId="8">'b-sh'!$1:$1</definedName>
    <definedName name="_xlnm.Print_Titles" localSheetId="9">'b-sw'!$1:$1</definedName>
    <definedName name="_xlnm.Print_Titles" localSheetId="11">'p-bawü'!$1:$1</definedName>
    <definedName name="_xlnm.Print_Titles" localSheetId="12">'p-bay'!$1:$1</definedName>
    <definedName name="_xlnm.Print_Titles" localSheetId="13">'p-bb'!$1:$1</definedName>
    <definedName name="_xlnm.Print_Titles" localSheetId="14">'p-hess'!$1:$1</definedName>
    <definedName name="_xlnm.Print_Titles" localSheetId="10">'PITCH'!$1:$1</definedName>
    <definedName name="_xlnm.Print_Titles" localSheetId="15">'p-nrw'!$1:$1</definedName>
    <definedName name="_xlnm.Print_Titles" localSheetId="16">'p-sh'!$1:$1</definedName>
    <definedName name="_xlnm.Print_Titles" localSheetId="17">'p-sw'!$1:$1</definedName>
  </definedNames>
  <calcPr fullCalcOnLoad="1"/>
</workbook>
</file>

<file path=xl/comments10.xml><?xml version="1.0" encoding="utf-8"?>
<comments xmlns="http://schemas.openxmlformats.org/spreadsheetml/2006/main">
  <authors>
    <author>Das Team - Training &amp; Consulting Eva Stoll</author>
  </authors>
  <commentList>
    <comment ref="C1" authorId="0">
      <text>
        <r>
          <rPr>
            <sz val="10"/>
            <rFont val="Tahoma"/>
            <family val="2"/>
          </rPr>
          <t>hier jeweils eine "1" eintragen, wenn der Spieler zum Einsatz gekommen ist (auch wenn er keine PA gehabt hat!)</t>
        </r>
      </text>
    </comment>
  </commentList>
</comments>
</file>

<file path=xl/comments11.xml><?xml version="1.0" encoding="utf-8"?>
<comments xmlns="http://schemas.openxmlformats.org/spreadsheetml/2006/main">
  <authors>
    <author>Helmut Ullrich</author>
  </authors>
  <commentList>
    <comment ref="A1" authorId="0">
      <text>
        <r>
          <rPr>
            <b/>
            <sz val="8"/>
            <rFont val="Tahoma"/>
            <family val="2"/>
          </rPr>
          <t>Zahl = Innings für ERA-Berechnung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Kriterien für Statistik-Erstellung</t>
        </r>
        <r>
          <rPr>
            <sz val="8"/>
            <rFont val="Tahoma"/>
            <family val="2"/>
          </rPr>
          <t xml:space="preserve">
1. Tag: IP&gt;=1,333
2. Tag: IP&gt;=2,666
3. Tag: IP&gt;=4,000
Sortierung nach ERA (auf), dann nach BF (ab)
</t>
        </r>
      </text>
    </comment>
  </commentList>
</comments>
</file>

<file path=xl/comments12.xml><?xml version="1.0" encoding="utf-8"?>
<comments xmlns="http://schemas.openxmlformats.org/spreadsheetml/2006/main">
  <authors>
    <author>Das Team - Training &amp; Consulting Eva Stoll</author>
  </authors>
  <commentList>
    <comment ref="C1" authorId="0">
      <text>
        <r>
          <rPr>
            <sz val="10"/>
            <rFont val="Tahoma"/>
            <family val="2"/>
          </rPr>
          <t>hier jeweils eine "1" eintragen, wenn der Spieler als Pitcher zum Einsatz gekommen ist</t>
        </r>
      </text>
    </comment>
  </commentList>
</comments>
</file>

<file path=xl/comments13.xml><?xml version="1.0" encoding="utf-8"?>
<comments xmlns="http://schemas.openxmlformats.org/spreadsheetml/2006/main">
  <authors>
    <author>Das Team - Training &amp; Consulting Eva Stoll</author>
  </authors>
  <commentList>
    <comment ref="C1" authorId="0">
      <text>
        <r>
          <rPr>
            <sz val="10"/>
            <rFont val="Tahoma"/>
            <family val="2"/>
          </rPr>
          <t>hier jeweils eine "1" eintragen, wenn der Spieler als Pitcher zum Einsatz gekommen ist</t>
        </r>
      </text>
    </comment>
  </commentList>
</comments>
</file>

<file path=xl/comments14.xml><?xml version="1.0" encoding="utf-8"?>
<comments xmlns="http://schemas.openxmlformats.org/spreadsheetml/2006/main">
  <authors>
    <author>Das Team - Training &amp; Consulting Eva Stoll</author>
  </authors>
  <commentList>
    <comment ref="C1" authorId="0">
      <text>
        <r>
          <rPr>
            <sz val="10"/>
            <rFont val="Tahoma"/>
            <family val="2"/>
          </rPr>
          <t>hier jeweils eine "1" eintragen, wenn der Spieler als Pitcher zum Einsatz gekommen ist</t>
        </r>
      </text>
    </comment>
  </commentList>
</comments>
</file>

<file path=xl/comments15.xml><?xml version="1.0" encoding="utf-8"?>
<comments xmlns="http://schemas.openxmlformats.org/spreadsheetml/2006/main">
  <authors>
    <author>Das Team - Training &amp; Consulting Eva Stoll</author>
  </authors>
  <commentList>
    <comment ref="C1" authorId="0">
      <text>
        <r>
          <rPr>
            <sz val="10"/>
            <rFont val="Tahoma"/>
            <family val="2"/>
          </rPr>
          <t>hier jeweils eine "1" eintragen, wenn der Spieler als Pitcher zum Einsatz gekommen ist</t>
        </r>
      </text>
    </comment>
  </commentList>
</comments>
</file>

<file path=xl/comments16.xml><?xml version="1.0" encoding="utf-8"?>
<comments xmlns="http://schemas.openxmlformats.org/spreadsheetml/2006/main">
  <authors>
    <author>Das Team - Training &amp; Consulting Eva Stoll</author>
  </authors>
  <commentList>
    <comment ref="C1" authorId="0">
      <text>
        <r>
          <rPr>
            <sz val="10"/>
            <rFont val="Tahoma"/>
            <family val="2"/>
          </rPr>
          <t>hier jeweils eine "1" eintragen, wenn der Spieler als Pitcher zum Einsatz gekommen ist</t>
        </r>
      </text>
    </comment>
  </commentList>
</comments>
</file>

<file path=xl/comments17.xml><?xml version="1.0" encoding="utf-8"?>
<comments xmlns="http://schemas.openxmlformats.org/spreadsheetml/2006/main">
  <authors>
    <author>Das Team - Training &amp; Consulting Eva Stoll</author>
  </authors>
  <commentList>
    <comment ref="C1" authorId="0">
      <text>
        <r>
          <rPr>
            <sz val="10"/>
            <rFont val="Tahoma"/>
            <family val="2"/>
          </rPr>
          <t>hier jeweils eine "1" eintragen, wenn der Spieler als Pitcher zum Einsatz gekommen ist</t>
        </r>
      </text>
    </comment>
  </commentList>
</comments>
</file>

<file path=xl/comments18.xml><?xml version="1.0" encoding="utf-8"?>
<comments xmlns="http://schemas.openxmlformats.org/spreadsheetml/2006/main">
  <authors>
    <author>Das Team - Training &amp; Consulting Eva Stoll</author>
  </authors>
  <commentList>
    <comment ref="C1" authorId="0">
      <text>
        <r>
          <rPr>
            <sz val="10"/>
            <rFont val="Tahoma"/>
            <family val="2"/>
          </rPr>
          <t>hier jeweils eine "1" eintragen, wenn der Spieler als Pitcher zum Einsatz gekommen ist</t>
        </r>
      </text>
    </comment>
  </commentList>
</comments>
</file>

<file path=xl/comments3.xml><?xml version="1.0" encoding="utf-8"?>
<comments xmlns="http://schemas.openxmlformats.org/spreadsheetml/2006/main">
  <authors>
    <author>Helmut Ullrich</author>
  </authors>
  <commentList>
    <comment ref="A1" authorId="0">
      <text>
        <r>
          <rPr>
            <b/>
            <sz val="8"/>
            <rFont val="Tahoma"/>
            <family val="2"/>
          </rPr>
          <t xml:space="preserve">Kriterien für Statistik-Erstellung
</t>
        </r>
        <r>
          <rPr>
            <sz val="8"/>
            <rFont val="Tahoma"/>
            <family val="2"/>
          </rPr>
          <t xml:space="preserve">
1. Tag: PA&gt;=3
2. Tag: PA&gt;=6
3. Tag: PA&gt;=9 
Sortierung nach OPS (ab), dann nach PA (ab)</t>
        </r>
      </text>
    </comment>
  </commentList>
</comments>
</file>

<file path=xl/comments4.xml><?xml version="1.0" encoding="utf-8"?>
<comments xmlns="http://schemas.openxmlformats.org/spreadsheetml/2006/main">
  <authors>
    <author>Das Team - Training &amp; Consulting Eva Stoll</author>
  </authors>
  <commentList>
    <comment ref="C1" authorId="0">
      <text>
        <r>
          <rPr>
            <sz val="10"/>
            <rFont val="Tahoma"/>
            <family val="2"/>
          </rPr>
          <t>hier jeweils eine "1" eintragen, wenn der Spieler zum Einsatz gekommen ist (auch wenn er keine PA gehabt hat!)</t>
        </r>
      </text>
    </comment>
  </commentList>
</comments>
</file>

<file path=xl/comments5.xml><?xml version="1.0" encoding="utf-8"?>
<comments xmlns="http://schemas.openxmlformats.org/spreadsheetml/2006/main">
  <authors>
    <author>Das Team - Training &amp; Consulting Eva Stoll</author>
  </authors>
  <commentList>
    <comment ref="C1" authorId="0">
      <text>
        <r>
          <rPr>
            <sz val="10"/>
            <rFont val="Tahoma"/>
            <family val="2"/>
          </rPr>
          <t>hier jeweils eine "1" eintragen, wenn der Spieler zum Einsatz gekommen ist (auch wenn er keine PA gehabt hat!)</t>
        </r>
      </text>
    </comment>
  </commentList>
</comments>
</file>

<file path=xl/comments6.xml><?xml version="1.0" encoding="utf-8"?>
<comments xmlns="http://schemas.openxmlformats.org/spreadsheetml/2006/main">
  <authors>
    <author>Das Team - Training &amp; Consulting Eva Stoll</author>
  </authors>
  <commentList>
    <comment ref="C1" authorId="0">
      <text>
        <r>
          <rPr>
            <sz val="10"/>
            <rFont val="Tahoma"/>
            <family val="2"/>
          </rPr>
          <t>hier jeweils eine "1" eintragen, wenn der Spieler zum Einsatz gekommen ist (auch wenn er keine PA gehabt hat!)</t>
        </r>
      </text>
    </comment>
  </commentList>
</comments>
</file>

<file path=xl/comments7.xml><?xml version="1.0" encoding="utf-8"?>
<comments xmlns="http://schemas.openxmlformats.org/spreadsheetml/2006/main">
  <authors>
    <author>Das Team - Training &amp; Consulting Eva Stoll</author>
  </authors>
  <commentList>
    <comment ref="C1" authorId="0">
      <text>
        <r>
          <rPr>
            <sz val="10"/>
            <rFont val="Tahoma"/>
            <family val="2"/>
          </rPr>
          <t>hier jeweils eine "1" eintragen, wenn der Spieler zum Einsatz gekommen ist (auch wenn er keine PA gehabt hat!)</t>
        </r>
      </text>
    </comment>
  </commentList>
</comments>
</file>

<file path=xl/comments8.xml><?xml version="1.0" encoding="utf-8"?>
<comments xmlns="http://schemas.openxmlformats.org/spreadsheetml/2006/main">
  <authors>
    <author>Das Team - Training &amp; Consulting Eva Stoll</author>
  </authors>
  <commentList>
    <comment ref="C1" authorId="0">
      <text>
        <r>
          <rPr>
            <sz val="10"/>
            <rFont val="Tahoma"/>
            <family val="2"/>
          </rPr>
          <t>hier jeweils eine "1" eintragen, wenn der Spieler zum Einsatz gekommen ist (auch wenn er keine PA gehabt hat!)</t>
        </r>
      </text>
    </comment>
  </commentList>
</comments>
</file>

<file path=xl/comments9.xml><?xml version="1.0" encoding="utf-8"?>
<comments xmlns="http://schemas.openxmlformats.org/spreadsheetml/2006/main">
  <authors>
    <author>Das Team - Training &amp; Consulting Eva Stoll</author>
  </authors>
  <commentList>
    <comment ref="C1" authorId="0">
      <text>
        <r>
          <rPr>
            <sz val="10"/>
            <rFont val="Tahoma"/>
            <family val="2"/>
          </rPr>
          <t>hier jeweils eine "1" eintragen, wenn der Spieler zum Einsatz gekommen ist (auch wenn er keine PA gehabt hat!)</t>
        </r>
      </text>
    </comment>
  </commentList>
</comments>
</file>

<file path=xl/sharedStrings.xml><?xml version="1.0" encoding="utf-8"?>
<sst xmlns="http://schemas.openxmlformats.org/spreadsheetml/2006/main" count="542" uniqueCount="188">
  <si>
    <t>AB</t>
  </si>
  <si>
    <t>PA</t>
  </si>
  <si>
    <t>R</t>
  </si>
  <si>
    <t>RBI</t>
  </si>
  <si>
    <t>H</t>
  </si>
  <si>
    <t>2B</t>
  </si>
  <si>
    <t>3B</t>
  </si>
  <si>
    <t>HR</t>
  </si>
  <si>
    <t>K</t>
  </si>
  <si>
    <t>BB</t>
  </si>
  <si>
    <t>HP</t>
  </si>
  <si>
    <t>SB</t>
  </si>
  <si>
    <t>CS</t>
  </si>
  <si>
    <t>SH</t>
  </si>
  <si>
    <t>SF</t>
  </si>
  <si>
    <t>AVG</t>
  </si>
  <si>
    <t>SLG</t>
  </si>
  <si>
    <t>OBA</t>
  </si>
  <si>
    <t>SBA</t>
  </si>
  <si>
    <t>BF</t>
  </si>
  <si>
    <t>IP</t>
  </si>
  <si>
    <t>ER</t>
  </si>
  <si>
    <t>WP</t>
  </si>
  <si>
    <t>BK</t>
  </si>
  <si>
    <t>ERA</t>
  </si>
  <si>
    <t>G</t>
  </si>
  <si>
    <t>PITCHING</t>
  </si>
  <si>
    <t>BATTING</t>
  </si>
  <si>
    <t>Gegner 5</t>
  </si>
  <si>
    <t>Name, Vorname</t>
  </si>
  <si>
    <t>W</t>
  </si>
  <si>
    <t>L</t>
  </si>
  <si>
    <t>S</t>
  </si>
  <si>
    <t>Gegner 6</t>
  </si>
  <si>
    <t>Team</t>
  </si>
  <si>
    <t>Kontrollsummen</t>
  </si>
  <si>
    <t>X</t>
  </si>
  <si>
    <r>
      <t xml:space="preserve">Eingabekontrolle - nach jedem Spiel, d.h. der Erfassung </t>
    </r>
    <r>
      <rPr>
        <b/>
        <u val="single"/>
        <sz val="10"/>
        <rFont val="Arial"/>
        <family val="2"/>
      </rPr>
      <t>beider</t>
    </r>
    <r>
      <rPr>
        <b/>
        <sz val="10"/>
        <rFont val="Arial"/>
        <family val="2"/>
      </rPr>
      <t xml:space="preserve"> Scoresheets (Batting </t>
    </r>
    <r>
      <rPr>
        <b/>
        <u val="single"/>
        <sz val="10"/>
        <rFont val="Arial"/>
        <family val="2"/>
      </rPr>
      <t>und</t>
    </r>
    <r>
      <rPr>
        <b/>
        <sz val="10"/>
        <rFont val="Arial"/>
        <family val="2"/>
      </rPr>
      <t xml:space="preserve"> Pitching) - checken! Fehler sofort prüfen und beseitigen!</t>
    </r>
  </si>
  <si>
    <t>TEAM</t>
  </si>
  <si>
    <t>WIN</t>
  </si>
  <si>
    <t>LOSS</t>
  </si>
  <si>
    <t>erzielte</t>
  </si>
  <si>
    <t>zugelassene</t>
  </si>
  <si>
    <t>Runs</t>
  </si>
  <si>
    <t>Hits</t>
  </si>
  <si>
    <t>Pitcher</t>
  </si>
  <si>
    <t>Batter</t>
  </si>
  <si>
    <t>Summen</t>
  </si>
  <si>
    <t>Differenz</t>
  </si>
  <si>
    <t>erfasste Plate Appearances</t>
  </si>
  <si>
    <t>abzgl. erfasste BB</t>
  </si>
  <si>
    <t>abzgl. erfasste HP</t>
  </si>
  <si>
    <t>abzgl. erfasste SH</t>
  </si>
  <si>
    <t>abzgl. erfasste SF</t>
  </si>
  <si>
    <t>ergäbe At Bats</t>
  </si>
  <si>
    <t>erfasste At Bats</t>
  </si>
  <si>
    <t>OPS</t>
  </si>
  <si>
    <t>Gegner 5 (Tag)</t>
  </si>
  <si>
    <t>Gegner 6 (Tag)</t>
  </si>
  <si>
    <t>Baden-Württemberg</t>
  </si>
  <si>
    <t>Bayern</t>
  </si>
  <si>
    <t>Berlin-Brandenburg</t>
  </si>
  <si>
    <t>Hessen</t>
  </si>
  <si>
    <t>Nordrhein-Westfalen</t>
  </si>
  <si>
    <t>Südwest</t>
  </si>
  <si>
    <t>Schleswig-H./Hamburg</t>
  </si>
  <si>
    <t>Schleswig.-H./Hamburg</t>
  </si>
  <si>
    <t>NRW</t>
  </si>
  <si>
    <t>Lietz, Jette</t>
  </si>
  <si>
    <t>Nickel, Jonas</t>
  </si>
  <si>
    <t>Krause, Maximilian</t>
  </si>
  <si>
    <t>Schneider, Adrian</t>
  </si>
  <si>
    <t>Chemseddine, Jasper</t>
  </si>
  <si>
    <t>Fidelak, Colin</t>
  </si>
  <si>
    <t>Scharwächter, Bernhard</t>
  </si>
  <si>
    <t>Jackson, Henry John</t>
  </si>
  <si>
    <t>Kannapinn, Nico</t>
  </si>
  <si>
    <t>Glatzer, Fabian</t>
  </si>
  <si>
    <t>Granowski, Henri</t>
  </si>
  <si>
    <t>Reichert, Jean</t>
  </si>
  <si>
    <t>Spilmann, Elias</t>
  </si>
  <si>
    <t>Groß, Gregor</t>
  </si>
  <si>
    <t>Podzsus, Max</t>
  </si>
  <si>
    <t>Kinner, Lukas</t>
  </si>
  <si>
    <t>Ehrich, Christoph</t>
  </si>
  <si>
    <t>Endres, Tim</t>
  </si>
  <si>
    <t>Fabricius, Jan</t>
  </si>
  <si>
    <t>Harrison, Joshua</t>
  </si>
  <si>
    <t>Kiss, Yannik</t>
  </si>
  <si>
    <t>Lindner, Dustin</t>
  </si>
  <si>
    <t>Meyer, Phil</t>
  </si>
  <si>
    <t>Romeyer, Louis</t>
  </si>
  <si>
    <t>Ross, Carlo</t>
  </si>
  <si>
    <t>Rossius, Nicklas</t>
  </si>
  <si>
    <t>Schmidt, Jan-Felix</t>
  </si>
  <si>
    <t>Thierolf,  Felix</t>
  </si>
  <si>
    <t>Johnscher, Ben</t>
  </si>
  <si>
    <t>Glahn, Jake</t>
  </si>
  <si>
    <t>Schiesser, Jacob</t>
  </si>
  <si>
    <t>Weck, Julius</t>
  </si>
  <si>
    <t>Alpers, Bengt</t>
  </si>
  <si>
    <t>Bäumer, Simon</t>
  </si>
  <si>
    <t>Boldt, Jakob</t>
  </si>
  <si>
    <t>Bönicke, Marc</t>
  </si>
  <si>
    <t>Derstappen, Yannick</t>
  </si>
  <si>
    <t>Guci, Liam</t>
  </si>
  <si>
    <t>Harder, Marc Darren</t>
  </si>
  <si>
    <t>Harder, Timo</t>
  </si>
  <si>
    <t>Kilic, Marvin Mithat</t>
  </si>
  <si>
    <t>Koch, Rickert</t>
  </si>
  <si>
    <t>Lagler, Torge</t>
  </si>
  <si>
    <t>Pape, Tönnies</t>
  </si>
  <si>
    <t>Rickels, Thorge</t>
  </si>
  <si>
    <t>Röpke, Dennis</t>
  </si>
  <si>
    <t>Voss, Vincent</t>
  </si>
  <si>
    <t>Blesing, Robert</t>
  </si>
  <si>
    <t>Börner, Mel</t>
  </si>
  <si>
    <t>Dembowski, Steffen</t>
  </si>
  <si>
    <t>Eckermann, Max</t>
  </si>
  <si>
    <t>Günther Farah, Marcelo</t>
  </si>
  <si>
    <t>Hartmann, Linus</t>
  </si>
  <si>
    <t>Kawczynski, Florian</t>
  </si>
  <si>
    <t>Kirchhoff, Nicolai</t>
  </si>
  <si>
    <t>Kloppenburg, Luca</t>
  </si>
  <si>
    <t>Ortmann, Max</t>
  </si>
  <si>
    <t>Piontek, Max</t>
  </si>
  <si>
    <t>Racek, Kilian</t>
  </si>
  <si>
    <t>Racek, Philipp</t>
  </si>
  <si>
    <t>Rammelmann, Luca</t>
  </si>
  <si>
    <t>Reuße, Julius</t>
  </si>
  <si>
    <t>Sondersorg, Leon</t>
  </si>
  <si>
    <t>Still, Leon</t>
  </si>
  <si>
    <t>Weber, Yannis</t>
  </si>
  <si>
    <t>Weyer, Jonathan</t>
  </si>
  <si>
    <t>Bierwirth, David</t>
  </si>
  <si>
    <t>Boukadida, Maurice</t>
  </si>
  <si>
    <t>Feldmann, Carl</t>
  </si>
  <si>
    <t>Grüning, Niclas</t>
  </si>
  <si>
    <t>Klages, Moritz</t>
  </si>
  <si>
    <t>Mensing, Elias</t>
  </si>
  <si>
    <t>Müller, Tomlin</t>
  </si>
  <si>
    <t>Negrich, Tristan</t>
  </si>
  <si>
    <t>Noso, Jerome</t>
  </si>
  <si>
    <t>Petrache, Christian</t>
  </si>
  <si>
    <t>Osmenda, Jonathan</t>
  </si>
  <si>
    <t>Rasch, Christian</t>
  </si>
  <si>
    <t>Rasch, Konstantin</t>
  </si>
  <si>
    <t>Richterich, Lennart</t>
  </si>
  <si>
    <t>Simmmons, Larena</t>
  </si>
  <si>
    <t>Sullivan, Caelan Shae</t>
  </si>
  <si>
    <t>Bräckle, Robin</t>
  </si>
  <si>
    <t>Buchner, Samuel</t>
  </si>
  <si>
    <t>Buchner, David</t>
  </si>
  <si>
    <t>Jagr, Daniel</t>
  </si>
  <si>
    <t>Müller, Henry</t>
  </si>
  <si>
    <t>Hofmann, Nico</t>
  </si>
  <si>
    <t>Kinskofer, Thomas</t>
  </si>
  <si>
    <t>Haushalter, Leo</t>
  </si>
  <si>
    <t>Pozgaj, Maximilian</t>
  </si>
  <si>
    <t>Moraß, Elias</t>
  </si>
  <si>
    <t>Müller, Florian</t>
  </si>
  <si>
    <t>Wittmann, Paul</t>
  </si>
  <si>
    <t>Penzkofer, Adriano</t>
  </si>
  <si>
    <t>Penzkofer, Dario</t>
  </si>
  <si>
    <t>Stilzebach, Silvan</t>
  </si>
  <si>
    <t>Stippler, Lorenz</t>
  </si>
  <si>
    <t>Waldher, Noah</t>
  </si>
  <si>
    <t>Wolf Daniel</t>
  </si>
  <si>
    <t>Beck, Fabian</t>
  </si>
  <si>
    <t>Bendlin, Merlin</t>
  </si>
  <si>
    <t>Behr, Emil</t>
  </si>
  <si>
    <t>Bergen van, Moritz</t>
  </si>
  <si>
    <t>Dossow, Amando</t>
  </si>
  <si>
    <t>Fink, Fridolin</t>
  </si>
  <si>
    <t>Gentner, Elian</t>
  </si>
  <si>
    <t>Holzwarth, Colin</t>
  </si>
  <si>
    <t>Liebig, Lasse</t>
  </si>
  <si>
    <t>Mayer, Luca</t>
  </si>
  <si>
    <t>Plitz, Dominik</t>
  </si>
  <si>
    <t>Schäffer, Benedikt</t>
  </si>
  <si>
    <t>Steigert, Joshua</t>
  </si>
  <si>
    <t>Walther, Yannic</t>
  </si>
  <si>
    <t>Weber, Vincent</t>
  </si>
  <si>
    <t>Witt, Yannick</t>
  </si>
  <si>
    <t>Kapff von, Titus</t>
  </si>
  <si>
    <t>Niemeyer, Max</t>
  </si>
  <si>
    <t>ok</t>
  </si>
  <si>
    <t>Siegert-Bomhard, Maxim.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</si>
</sst>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&quot;0&quot;"/>
    <numFmt numFmtId="174" formatCode="&quot;Nr.&quot;"/>
    <numFmt numFmtId="175" formatCode="&quot;Nr&quot;"/>
    <numFmt numFmtId="176" formatCode="&quot;IP= &quot;0"/>
    <numFmt numFmtId="177" formatCode="&quot;IP=&quot;0"/>
    <numFmt numFmtId="178" formatCode="0.0"/>
    <numFmt numFmtId="179" formatCode="#,##0.000\ &quot;€&quot;"/>
    <numFmt numFmtId="180" formatCode="#,##0.000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u val="single"/>
      <sz val="9"/>
      <name val="Arial"/>
      <family val="2"/>
    </font>
    <font>
      <sz val="10"/>
      <name val="Tahoma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hidden="1"/>
    </xf>
    <xf numFmtId="2" fontId="2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Fill="1" applyBorder="1" applyAlignment="1" applyProtection="1">
      <alignment/>
      <protection hidden="1"/>
    </xf>
    <xf numFmtId="2" fontId="5" fillId="0" borderId="0" xfId="0" applyNumberFormat="1" applyFont="1" applyFill="1" applyAlignment="1" applyProtection="1">
      <alignment horizontal="center"/>
      <protection hidden="1"/>
    </xf>
    <xf numFmtId="0" fontId="2" fillId="35" borderId="10" xfId="0" applyFont="1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vertical="top"/>
    </xf>
    <xf numFmtId="1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0" xfId="0" applyFont="1" applyAlignment="1" applyProtection="1">
      <alignment vertical="top"/>
      <protection hidden="1"/>
    </xf>
    <xf numFmtId="0" fontId="2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1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 applyProtection="1">
      <alignment vertical="top"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1" fontId="2" fillId="35" borderId="10" xfId="0" applyNumberFormat="1" applyFont="1" applyFill="1" applyBorder="1" applyAlignment="1" applyProtection="1">
      <alignment/>
      <protection locked="0"/>
    </xf>
    <xf numFmtId="172" fontId="6" fillId="0" borderId="0" xfId="0" applyNumberFormat="1" applyFont="1" applyFill="1" applyAlignment="1">
      <alignment horizontal="center" vertical="top"/>
    </xf>
    <xf numFmtId="0" fontId="14" fillId="0" borderId="0" xfId="0" applyFont="1" applyAlignment="1" applyProtection="1">
      <alignment horizontal="center"/>
      <protection hidden="1"/>
    </xf>
    <xf numFmtId="172" fontId="14" fillId="0" borderId="0" xfId="0" applyNumberFormat="1" applyFont="1" applyAlignment="1" applyProtection="1">
      <alignment horizontal="center"/>
      <protection hidden="1"/>
    </xf>
    <xf numFmtId="1" fontId="14" fillId="0" borderId="0" xfId="0" applyNumberFormat="1" applyFont="1" applyAlignment="1" applyProtection="1">
      <alignment horizontal="center"/>
      <protection hidden="1"/>
    </xf>
    <xf numFmtId="0" fontId="7" fillId="0" borderId="10" xfId="0" applyFont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72" fontId="7" fillId="0" borderId="0" xfId="0" applyNumberFormat="1" applyFont="1" applyFill="1" applyAlignment="1">
      <alignment horizontal="center"/>
    </xf>
    <xf numFmtId="0" fontId="12" fillId="0" borderId="0" xfId="0" applyFont="1" applyFill="1" applyAlignment="1" applyProtection="1">
      <alignment horizontal="center" vertical="top"/>
      <protection hidden="1"/>
    </xf>
    <xf numFmtId="172" fontId="12" fillId="0" borderId="0" xfId="0" applyNumberFormat="1" applyFont="1" applyFill="1" applyAlignment="1" applyProtection="1">
      <alignment horizontal="center" vertical="top"/>
      <protection hidden="1"/>
    </xf>
    <xf numFmtId="1" fontId="12" fillId="0" borderId="0" xfId="0" applyNumberFormat="1" applyFont="1" applyFill="1" applyAlignment="1" applyProtection="1">
      <alignment horizontal="center" vertical="top"/>
      <protection hidden="1"/>
    </xf>
    <xf numFmtId="1" fontId="12" fillId="0" borderId="0" xfId="0" applyNumberFormat="1" applyFont="1" applyAlignment="1" applyProtection="1">
      <alignment horizontal="center" vertical="top"/>
      <protection hidden="1"/>
    </xf>
    <xf numFmtId="2" fontId="12" fillId="0" borderId="0" xfId="0" applyNumberFormat="1" applyFont="1" applyFill="1" applyAlignment="1" applyProtection="1">
      <alignment horizontal="center" vertical="top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172" fontId="7" fillId="0" borderId="10" xfId="0" applyNumberFormat="1" applyFont="1" applyBorder="1" applyAlignment="1" applyProtection="1">
      <alignment horizontal="center" vertical="center"/>
      <protection hidden="1"/>
    </xf>
    <xf numFmtId="2" fontId="7" fillId="0" borderId="10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172" fontId="7" fillId="0" borderId="10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72" fontId="7" fillId="0" borderId="0" xfId="0" applyNumberFormat="1" applyFont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0" fontId="2" fillId="34" borderId="12" xfId="0" applyFont="1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2" fillId="36" borderId="10" xfId="0" applyFont="1" applyFill="1" applyBorder="1" applyAlignment="1" applyProtection="1">
      <alignment/>
      <protection locked="0"/>
    </xf>
    <xf numFmtId="1" fontId="2" fillId="36" borderId="10" xfId="0" applyNumberFormat="1" applyFont="1" applyFill="1" applyBorder="1" applyAlignment="1" applyProtection="1">
      <alignment/>
      <protection locked="0"/>
    </xf>
    <xf numFmtId="0" fontId="8" fillId="36" borderId="10" xfId="0" applyFont="1" applyFill="1" applyBorder="1" applyAlignment="1" applyProtection="1">
      <alignment/>
      <protection locked="0"/>
    </xf>
    <xf numFmtId="0" fontId="2" fillId="37" borderId="10" xfId="0" applyFont="1" applyFill="1" applyBorder="1" applyAlignment="1" applyProtection="1">
      <alignment/>
      <protection locked="0"/>
    </xf>
    <xf numFmtId="0" fontId="2" fillId="37" borderId="12" xfId="0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/>
    </xf>
    <xf numFmtId="2" fontId="1" fillId="0" borderId="0" xfId="0" applyNumberFormat="1" applyFont="1" applyFill="1" applyAlignment="1" applyProtection="1">
      <alignment/>
      <protection hidden="1"/>
    </xf>
    <xf numFmtId="172" fontId="2" fillId="38" borderId="10" xfId="0" applyNumberFormat="1" applyFont="1" applyFill="1" applyBorder="1" applyAlignment="1" applyProtection="1">
      <alignment/>
      <protection locked="0"/>
    </xf>
    <xf numFmtId="1" fontId="16" fillId="0" borderId="0" xfId="0" applyNumberFormat="1" applyFont="1" applyFill="1" applyAlignment="1" applyProtection="1">
      <alignment horizontal="center" vertical="top" wrapText="1"/>
      <protection locked="0"/>
    </xf>
    <xf numFmtId="0" fontId="1" fillId="37" borderId="10" xfId="0" applyFont="1" applyFill="1" applyBorder="1" applyAlignment="1">
      <alignment horizontal="center"/>
    </xf>
    <xf numFmtId="1" fontId="1" fillId="36" borderId="10" xfId="0" applyNumberFormat="1" applyFont="1" applyFill="1" applyBorder="1" applyAlignment="1" applyProtection="1">
      <alignment/>
      <protection hidden="1"/>
    </xf>
    <xf numFmtId="1" fontId="1" fillId="36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 applyProtection="1">
      <alignment/>
      <protection hidden="1"/>
    </xf>
    <xf numFmtId="1" fontId="1" fillId="33" borderId="10" xfId="0" applyNumberFormat="1" applyFont="1" applyFill="1" applyBorder="1" applyAlignment="1">
      <alignment/>
    </xf>
    <xf numFmtId="1" fontId="1" fillId="34" borderId="10" xfId="0" applyNumberFormat="1" applyFont="1" applyFill="1" applyBorder="1" applyAlignment="1" applyProtection="1">
      <alignment/>
      <protection hidden="1"/>
    </xf>
    <xf numFmtId="1" fontId="1" fillId="34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right"/>
    </xf>
    <xf numFmtId="172" fontId="1" fillId="38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72" fontId="0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 hidden="1"/>
    </xf>
    <xf numFmtId="172" fontId="0" fillId="0" borderId="0" xfId="0" applyNumberFormat="1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2" fontId="0" fillId="0" borderId="0" xfId="0" applyNumberFormat="1" applyFont="1" applyFill="1" applyAlignment="1" applyProtection="1">
      <alignment horizontal="center"/>
      <protection hidden="1"/>
    </xf>
    <xf numFmtId="2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hidden="1"/>
    </xf>
    <xf numFmtId="172" fontId="0" fillId="0" borderId="0" xfId="0" applyNumberFormat="1" applyFont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7" fillId="39" borderId="10" xfId="0" applyFont="1" applyFill="1" applyBorder="1" applyAlignment="1">
      <alignment/>
    </xf>
    <xf numFmtId="0" fontId="7" fillId="39" borderId="10" xfId="0" applyFont="1" applyFill="1" applyBorder="1" applyAlignment="1">
      <alignment horizontal="center"/>
    </xf>
    <xf numFmtId="0" fontId="7" fillId="39" borderId="0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center"/>
    </xf>
    <xf numFmtId="0" fontId="7" fillId="40" borderId="10" xfId="0" applyFont="1" applyFill="1" applyBorder="1" applyAlignment="1">
      <alignment/>
    </xf>
    <xf numFmtId="2" fontId="5" fillId="0" borderId="10" xfId="0" applyNumberFormat="1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5" borderId="0" xfId="0" applyFont="1" applyFill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10"/>
        </patternFill>
      </fill>
    </dxf>
    <dxf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="90" zoomScaleNormal="90" workbookViewId="0" topLeftCell="A1">
      <selection activeCell="A27" sqref="A27"/>
    </sheetView>
  </sheetViews>
  <sheetFormatPr defaultColWidth="11.421875" defaultRowHeight="12.75" customHeight="1"/>
  <cols>
    <col min="1" max="1" width="20.7109375" style="9" customWidth="1"/>
    <col min="2" max="2" width="4.7109375" style="70" customWidth="1"/>
    <col min="3" max="3" width="1.7109375" style="9" customWidth="1"/>
    <col min="4" max="4" width="20.7109375" style="9" customWidth="1"/>
    <col min="5" max="5" width="4.7109375" style="70" customWidth="1"/>
    <col min="6" max="6" width="1.7109375" style="9" customWidth="1"/>
    <col min="7" max="7" width="20.7109375" style="9" customWidth="1"/>
    <col min="8" max="8" width="4.7109375" style="70" customWidth="1"/>
    <col min="9" max="9" width="1.7109375" style="9" customWidth="1"/>
    <col min="10" max="10" width="20.7109375" style="9" customWidth="1"/>
    <col min="11" max="11" width="4.7109375" style="70" customWidth="1"/>
    <col min="12" max="12" width="1.7109375" style="9" customWidth="1"/>
    <col min="13" max="13" width="20.7109375" style="9" customWidth="1"/>
    <col min="14" max="14" width="4.7109375" style="40" customWidth="1"/>
    <col min="15" max="15" width="4.7109375" style="9" customWidth="1"/>
    <col min="16" max="16" width="1.7109375" style="9" customWidth="1"/>
    <col min="17" max="17" width="71.8515625" style="9" customWidth="1"/>
    <col min="18" max="18" width="95.7109375" style="9" customWidth="1"/>
    <col min="19" max="16384" width="11.421875" style="9" customWidth="1"/>
  </cols>
  <sheetData>
    <row r="1" spans="1:14" ht="13.5" customHeight="1">
      <c r="A1" s="66" t="s">
        <v>59</v>
      </c>
      <c r="B1" s="67" t="s">
        <v>186</v>
      </c>
      <c r="D1" s="66" t="s">
        <v>60</v>
      </c>
      <c r="E1" s="67" t="s">
        <v>186</v>
      </c>
      <c r="G1" s="66" t="s">
        <v>61</v>
      </c>
      <c r="H1" s="67" t="s">
        <v>186</v>
      </c>
      <c r="J1" s="66" t="s">
        <v>62</v>
      </c>
      <c r="K1" s="67" t="s">
        <v>186</v>
      </c>
      <c r="M1" s="66" t="s">
        <v>63</v>
      </c>
      <c r="N1" s="67" t="s">
        <v>186</v>
      </c>
    </row>
    <row r="2" spans="1:14" ht="13.5" customHeight="1">
      <c r="A2" s="68" t="s">
        <v>168</v>
      </c>
      <c r="B2" s="69"/>
      <c r="D2" s="68" t="s">
        <v>150</v>
      </c>
      <c r="E2" s="69"/>
      <c r="G2" s="68" t="s">
        <v>72</v>
      </c>
      <c r="H2" s="69"/>
      <c r="J2" s="68" t="s">
        <v>84</v>
      </c>
      <c r="K2" s="69"/>
      <c r="M2" s="68" t="s">
        <v>115</v>
      </c>
      <c r="N2" s="69"/>
    </row>
    <row r="3" spans="1:14" ht="13.5" customHeight="1">
      <c r="A3" s="68" t="s">
        <v>169</v>
      </c>
      <c r="B3" s="69"/>
      <c r="D3" s="68" t="s">
        <v>152</v>
      </c>
      <c r="E3" s="69"/>
      <c r="G3" s="68" t="s">
        <v>73</v>
      </c>
      <c r="H3" s="69"/>
      <c r="J3" s="68" t="s">
        <v>85</v>
      </c>
      <c r="K3" s="69"/>
      <c r="M3" s="68" t="s">
        <v>116</v>
      </c>
      <c r="N3" s="69"/>
    </row>
    <row r="4" spans="1:14" ht="13.5" customHeight="1">
      <c r="A4" s="68" t="s">
        <v>170</v>
      </c>
      <c r="B4" s="69"/>
      <c r="D4" s="68" t="s">
        <v>151</v>
      </c>
      <c r="E4" s="69"/>
      <c r="G4" s="68" t="s">
        <v>77</v>
      </c>
      <c r="H4" s="69"/>
      <c r="J4" s="68" t="s">
        <v>86</v>
      </c>
      <c r="K4" s="69"/>
      <c r="M4" s="68" t="s">
        <v>117</v>
      </c>
      <c r="N4" s="69"/>
    </row>
    <row r="5" spans="1:14" ht="13.5" customHeight="1">
      <c r="A5" s="68" t="s">
        <v>171</v>
      </c>
      <c r="B5" s="69"/>
      <c r="D5" s="68" t="s">
        <v>157</v>
      </c>
      <c r="E5" s="69"/>
      <c r="G5" s="68" t="s">
        <v>78</v>
      </c>
      <c r="H5" s="69"/>
      <c r="J5" s="68" t="s">
        <v>97</v>
      </c>
      <c r="K5" s="69"/>
      <c r="M5" s="68" t="s">
        <v>118</v>
      </c>
      <c r="N5" s="69"/>
    </row>
    <row r="6" spans="1:14" ht="13.5" customHeight="1">
      <c r="A6" s="68" t="s">
        <v>172</v>
      </c>
      <c r="B6" s="69"/>
      <c r="D6" s="68" t="s">
        <v>155</v>
      </c>
      <c r="E6" s="69"/>
      <c r="G6" s="68" t="s">
        <v>81</v>
      </c>
      <c r="H6" s="69"/>
      <c r="J6" s="68" t="s">
        <v>87</v>
      </c>
      <c r="K6" s="69"/>
      <c r="M6" s="68" t="s">
        <v>119</v>
      </c>
      <c r="N6" s="69"/>
    </row>
    <row r="7" spans="1:14" ht="13.5" customHeight="1">
      <c r="A7" s="68" t="s">
        <v>173</v>
      </c>
      <c r="B7" s="69"/>
      <c r="D7" s="68" t="s">
        <v>153</v>
      </c>
      <c r="E7" s="69"/>
      <c r="G7" s="68" t="s">
        <v>75</v>
      </c>
      <c r="H7" s="69"/>
      <c r="J7" s="68" t="s">
        <v>96</v>
      </c>
      <c r="K7" s="69"/>
      <c r="M7" s="68" t="s">
        <v>120</v>
      </c>
      <c r="N7" s="69"/>
    </row>
    <row r="8" spans="1:14" ht="13.5" customHeight="1">
      <c r="A8" s="68" t="s">
        <v>174</v>
      </c>
      <c r="B8" s="69"/>
      <c r="D8" s="68" t="s">
        <v>184</v>
      </c>
      <c r="E8" s="69"/>
      <c r="G8" s="68" t="s">
        <v>76</v>
      </c>
      <c r="H8" s="69"/>
      <c r="J8" s="68" t="s">
        <v>88</v>
      </c>
      <c r="K8" s="69"/>
      <c r="M8" s="68" t="s">
        <v>121</v>
      </c>
      <c r="N8" s="69"/>
    </row>
    <row r="9" spans="1:14" ht="13.5" customHeight="1">
      <c r="A9" s="68" t="s">
        <v>175</v>
      </c>
      <c r="B9" s="69"/>
      <c r="D9" s="68" t="s">
        <v>156</v>
      </c>
      <c r="E9" s="69"/>
      <c r="G9" s="68" t="s">
        <v>83</v>
      </c>
      <c r="H9" s="69"/>
      <c r="J9" s="68" t="s">
        <v>89</v>
      </c>
      <c r="K9" s="69"/>
      <c r="M9" s="68" t="s">
        <v>122</v>
      </c>
      <c r="N9" s="69"/>
    </row>
    <row r="10" spans="1:14" ht="13.5" customHeight="1">
      <c r="A10" s="68" t="s">
        <v>176</v>
      </c>
      <c r="B10" s="69"/>
      <c r="D10" s="68" t="s">
        <v>159</v>
      </c>
      <c r="E10" s="69"/>
      <c r="G10" s="68" t="s">
        <v>70</v>
      </c>
      <c r="H10" s="69"/>
      <c r="J10" s="68" t="s">
        <v>90</v>
      </c>
      <c r="K10" s="69"/>
      <c r="M10" s="68" t="s">
        <v>123</v>
      </c>
      <c r="N10" s="69"/>
    </row>
    <row r="11" spans="1:14" ht="13.5" customHeight="1">
      <c r="A11" s="68" t="s">
        <v>177</v>
      </c>
      <c r="B11" s="69"/>
      <c r="D11" s="68" t="s">
        <v>160</v>
      </c>
      <c r="E11" s="69"/>
      <c r="G11" s="68" t="s">
        <v>68</v>
      </c>
      <c r="H11" s="69"/>
      <c r="J11" s="68" t="s">
        <v>91</v>
      </c>
      <c r="K11" s="69"/>
      <c r="M11" s="68" t="s">
        <v>185</v>
      </c>
      <c r="N11" s="69"/>
    </row>
    <row r="12" spans="1:14" ht="13.5" customHeight="1">
      <c r="A12" s="68" t="s">
        <v>178</v>
      </c>
      <c r="B12" s="69"/>
      <c r="D12" s="68" t="s">
        <v>154</v>
      </c>
      <c r="E12" s="69"/>
      <c r="G12" s="68" t="s">
        <v>69</v>
      </c>
      <c r="H12" s="69"/>
      <c r="J12" s="68" t="s">
        <v>92</v>
      </c>
      <c r="K12" s="69"/>
      <c r="M12" s="68" t="s">
        <v>124</v>
      </c>
      <c r="N12" s="69"/>
    </row>
    <row r="13" spans="1:14" ht="13.5" customHeight="1">
      <c r="A13" s="68" t="s">
        <v>179</v>
      </c>
      <c r="B13" s="69"/>
      <c r="D13" s="68" t="s">
        <v>162</v>
      </c>
      <c r="E13" s="69"/>
      <c r="G13" s="68" t="s">
        <v>82</v>
      </c>
      <c r="H13" s="69"/>
      <c r="J13" s="68" t="s">
        <v>93</v>
      </c>
      <c r="K13" s="69"/>
      <c r="M13" s="68" t="s">
        <v>125</v>
      </c>
      <c r="N13" s="69"/>
    </row>
    <row r="14" spans="1:14" ht="13.5" customHeight="1">
      <c r="A14" s="68" t="s">
        <v>180</v>
      </c>
      <c r="B14" s="69"/>
      <c r="D14" s="68" t="s">
        <v>163</v>
      </c>
      <c r="E14" s="69"/>
      <c r="G14" s="68" t="s">
        <v>79</v>
      </c>
      <c r="H14" s="69"/>
      <c r="J14" s="68" t="s">
        <v>98</v>
      </c>
      <c r="K14" s="69"/>
      <c r="M14" s="68" t="s">
        <v>126</v>
      </c>
      <c r="N14" s="69"/>
    </row>
    <row r="15" spans="1:14" ht="13.5" customHeight="1">
      <c r="A15" s="68" t="s">
        <v>181</v>
      </c>
      <c r="B15" s="69"/>
      <c r="D15" s="68" t="s">
        <v>158</v>
      </c>
      <c r="E15" s="69"/>
      <c r="G15" s="68" t="s">
        <v>74</v>
      </c>
      <c r="H15" s="69"/>
      <c r="J15" s="68" t="s">
        <v>94</v>
      </c>
      <c r="K15" s="69"/>
      <c r="M15" s="68" t="s">
        <v>127</v>
      </c>
      <c r="N15" s="69"/>
    </row>
    <row r="16" spans="1:14" ht="13.5" customHeight="1">
      <c r="A16" s="68" t="s">
        <v>182</v>
      </c>
      <c r="B16" s="69"/>
      <c r="D16" s="68" t="s">
        <v>187</v>
      </c>
      <c r="E16" s="69"/>
      <c r="G16" s="68" t="s">
        <v>71</v>
      </c>
      <c r="H16" s="69"/>
      <c r="J16" s="68" t="s">
        <v>95</v>
      </c>
      <c r="K16" s="69"/>
      <c r="M16" s="68" t="s">
        <v>128</v>
      </c>
      <c r="N16" s="69"/>
    </row>
    <row r="17" spans="1:14" ht="13.5" customHeight="1">
      <c r="A17" s="68" t="s">
        <v>183</v>
      </c>
      <c r="B17" s="69"/>
      <c r="D17" s="68" t="s">
        <v>164</v>
      </c>
      <c r="E17" s="69"/>
      <c r="G17" s="68" t="s">
        <v>80</v>
      </c>
      <c r="H17" s="69"/>
      <c r="J17" s="68" t="s">
        <v>99</v>
      </c>
      <c r="K17" s="69"/>
      <c r="M17" s="68" t="s">
        <v>129</v>
      </c>
      <c r="N17" s="69"/>
    </row>
    <row r="18" spans="1:14" ht="13.5" customHeight="1">
      <c r="A18" s="135"/>
      <c r="B18" s="136"/>
      <c r="D18" s="68" t="s">
        <v>165</v>
      </c>
      <c r="E18" s="69"/>
      <c r="G18" s="135"/>
      <c r="H18" s="136"/>
      <c r="J18" s="135"/>
      <c r="K18" s="136"/>
      <c r="M18" s="68" t="s">
        <v>130</v>
      </c>
      <c r="N18" s="69"/>
    </row>
    <row r="19" spans="1:14" ht="13.5" customHeight="1">
      <c r="A19" s="135"/>
      <c r="B19" s="136"/>
      <c r="D19" s="68" t="s">
        <v>166</v>
      </c>
      <c r="E19" s="69"/>
      <c r="G19" s="135"/>
      <c r="H19" s="136"/>
      <c r="J19" s="135"/>
      <c r="K19" s="136"/>
      <c r="M19" s="68" t="s">
        <v>131</v>
      </c>
      <c r="N19" s="69"/>
    </row>
    <row r="20" spans="1:14" ht="13.5" customHeight="1">
      <c r="A20" s="135"/>
      <c r="B20" s="136"/>
      <c r="D20" s="68" t="s">
        <v>167</v>
      </c>
      <c r="E20" s="69"/>
      <c r="G20" s="135"/>
      <c r="H20" s="136"/>
      <c r="J20" s="135"/>
      <c r="K20" s="136"/>
      <c r="M20" s="140" t="s">
        <v>132</v>
      </c>
      <c r="N20" s="69"/>
    </row>
    <row r="21" spans="1:14" ht="13.5" customHeight="1">
      <c r="A21" s="135"/>
      <c r="B21" s="136"/>
      <c r="D21" s="68" t="s">
        <v>161</v>
      </c>
      <c r="E21" s="69"/>
      <c r="G21" s="135"/>
      <c r="H21" s="136"/>
      <c r="J21" s="135"/>
      <c r="K21" s="136"/>
      <c r="M21" s="140" t="s">
        <v>133</v>
      </c>
      <c r="N21" s="69"/>
    </row>
    <row r="22" spans="1:14" ht="13.5" customHeight="1">
      <c r="A22" s="135"/>
      <c r="B22" s="136"/>
      <c r="D22" s="135"/>
      <c r="E22" s="136"/>
      <c r="G22" s="135"/>
      <c r="H22" s="136"/>
      <c r="J22" s="135"/>
      <c r="K22" s="136"/>
      <c r="M22" s="135"/>
      <c r="N22" s="136"/>
    </row>
    <row r="23" spans="1:14" ht="13.5" customHeight="1">
      <c r="A23" s="135"/>
      <c r="B23" s="136"/>
      <c r="D23" s="135"/>
      <c r="E23" s="136"/>
      <c r="G23" s="135"/>
      <c r="H23" s="136"/>
      <c r="J23" s="135"/>
      <c r="K23" s="136"/>
      <c r="M23" s="135"/>
      <c r="N23" s="136"/>
    </row>
    <row r="24" spans="1:14" ht="13.5" customHeight="1">
      <c r="A24" s="135"/>
      <c r="B24" s="136"/>
      <c r="D24" s="135"/>
      <c r="E24" s="136"/>
      <c r="G24" s="135"/>
      <c r="H24" s="136"/>
      <c r="J24" s="135"/>
      <c r="K24" s="136"/>
      <c r="M24" s="135"/>
      <c r="N24" s="136"/>
    </row>
    <row r="25" spans="1:14" ht="13.5" customHeight="1">
      <c r="A25" s="135"/>
      <c r="B25" s="136"/>
      <c r="D25" s="135"/>
      <c r="E25" s="136"/>
      <c r="G25" s="135"/>
      <c r="H25" s="136"/>
      <c r="J25" s="135"/>
      <c r="K25" s="136"/>
      <c r="M25" s="135"/>
      <c r="N25" s="136"/>
    </row>
    <row r="26" spans="8:14" ht="13.5" customHeight="1">
      <c r="H26"/>
      <c r="I26"/>
      <c r="J26"/>
      <c r="K26"/>
      <c r="L26"/>
      <c r="N26" s="9"/>
    </row>
    <row r="27" spans="1:14" ht="13.5" customHeight="1">
      <c r="A27" s="66" t="s">
        <v>65</v>
      </c>
      <c r="B27" s="67" t="s">
        <v>186</v>
      </c>
      <c r="D27" s="66" t="s">
        <v>64</v>
      </c>
      <c r="E27" s="67" t="s">
        <v>186</v>
      </c>
      <c r="H27"/>
      <c r="I27"/>
      <c r="J27"/>
      <c r="K27"/>
      <c r="L27"/>
      <c r="N27" s="9"/>
    </row>
    <row r="28" spans="1:14" ht="13.5" customHeight="1">
      <c r="A28" s="68" t="s">
        <v>100</v>
      </c>
      <c r="B28" s="69"/>
      <c r="D28" s="68" t="s">
        <v>134</v>
      </c>
      <c r="E28" s="69"/>
      <c r="H28"/>
      <c r="I28"/>
      <c r="J28"/>
      <c r="K28"/>
      <c r="L28"/>
      <c r="N28" s="9"/>
    </row>
    <row r="29" spans="1:14" ht="13.5" customHeight="1">
      <c r="A29" s="68" t="s">
        <v>101</v>
      </c>
      <c r="B29" s="69"/>
      <c r="D29" s="68" t="s">
        <v>135</v>
      </c>
      <c r="E29" s="69"/>
      <c r="H29"/>
      <c r="I29"/>
      <c r="J29"/>
      <c r="K29"/>
      <c r="L29"/>
      <c r="N29" s="9"/>
    </row>
    <row r="30" spans="1:14" ht="13.5" customHeight="1">
      <c r="A30" s="68" t="s">
        <v>102</v>
      </c>
      <c r="B30" s="69"/>
      <c r="D30" s="68" t="s">
        <v>136</v>
      </c>
      <c r="E30" s="69"/>
      <c r="H30"/>
      <c r="I30"/>
      <c r="J30"/>
      <c r="K30"/>
      <c r="L30"/>
      <c r="N30" s="9"/>
    </row>
    <row r="31" spans="1:14" ht="13.5" customHeight="1">
      <c r="A31" s="68" t="s">
        <v>103</v>
      </c>
      <c r="B31" s="69"/>
      <c r="D31" s="68" t="s">
        <v>137</v>
      </c>
      <c r="E31" s="69"/>
      <c r="H31"/>
      <c r="I31"/>
      <c r="J31"/>
      <c r="K31"/>
      <c r="L31"/>
      <c r="N31" s="9"/>
    </row>
    <row r="32" spans="1:14" ht="13.5" customHeight="1">
      <c r="A32" s="68" t="s">
        <v>104</v>
      </c>
      <c r="B32" s="69"/>
      <c r="D32" s="68" t="s">
        <v>138</v>
      </c>
      <c r="E32" s="69"/>
      <c r="H32"/>
      <c r="I32"/>
      <c r="J32"/>
      <c r="K32"/>
      <c r="L32"/>
      <c r="N32" s="9"/>
    </row>
    <row r="33" spans="1:14" ht="13.5" customHeight="1">
      <c r="A33" s="68" t="s">
        <v>105</v>
      </c>
      <c r="B33" s="69"/>
      <c r="D33" s="68" t="s">
        <v>139</v>
      </c>
      <c r="E33" s="69"/>
      <c r="H33"/>
      <c r="I33"/>
      <c r="J33"/>
      <c r="K33"/>
      <c r="L33"/>
      <c r="N33" s="9"/>
    </row>
    <row r="34" spans="1:14" ht="13.5" customHeight="1">
      <c r="A34" s="68" t="s">
        <v>106</v>
      </c>
      <c r="B34" s="69"/>
      <c r="D34" s="68" t="s">
        <v>140</v>
      </c>
      <c r="E34" s="69"/>
      <c r="H34"/>
      <c r="I34"/>
      <c r="J34"/>
      <c r="K34"/>
      <c r="L34"/>
      <c r="N34" s="9"/>
    </row>
    <row r="35" spans="1:14" ht="13.5" customHeight="1">
      <c r="A35" s="68" t="s">
        <v>107</v>
      </c>
      <c r="B35" s="69"/>
      <c r="D35" s="68" t="s">
        <v>141</v>
      </c>
      <c r="E35" s="69"/>
      <c r="H35"/>
      <c r="I35"/>
      <c r="J35"/>
      <c r="K35"/>
      <c r="L35"/>
      <c r="N35" s="9"/>
    </row>
    <row r="36" spans="1:14" ht="13.5" customHeight="1">
      <c r="A36" s="68" t="s">
        <v>108</v>
      </c>
      <c r="B36" s="69"/>
      <c r="D36" s="68" t="s">
        <v>142</v>
      </c>
      <c r="E36" s="69"/>
      <c r="H36"/>
      <c r="I36"/>
      <c r="J36"/>
      <c r="K36"/>
      <c r="L36"/>
      <c r="N36" s="9"/>
    </row>
    <row r="37" spans="1:14" ht="13.5" customHeight="1">
      <c r="A37" s="68" t="s">
        <v>109</v>
      </c>
      <c r="B37" s="69"/>
      <c r="D37" s="68" t="s">
        <v>144</v>
      </c>
      <c r="E37" s="69"/>
      <c r="H37"/>
      <c r="I37"/>
      <c r="J37"/>
      <c r="K37"/>
      <c r="L37"/>
      <c r="N37" s="9"/>
    </row>
    <row r="38" spans="1:14" ht="13.5" customHeight="1">
      <c r="A38" s="68" t="s">
        <v>110</v>
      </c>
      <c r="B38" s="69"/>
      <c r="D38" s="68" t="s">
        <v>143</v>
      </c>
      <c r="E38" s="69"/>
      <c r="H38"/>
      <c r="I38"/>
      <c r="J38"/>
      <c r="K38"/>
      <c r="L38"/>
      <c r="N38" s="9"/>
    </row>
    <row r="39" spans="1:14" ht="13.5" customHeight="1">
      <c r="A39" s="68" t="s">
        <v>111</v>
      </c>
      <c r="B39" s="69"/>
      <c r="D39" s="68" t="s">
        <v>145</v>
      </c>
      <c r="E39" s="69"/>
      <c r="H39"/>
      <c r="I39"/>
      <c r="J39"/>
      <c r="K39"/>
      <c r="L39"/>
      <c r="N39" s="9"/>
    </row>
    <row r="40" spans="1:14" ht="13.5" customHeight="1">
      <c r="A40" s="68" t="s">
        <v>112</v>
      </c>
      <c r="B40" s="69"/>
      <c r="D40" s="140" t="s">
        <v>146</v>
      </c>
      <c r="E40" s="69"/>
      <c r="H40"/>
      <c r="I40"/>
      <c r="J40"/>
      <c r="K40"/>
      <c r="L40"/>
      <c r="N40" s="9"/>
    </row>
    <row r="41" spans="1:14" ht="13.5" customHeight="1">
      <c r="A41" s="68" t="s">
        <v>113</v>
      </c>
      <c r="B41" s="69"/>
      <c r="D41" s="140" t="s">
        <v>147</v>
      </c>
      <c r="E41" s="69"/>
      <c r="H41"/>
      <c r="I41"/>
      <c r="J41"/>
      <c r="K41"/>
      <c r="L41"/>
      <c r="N41" s="9"/>
    </row>
    <row r="42" spans="1:14" ht="13.5" customHeight="1">
      <c r="A42" s="68" t="s">
        <v>114</v>
      </c>
      <c r="B42" s="69"/>
      <c r="D42" s="140" t="s">
        <v>148</v>
      </c>
      <c r="E42" s="69"/>
      <c r="J42"/>
      <c r="K42"/>
      <c r="L42"/>
      <c r="M42"/>
      <c r="N42"/>
    </row>
    <row r="43" spans="1:5" ht="13.5" customHeight="1">
      <c r="A43" s="135"/>
      <c r="B43" s="136"/>
      <c r="D43" s="140" t="s">
        <v>149</v>
      </c>
      <c r="E43" s="69"/>
    </row>
    <row r="44" spans="1:5" ht="13.5" customHeight="1">
      <c r="A44" s="135"/>
      <c r="B44" s="136"/>
      <c r="D44" s="135"/>
      <c r="E44" s="136"/>
    </row>
    <row r="45" spans="1:5" ht="13.5" customHeight="1">
      <c r="A45" s="135"/>
      <c r="B45" s="136"/>
      <c r="D45" s="135"/>
      <c r="E45" s="136"/>
    </row>
    <row r="46" spans="1:5" ht="12.75" customHeight="1">
      <c r="A46" s="135"/>
      <c r="B46" s="136"/>
      <c r="D46" s="135"/>
      <c r="E46" s="136"/>
    </row>
    <row r="47" spans="1:5" ht="12.75" customHeight="1">
      <c r="A47" s="135"/>
      <c r="B47" s="136"/>
      <c r="D47" s="135"/>
      <c r="E47" s="136"/>
    </row>
    <row r="48" spans="1:5" ht="12.75" customHeight="1">
      <c r="A48" s="135"/>
      <c r="B48" s="136"/>
      <c r="D48" s="135"/>
      <c r="E48" s="136"/>
    </row>
    <row r="49" spans="1:5" ht="12.75" customHeight="1">
      <c r="A49" s="135"/>
      <c r="B49" s="136"/>
      <c r="D49" s="135"/>
      <c r="E49" s="136"/>
    </row>
    <row r="50" spans="1:5" ht="12.75" customHeight="1">
      <c r="A50" s="135"/>
      <c r="B50" s="136"/>
      <c r="D50" s="135"/>
      <c r="E50" s="136"/>
    </row>
    <row r="51" spans="1:5" ht="12.75" customHeight="1">
      <c r="A51" s="135"/>
      <c r="B51" s="136"/>
      <c r="D51" s="135"/>
      <c r="E51" s="136"/>
    </row>
    <row r="52" spans="4:5" ht="12.75" customHeight="1">
      <c r="D52" s="137"/>
      <c r="E52" s="139"/>
    </row>
    <row r="53" spans="4:5" ht="12.75" customHeight="1">
      <c r="D53" s="138"/>
      <c r="E53" s="139"/>
    </row>
    <row r="54" spans="4:5" ht="12.75" customHeight="1">
      <c r="D54" s="138"/>
      <c r="E54" s="139"/>
    </row>
    <row r="55" spans="4:5" ht="12.75" customHeight="1">
      <c r="D55" s="138"/>
      <c r="E55" s="139"/>
    </row>
    <row r="56" spans="4:5" ht="12.75" customHeight="1">
      <c r="D56" s="138"/>
      <c r="E56" s="139"/>
    </row>
    <row r="57" spans="4:5" ht="12.75" customHeight="1">
      <c r="D57" s="138"/>
      <c r="E57" s="139"/>
    </row>
    <row r="58" ht="12.75" customHeight="1">
      <c r="D58" s="138"/>
    </row>
  </sheetData>
  <sheetProtection/>
  <printOptions/>
  <pageMargins left="0.5905511811023623" right="0.3937007874015748" top="0.3937007874015748" bottom="0.3937007874015748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171"/>
  <sheetViews>
    <sheetView showGridLines="0" zoomScalePageLayoutView="0" workbookViewId="0" topLeftCell="A1">
      <pane ySplit="1" topLeftCell="A2" activePane="bottomLeft" state="frozen"/>
      <selection pane="topLeft" activeCell="A27" sqref="A27"/>
      <selection pane="bottomLeft" activeCell="A27" sqref="A27"/>
    </sheetView>
  </sheetViews>
  <sheetFormatPr defaultColWidth="11.421875" defaultRowHeight="12.75" customHeight="1"/>
  <cols>
    <col min="1" max="1" width="20.7109375" style="131" customWidth="1"/>
    <col min="2" max="2" width="20.7109375" style="116" customWidth="1"/>
    <col min="3" max="18" width="3.7109375" style="116" customWidth="1"/>
    <col min="19" max="19" width="0" style="116" hidden="1" customWidth="1"/>
    <col min="20" max="16384" width="11.421875" style="116" customWidth="1"/>
  </cols>
  <sheetData>
    <row r="1" spans="1:18" s="1" customFormat="1" ht="12.75" customHeight="1">
      <c r="A1" s="71" t="str">
        <f>daten!D27</f>
        <v>Südwest</v>
      </c>
      <c r="B1" s="1" t="s">
        <v>27</v>
      </c>
      <c r="C1" s="35" t="s">
        <v>25</v>
      </c>
      <c r="D1" s="35" t="s">
        <v>1</v>
      </c>
      <c r="E1" s="35" t="s">
        <v>0</v>
      </c>
      <c r="F1" s="35" t="s">
        <v>2</v>
      </c>
      <c r="G1" s="35" t="s">
        <v>3</v>
      </c>
      <c r="H1" s="35" t="s">
        <v>4</v>
      </c>
      <c r="I1" s="35" t="s">
        <v>5</v>
      </c>
      <c r="J1" s="35" t="s">
        <v>6</v>
      </c>
      <c r="K1" s="35" t="s">
        <v>7</v>
      </c>
      <c r="L1" s="35" t="s">
        <v>8</v>
      </c>
      <c r="M1" s="35" t="s">
        <v>9</v>
      </c>
      <c r="N1" s="35" t="s">
        <v>10</v>
      </c>
      <c r="O1" s="35" t="s">
        <v>11</v>
      </c>
      <c r="P1" s="35" t="s">
        <v>12</v>
      </c>
      <c r="Q1" s="35" t="s">
        <v>13</v>
      </c>
      <c r="R1" s="35" t="s">
        <v>14</v>
      </c>
    </row>
    <row r="2" spans="1:18" ht="12.75" customHeight="1">
      <c r="A2" s="72" t="str">
        <f>daten!D28</f>
        <v>Bierwirth, David</v>
      </c>
      <c r="B2" s="117"/>
      <c r="C2" s="118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8" s="2" customFormat="1" ht="12.75" customHeight="1">
      <c r="A3" s="73" t="str">
        <f>A2</f>
        <v>Bierwirth, David</v>
      </c>
      <c r="B3" s="12" t="s">
        <v>61</v>
      </c>
      <c r="C3" s="63">
        <v>1</v>
      </c>
      <c r="D3" s="60">
        <v>4</v>
      </c>
      <c r="E3" s="60">
        <v>1</v>
      </c>
      <c r="F3" s="60">
        <v>1</v>
      </c>
      <c r="G3" s="60"/>
      <c r="H3" s="3"/>
      <c r="I3" s="3"/>
      <c r="J3" s="3"/>
      <c r="K3" s="3"/>
      <c r="L3" s="4"/>
      <c r="M3" s="4">
        <v>3</v>
      </c>
      <c r="N3" s="4"/>
      <c r="O3" s="4"/>
      <c r="P3" s="4"/>
      <c r="Q3" s="4"/>
      <c r="R3" s="4"/>
    </row>
    <row r="4" spans="1:18" s="2" customFormat="1" ht="12.75" customHeight="1">
      <c r="A4" s="73" t="str">
        <f>A2</f>
        <v>Bierwirth, David</v>
      </c>
      <c r="B4" s="12" t="s">
        <v>67</v>
      </c>
      <c r="C4" s="63">
        <v>1</v>
      </c>
      <c r="D4" s="60">
        <v>3</v>
      </c>
      <c r="E4" s="60">
        <v>3</v>
      </c>
      <c r="F4" s="60"/>
      <c r="G4" s="60"/>
      <c r="H4" s="3"/>
      <c r="I4" s="3"/>
      <c r="J4" s="3"/>
      <c r="K4" s="3"/>
      <c r="L4" s="4">
        <v>2</v>
      </c>
      <c r="M4" s="4"/>
      <c r="N4" s="4"/>
      <c r="O4" s="4"/>
      <c r="P4" s="4"/>
      <c r="Q4" s="4"/>
      <c r="R4" s="4"/>
    </row>
    <row r="5" spans="1:18" s="2" customFormat="1" ht="12.75" customHeight="1">
      <c r="A5" s="73" t="str">
        <f>A2</f>
        <v>Bierwirth, David</v>
      </c>
      <c r="B5" s="12" t="s">
        <v>62</v>
      </c>
      <c r="C5" s="63">
        <v>1</v>
      </c>
      <c r="D5" s="60">
        <v>4</v>
      </c>
      <c r="E5" s="60">
        <v>2</v>
      </c>
      <c r="F5" s="60">
        <v>1</v>
      </c>
      <c r="G5" s="60"/>
      <c r="H5" s="3"/>
      <c r="I5" s="3"/>
      <c r="J5" s="3"/>
      <c r="K5" s="3"/>
      <c r="L5" s="4"/>
      <c r="M5" s="4">
        <v>1</v>
      </c>
      <c r="N5" s="4">
        <v>1</v>
      </c>
      <c r="O5" s="4"/>
      <c r="P5" s="4"/>
      <c r="Q5" s="4"/>
      <c r="R5" s="4"/>
    </row>
    <row r="6" spans="1:18" s="2" customFormat="1" ht="12.75" customHeight="1">
      <c r="A6" s="73" t="str">
        <f>A2</f>
        <v>Bierwirth, David</v>
      </c>
      <c r="B6" s="12" t="s">
        <v>65</v>
      </c>
      <c r="C6" s="63"/>
      <c r="D6" s="60"/>
      <c r="E6" s="60"/>
      <c r="F6" s="60"/>
      <c r="G6" s="60"/>
      <c r="H6" s="3"/>
      <c r="I6" s="3"/>
      <c r="J6" s="3"/>
      <c r="K6" s="3"/>
      <c r="L6" s="4"/>
      <c r="M6" s="4"/>
      <c r="N6" s="4"/>
      <c r="O6" s="4"/>
      <c r="P6" s="4"/>
      <c r="Q6" s="4"/>
      <c r="R6" s="4"/>
    </row>
    <row r="7" spans="1:18" s="2" customFormat="1" ht="12.75" customHeight="1">
      <c r="A7" s="73" t="str">
        <f>A4</f>
        <v>Bierwirth, David</v>
      </c>
      <c r="B7" s="12" t="s">
        <v>28</v>
      </c>
      <c r="C7" s="63"/>
      <c r="D7" s="60"/>
      <c r="E7" s="60"/>
      <c r="F7" s="60"/>
      <c r="G7" s="60"/>
      <c r="H7" s="3"/>
      <c r="I7" s="3"/>
      <c r="J7" s="3"/>
      <c r="K7" s="3"/>
      <c r="L7" s="4"/>
      <c r="M7" s="4"/>
      <c r="N7" s="4"/>
      <c r="O7" s="4"/>
      <c r="P7" s="4"/>
      <c r="Q7" s="4"/>
      <c r="R7" s="4"/>
    </row>
    <row r="8" spans="1:18" s="2" customFormat="1" ht="12.75" customHeight="1">
      <c r="A8" s="73" t="str">
        <f>A4</f>
        <v>Bierwirth, David</v>
      </c>
      <c r="B8" s="12" t="s">
        <v>33</v>
      </c>
      <c r="C8" s="63"/>
      <c r="D8" s="60"/>
      <c r="E8" s="60"/>
      <c r="F8" s="60"/>
      <c r="G8" s="60"/>
      <c r="H8" s="3"/>
      <c r="I8" s="3"/>
      <c r="J8" s="3"/>
      <c r="K8" s="3"/>
      <c r="L8" s="4"/>
      <c r="M8" s="4"/>
      <c r="N8" s="4"/>
      <c r="O8" s="4"/>
      <c r="P8" s="4"/>
      <c r="Q8" s="4"/>
      <c r="R8" s="4"/>
    </row>
    <row r="9" spans="1:18" ht="12.75" customHeight="1">
      <c r="A9" s="72" t="str">
        <f>daten!D29</f>
        <v>Boukadida, Maurice</v>
      </c>
      <c r="B9" s="117"/>
      <c r="C9" s="118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18" s="2" customFormat="1" ht="12.75" customHeight="1">
      <c r="A10" s="73" t="str">
        <f aca="true" t="shared" si="0" ref="A10:A15">A9</f>
        <v>Boukadida, Maurice</v>
      </c>
      <c r="B10" s="5" t="str">
        <f>$B$3</f>
        <v>Berlin-Brandenburg</v>
      </c>
      <c r="C10" s="63">
        <v>1</v>
      </c>
      <c r="D10" s="60">
        <v>4</v>
      </c>
      <c r="E10" s="60">
        <v>4</v>
      </c>
      <c r="F10" s="60">
        <v>1</v>
      </c>
      <c r="G10" s="60"/>
      <c r="H10" s="3">
        <v>1</v>
      </c>
      <c r="I10" s="3"/>
      <c r="J10" s="3"/>
      <c r="K10" s="3"/>
      <c r="L10" s="4">
        <v>1</v>
      </c>
      <c r="M10" s="4"/>
      <c r="N10" s="4"/>
      <c r="O10" s="4">
        <v>1</v>
      </c>
      <c r="P10" s="4"/>
      <c r="Q10" s="4"/>
      <c r="R10" s="4"/>
    </row>
    <row r="11" spans="1:18" s="2" customFormat="1" ht="12.75" customHeight="1">
      <c r="A11" s="73" t="str">
        <f t="shared" si="0"/>
        <v>Boukadida, Maurice</v>
      </c>
      <c r="B11" s="5" t="str">
        <f>$B$4</f>
        <v>NRW</v>
      </c>
      <c r="C11" s="63">
        <v>1</v>
      </c>
      <c r="D11" s="60">
        <v>3</v>
      </c>
      <c r="E11" s="60">
        <v>3</v>
      </c>
      <c r="F11" s="60"/>
      <c r="G11" s="60">
        <v>1</v>
      </c>
      <c r="H11" s="3">
        <v>1</v>
      </c>
      <c r="I11" s="3">
        <v>1</v>
      </c>
      <c r="J11" s="3"/>
      <c r="K11" s="3"/>
      <c r="L11" s="4"/>
      <c r="M11" s="4"/>
      <c r="N11" s="4"/>
      <c r="O11" s="4"/>
      <c r="P11" s="4"/>
      <c r="Q11" s="4"/>
      <c r="R11" s="4"/>
    </row>
    <row r="12" spans="1:18" s="2" customFormat="1" ht="12.75" customHeight="1">
      <c r="A12" s="73" t="str">
        <f t="shared" si="0"/>
        <v>Boukadida, Maurice</v>
      </c>
      <c r="B12" s="5" t="str">
        <f>$B$5</f>
        <v>Hessen</v>
      </c>
      <c r="C12" s="63">
        <v>1</v>
      </c>
      <c r="D12" s="60">
        <v>4</v>
      </c>
      <c r="E12" s="60">
        <v>4</v>
      </c>
      <c r="F12" s="60"/>
      <c r="G12" s="60">
        <v>1</v>
      </c>
      <c r="H12" s="3">
        <v>1</v>
      </c>
      <c r="I12" s="3">
        <v>1</v>
      </c>
      <c r="J12" s="3"/>
      <c r="K12" s="3"/>
      <c r="L12" s="4">
        <v>1</v>
      </c>
      <c r="M12" s="4"/>
      <c r="N12" s="4"/>
      <c r="O12" s="4"/>
      <c r="P12" s="4"/>
      <c r="Q12" s="4"/>
      <c r="R12" s="4"/>
    </row>
    <row r="13" spans="1:18" s="2" customFormat="1" ht="12.75" customHeight="1">
      <c r="A13" s="73" t="str">
        <f t="shared" si="0"/>
        <v>Boukadida, Maurice</v>
      </c>
      <c r="B13" s="5" t="str">
        <f>$B$6</f>
        <v>Schleswig-H./Hamburg</v>
      </c>
      <c r="C13" s="63">
        <v>1</v>
      </c>
      <c r="D13" s="60">
        <v>2</v>
      </c>
      <c r="E13" s="60">
        <v>2</v>
      </c>
      <c r="F13" s="60"/>
      <c r="G13" s="60"/>
      <c r="H13" s="3"/>
      <c r="I13" s="3"/>
      <c r="J13" s="3"/>
      <c r="K13" s="3"/>
      <c r="L13" s="4">
        <v>1</v>
      </c>
      <c r="M13" s="4"/>
      <c r="N13" s="4"/>
      <c r="O13" s="4"/>
      <c r="P13" s="4"/>
      <c r="Q13" s="4"/>
      <c r="R13" s="4"/>
    </row>
    <row r="14" spans="1:18" s="2" customFormat="1" ht="12.75" customHeight="1">
      <c r="A14" s="73" t="str">
        <f t="shared" si="0"/>
        <v>Boukadida, Maurice</v>
      </c>
      <c r="B14" s="5" t="str">
        <f>B7</f>
        <v>Gegner 5</v>
      </c>
      <c r="C14" s="63"/>
      <c r="D14" s="60"/>
      <c r="E14" s="60"/>
      <c r="F14" s="60"/>
      <c r="G14" s="60"/>
      <c r="H14" s="3"/>
      <c r="I14" s="3"/>
      <c r="J14" s="3"/>
      <c r="K14" s="3"/>
      <c r="L14" s="4"/>
      <c r="M14" s="4"/>
      <c r="N14" s="4"/>
      <c r="O14" s="4"/>
      <c r="P14" s="4"/>
      <c r="Q14" s="4"/>
      <c r="R14" s="4"/>
    </row>
    <row r="15" spans="1:18" s="2" customFormat="1" ht="12.75" customHeight="1">
      <c r="A15" s="73" t="str">
        <f t="shared" si="0"/>
        <v>Boukadida, Maurice</v>
      </c>
      <c r="B15" s="5" t="str">
        <f>B8</f>
        <v>Gegner 6</v>
      </c>
      <c r="C15" s="63"/>
      <c r="D15" s="60"/>
      <c r="E15" s="60"/>
      <c r="F15" s="60"/>
      <c r="G15" s="60"/>
      <c r="H15" s="3"/>
      <c r="I15" s="3"/>
      <c r="J15" s="3"/>
      <c r="K15" s="3"/>
      <c r="L15" s="4"/>
      <c r="M15" s="4"/>
      <c r="N15" s="4"/>
      <c r="O15" s="4"/>
      <c r="P15" s="4"/>
      <c r="Q15" s="4"/>
      <c r="R15" s="4"/>
    </row>
    <row r="16" spans="1:18" ht="12.75" customHeight="1">
      <c r="A16" s="72" t="str">
        <f>daten!D30</f>
        <v>Feldmann, Carl</v>
      </c>
      <c r="B16" s="117"/>
      <c r="C16" s="118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1:18" s="2" customFormat="1" ht="12.75" customHeight="1">
      <c r="A17" s="73" t="str">
        <f aca="true" t="shared" si="1" ref="A17:A22">A16</f>
        <v>Feldmann, Carl</v>
      </c>
      <c r="B17" s="5" t="str">
        <f aca="true" t="shared" si="2" ref="B17:B22">B3</f>
        <v>Berlin-Brandenburg</v>
      </c>
      <c r="C17" s="63">
        <v>1</v>
      </c>
      <c r="D17" s="60">
        <v>4</v>
      </c>
      <c r="E17" s="60">
        <v>4</v>
      </c>
      <c r="F17" s="60"/>
      <c r="G17" s="60"/>
      <c r="H17" s="3"/>
      <c r="I17" s="3"/>
      <c r="J17" s="3"/>
      <c r="K17" s="3"/>
      <c r="L17" s="4"/>
      <c r="M17" s="4"/>
      <c r="N17" s="4"/>
      <c r="O17" s="4"/>
      <c r="P17" s="4"/>
      <c r="Q17" s="4"/>
      <c r="R17" s="4"/>
    </row>
    <row r="18" spans="1:18" s="2" customFormat="1" ht="12.75" customHeight="1">
      <c r="A18" s="73" t="str">
        <f t="shared" si="1"/>
        <v>Feldmann, Carl</v>
      </c>
      <c r="B18" s="5" t="str">
        <f t="shared" si="2"/>
        <v>NRW</v>
      </c>
      <c r="C18" s="63"/>
      <c r="D18" s="60"/>
      <c r="E18" s="60"/>
      <c r="F18" s="60"/>
      <c r="G18" s="60"/>
      <c r="H18" s="3"/>
      <c r="I18" s="3"/>
      <c r="J18" s="3"/>
      <c r="K18" s="3"/>
      <c r="L18" s="4"/>
      <c r="M18" s="4"/>
      <c r="N18" s="4"/>
      <c r="O18" s="4"/>
      <c r="P18" s="4"/>
      <c r="Q18" s="4"/>
      <c r="R18" s="4"/>
    </row>
    <row r="19" spans="1:18" s="2" customFormat="1" ht="12.75" customHeight="1">
      <c r="A19" s="73" t="str">
        <f t="shared" si="1"/>
        <v>Feldmann, Carl</v>
      </c>
      <c r="B19" s="5" t="str">
        <f t="shared" si="2"/>
        <v>Hessen</v>
      </c>
      <c r="C19" s="63">
        <v>1</v>
      </c>
      <c r="D19" s="60">
        <v>4</v>
      </c>
      <c r="E19" s="60">
        <v>3</v>
      </c>
      <c r="F19" s="60">
        <v>1</v>
      </c>
      <c r="G19" s="60"/>
      <c r="H19" s="3"/>
      <c r="I19" s="3"/>
      <c r="J19" s="3"/>
      <c r="K19" s="3"/>
      <c r="L19" s="4"/>
      <c r="M19" s="4">
        <v>1</v>
      </c>
      <c r="N19" s="4"/>
      <c r="O19" s="4"/>
      <c r="P19" s="4"/>
      <c r="Q19" s="4"/>
      <c r="R19" s="4"/>
    </row>
    <row r="20" spans="1:18" s="2" customFormat="1" ht="12.75" customHeight="1">
      <c r="A20" s="73" t="str">
        <f t="shared" si="1"/>
        <v>Feldmann, Carl</v>
      </c>
      <c r="B20" s="5" t="str">
        <f t="shared" si="2"/>
        <v>Schleswig-H./Hamburg</v>
      </c>
      <c r="C20" s="63">
        <v>1</v>
      </c>
      <c r="D20" s="60">
        <v>2</v>
      </c>
      <c r="E20" s="60">
        <v>2</v>
      </c>
      <c r="F20" s="60"/>
      <c r="G20" s="60"/>
      <c r="H20" s="3">
        <v>1</v>
      </c>
      <c r="I20" s="3"/>
      <c r="J20" s="3"/>
      <c r="K20" s="3"/>
      <c r="L20" s="4">
        <v>1</v>
      </c>
      <c r="M20" s="4"/>
      <c r="N20" s="4"/>
      <c r="O20" s="4"/>
      <c r="P20" s="4">
        <v>1</v>
      </c>
      <c r="Q20" s="4"/>
      <c r="R20" s="4"/>
    </row>
    <row r="21" spans="1:18" s="2" customFormat="1" ht="12.75" customHeight="1">
      <c r="A21" s="73" t="str">
        <f t="shared" si="1"/>
        <v>Feldmann, Carl</v>
      </c>
      <c r="B21" s="5" t="str">
        <f t="shared" si="2"/>
        <v>Gegner 5</v>
      </c>
      <c r="C21" s="63"/>
      <c r="D21" s="60"/>
      <c r="E21" s="60"/>
      <c r="F21" s="60"/>
      <c r="G21" s="60"/>
      <c r="H21" s="3"/>
      <c r="I21" s="3"/>
      <c r="J21" s="3"/>
      <c r="K21" s="3"/>
      <c r="L21" s="4"/>
      <c r="M21" s="4"/>
      <c r="N21" s="4"/>
      <c r="O21" s="4"/>
      <c r="P21" s="4"/>
      <c r="Q21" s="4"/>
      <c r="R21" s="4"/>
    </row>
    <row r="22" spans="1:18" s="2" customFormat="1" ht="12.75" customHeight="1">
      <c r="A22" s="73" t="str">
        <f t="shared" si="1"/>
        <v>Feldmann, Carl</v>
      </c>
      <c r="B22" s="5" t="str">
        <f t="shared" si="2"/>
        <v>Gegner 6</v>
      </c>
      <c r="C22" s="63"/>
      <c r="D22" s="60"/>
      <c r="E22" s="60"/>
      <c r="F22" s="60"/>
      <c r="G22" s="60"/>
      <c r="H22" s="3"/>
      <c r="I22" s="3"/>
      <c r="J22" s="3"/>
      <c r="K22" s="3"/>
      <c r="L22" s="4"/>
      <c r="M22" s="4"/>
      <c r="N22" s="4"/>
      <c r="O22" s="4"/>
      <c r="P22" s="4"/>
      <c r="Q22" s="4"/>
      <c r="R22" s="4"/>
    </row>
    <row r="23" spans="1:44" ht="12.75" customHeight="1">
      <c r="A23" s="72" t="str">
        <f>daten!D31</f>
        <v>Grüning, Niclas</v>
      </c>
      <c r="B23" s="117"/>
      <c r="C23" s="118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</row>
    <row r="24" spans="1:18" s="2" customFormat="1" ht="12.75" customHeight="1">
      <c r="A24" s="73" t="str">
        <f aca="true" t="shared" si="3" ref="A24:A29">A23</f>
        <v>Grüning, Niclas</v>
      </c>
      <c r="B24" s="5" t="str">
        <f aca="true" t="shared" si="4" ref="B24:B29">B3</f>
        <v>Berlin-Brandenburg</v>
      </c>
      <c r="C24" s="63"/>
      <c r="D24" s="60"/>
      <c r="E24" s="60"/>
      <c r="F24" s="60"/>
      <c r="G24" s="60"/>
      <c r="H24" s="3"/>
      <c r="I24" s="3"/>
      <c r="J24" s="3"/>
      <c r="K24" s="3"/>
      <c r="L24" s="4"/>
      <c r="M24" s="4"/>
      <c r="N24" s="4"/>
      <c r="O24" s="4"/>
      <c r="P24" s="4"/>
      <c r="Q24" s="4"/>
      <c r="R24" s="4"/>
    </row>
    <row r="25" spans="1:18" s="2" customFormat="1" ht="12.75" customHeight="1">
      <c r="A25" s="73" t="str">
        <f t="shared" si="3"/>
        <v>Grüning, Niclas</v>
      </c>
      <c r="B25" s="5" t="str">
        <f t="shared" si="4"/>
        <v>NRW</v>
      </c>
      <c r="C25" s="63"/>
      <c r="D25" s="60"/>
      <c r="E25" s="60"/>
      <c r="F25" s="60"/>
      <c r="G25" s="60"/>
      <c r="H25" s="3"/>
      <c r="I25" s="3"/>
      <c r="J25" s="3"/>
      <c r="K25" s="3"/>
      <c r="L25" s="4"/>
      <c r="M25" s="4"/>
      <c r="N25" s="4"/>
      <c r="O25" s="4"/>
      <c r="P25" s="4"/>
      <c r="Q25" s="4"/>
      <c r="R25" s="4"/>
    </row>
    <row r="26" spans="1:18" s="2" customFormat="1" ht="12.75" customHeight="1">
      <c r="A26" s="73" t="str">
        <f t="shared" si="3"/>
        <v>Grüning, Niclas</v>
      </c>
      <c r="B26" s="5" t="str">
        <f t="shared" si="4"/>
        <v>Hessen</v>
      </c>
      <c r="C26" s="63"/>
      <c r="D26" s="60"/>
      <c r="E26" s="60"/>
      <c r="F26" s="60"/>
      <c r="G26" s="60"/>
      <c r="H26" s="3"/>
      <c r="I26" s="3"/>
      <c r="J26" s="3"/>
      <c r="K26" s="3"/>
      <c r="L26" s="4"/>
      <c r="M26" s="4"/>
      <c r="N26" s="4"/>
      <c r="O26" s="4"/>
      <c r="P26" s="4"/>
      <c r="Q26" s="4"/>
      <c r="R26" s="4"/>
    </row>
    <row r="27" spans="1:18" s="2" customFormat="1" ht="12.75" customHeight="1">
      <c r="A27" s="73" t="str">
        <f t="shared" si="3"/>
        <v>Grüning, Niclas</v>
      </c>
      <c r="B27" s="5" t="str">
        <f t="shared" si="4"/>
        <v>Schleswig-H./Hamburg</v>
      </c>
      <c r="C27" s="63"/>
      <c r="D27" s="60"/>
      <c r="E27" s="60"/>
      <c r="F27" s="60"/>
      <c r="G27" s="60"/>
      <c r="H27" s="3"/>
      <c r="I27" s="3"/>
      <c r="J27" s="3"/>
      <c r="K27" s="3"/>
      <c r="L27" s="4"/>
      <c r="M27" s="4"/>
      <c r="N27" s="4"/>
      <c r="O27" s="4"/>
      <c r="P27" s="4"/>
      <c r="Q27" s="4"/>
      <c r="R27" s="4"/>
    </row>
    <row r="28" spans="1:18" s="2" customFormat="1" ht="12.75" customHeight="1">
      <c r="A28" s="73" t="str">
        <f t="shared" si="3"/>
        <v>Grüning, Niclas</v>
      </c>
      <c r="B28" s="5" t="str">
        <f t="shared" si="4"/>
        <v>Gegner 5</v>
      </c>
      <c r="C28" s="63"/>
      <c r="D28" s="60"/>
      <c r="E28" s="60"/>
      <c r="F28" s="60"/>
      <c r="G28" s="60"/>
      <c r="H28" s="3"/>
      <c r="I28" s="3"/>
      <c r="J28" s="3"/>
      <c r="K28" s="3"/>
      <c r="L28" s="4"/>
      <c r="M28" s="4"/>
      <c r="N28" s="4"/>
      <c r="O28" s="4"/>
      <c r="P28" s="4"/>
      <c r="Q28" s="4"/>
      <c r="R28" s="4"/>
    </row>
    <row r="29" spans="1:18" s="2" customFormat="1" ht="12.75" customHeight="1">
      <c r="A29" s="73" t="str">
        <f t="shared" si="3"/>
        <v>Grüning, Niclas</v>
      </c>
      <c r="B29" s="5" t="str">
        <f t="shared" si="4"/>
        <v>Gegner 6</v>
      </c>
      <c r="C29" s="63"/>
      <c r="D29" s="60"/>
      <c r="E29" s="60"/>
      <c r="F29" s="60"/>
      <c r="G29" s="60"/>
      <c r="H29" s="3"/>
      <c r="I29" s="3"/>
      <c r="J29" s="3"/>
      <c r="K29" s="3"/>
      <c r="L29" s="4"/>
      <c r="M29" s="4"/>
      <c r="N29" s="4"/>
      <c r="O29" s="4"/>
      <c r="P29" s="4"/>
      <c r="Q29" s="4"/>
      <c r="R29" s="4"/>
    </row>
    <row r="30" spans="1:18" ht="12.75" customHeight="1">
      <c r="A30" s="72" t="str">
        <f>daten!D32</f>
        <v>Klages, Moritz</v>
      </c>
      <c r="B30" s="117"/>
      <c r="C30" s="118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</row>
    <row r="31" spans="1:18" s="2" customFormat="1" ht="12.75" customHeight="1">
      <c r="A31" s="73" t="str">
        <f aca="true" t="shared" si="5" ref="A31:A36">A30</f>
        <v>Klages, Moritz</v>
      </c>
      <c r="B31" s="5" t="str">
        <f aca="true" t="shared" si="6" ref="B31:B36">B3</f>
        <v>Berlin-Brandenburg</v>
      </c>
      <c r="C31" s="63">
        <v>1</v>
      </c>
      <c r="D31" s="60">
        <v>4</v>
      </c>
      <c r="E31" s="60">
        <v>4</v>
      </c>
      <c r="F31" s="60">
        <v>1</v>
      </c>
      <c r="G31" s="60">
        <v>2</v>
      </c>
      <c r="H31" s="3">
        <v>2</v>
      </c>
      <c r="I31" s="3"/>
      <c r="J31" s="3">
        <v>1</v>
      </c>
      <c r="K31" s="3"/>
      <c r="L31" s="4">
        <v>1</v>
      </c>
      <c r="M31" s="4"/>
      <c r="N31" s="4"/>
      <c r="O31" s="4"/>
      <c r="P31" s="4"/>
      <c r="Q31" s="57"/>
      <c r="R31" s="4"/>
    </row>
    <row r="32" spans="1:18" s="2" customFormat="1" ht="12.75" customHeight="1">
      <c r="A32" s="73" t="str">
        <f t="shared" si="5"/>
        <v>Klages, Moritz</v>
      </c>
      <c r="B32" s="5" t="str">
        <f t="shared" si="6"/>
        <v>NRW</v>
      </c>
      <c r="C32" s="63"/>
      <c r="D32" s="60"/>
      <c r="E32" s="60"/>
      <c r="F32" s="60"/>
      <c r="G32" s="60"/>
      <c r="H32" s="3"/>
      <c r="I32" s="3"/>
      <c r="J32" s="3"/>
      <c r="K32" s="3"/>
      <c r="L32" s="4"/>
      <c r="M32" s="4"/>
      <c r="N32" s="4"/>
      <c r="O32" s="4"/>
      <c r="P32" s="4"/>
      <c r="Q32" s="57"/>
      <c r="R32" s="4"/>
    </row>
    <row r="33" spans="1:18" s="2" customFormat="1" ht="12.75" customHeight="1">
      <c r="A33" s="73" t="str">
        <f t="shared" si="5"/>
        <v>Klages, Moritz</v>
      </c>
      <c r="B33" s="5" t="str">
        <f t="shared" si="6"/>
        <v>Hessen</v>
      </c>
      <c r="C33" s="63">
        <v>1</v>
      </c>
      <c r="D33" s="60">
        <v>4</v>
      </c>
      <c r="E33" s="60">
        <v>3</v>
      </c>
      <c r="F33" s="60">
        <v>1</v>
      </c>
      <c r="G33" s="60"/>
      <c r="H33" s="3">
        <v>2</v>
      </c>
      <c r="I33" s="3"/>
      <c r="J33" s="3"/>
      <c r="K33" s="3"/>
      <c r="L33" s="4"/>
      <c r="M33" s="4"/>
      <c r="N33" s="4">
        <v>1</v>
      </c>
      <c r="O33" s="4">
        <v>1</v>
      </c>
      <c r="P33" s="4"/>
      <c r="Q33" s="57"/>
      <c r="R33" s="4"/>
    </row>
    <row r="34" spans="1:18" s="2" customFormat="1" ht="12.75" customHeight="1">
      <c r="A34" s="73" t="str">
        <f t="shared" si="5"/>
        <v>Klages, Moritz</v>
      </c>
      <c r="B34" s="5" t="str">
        <f t="shared" si="6"/>
        <v>Schleswig-H./Hamburg</v>
      </c>
      <c r="C34" s="63">
        <v>1</v>
      </c>
      <c r="D34" s="60">
        <v>2</v>
      </c>
      <c r="E34" s="60">
        <v>2</v>
      </c>
      <c r="F34" s="60"/>
      <c r="G34" s="60">
        <v>1</v>
      </c>
      <c r="H34" s="3">
        <v>2</v>
      </c>
      <c r="I34" s="3"/>
      <c r="J34" s="3">
        <v>1</v>
      </c>
      <c r="K34" s="3"/>
      <c r="L34" s="4"/>
      <c r="M34" s="4"/>
      <c r="N34" s="4"/>
      <c r="O34" s="4"/>
      <c r="P34" s="4"/>
      <c r="Q34" s="57"/>
      <c r="R34" s="4"/>
    </row>
    <row r="35" spans="1:18" s="2" customFormat="1" ht="12.75" customHeight="1">
      <c r="A35" s="73" t="str">
        <f t="shared" si="5"/>
        <v>Klages, Moritz</v>
      </c>
      <c r="B35" s="5" t="str">
        <f t="shared" si="6"/>
        <v>Gegner 5</v>
      </c>
      <c r="C35" s="63"/>
      <c r="D35" s="60"/>
      <c r="E35" s="60"/>
      <c r="F35" s="60"/>
      <c r="G35" s="60"/>
      <c r="H35" s="3"/>
      <c r="I35" s="3"/>
      <c r="J35" s="3"/>
      <c r="K35" s="3"/>
      <c r="L35" s="4"/>
      <c r="M35" s="4"/>
      <c r="N35" s="4"/>
      <c r="O35" s="4"/>
      <c r="P35" s="4"/>
      <c r="Q35" s="57"/>
      <c r="R35" s="4"/>
    </row>
    <row r="36" spans="1:18" s="2" customFormat="1" ht="12.75" customHeight="1">
      <c r="A36" s="73" t="str">
        <f t="shared" si="5"/>
        <v>Klages, Moritz</v>
      </c>
      <c r="B36" s="5" t="str">
        <f t="shared" si="6"/>
        <v>Gegner 6</v>
      </c>
      <c r="C36" s="63"/>
      <c r="D36" s="60"/>
      <c r="E36" s="60"/>
      <c r="F36" s="60"/>
      <c r="G36" s="60"/>
      <c r="H36" s="3"/>
      <c r="I36" s="3"/>
      <c r="J36" s="3"/>
      <c r="K36" s="3"/>
      <c r="L36" s="4"/>
      <c r="M36" s="4"/>
      <c r="N36" s="4"/>
      <c r="O36" s="4"/>
      <c r="P36" s="4"/>
      <c r="Q36" s="57"/>
      <c r="R36" s="4"/>
    </row>
    <row r="37" spans="1:18" ht="12.75" customHeight="1">
      <c r="A37" s="72" t="str">
        <f>daten!D33</f>
        <v>Mensing, Elias</v>
      </c>
      <c r="B37" s="117"/>
      <c r="C37" s="118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</row>
    <row r="38" spans="1:18" s="2" customFormat="1" ht="12.75" customHeight="1">
      <c r="A38" s="73" t="str">
        <f aca="true" t="shared" si="7" ref="A38:A43">A37</f>
        <v>Mensing, Elias</v>
      </c>
      <c r="B38" s="5" t="str">
        <f aca="true" t="shared" si="8" ref="B38:B43">B3</f>
        <v>Berlin-Brandenburg</v>
      </c>
      <c r="C38" s="63">
        <v>1</v>
      </c>
      <c r="D38" s="60">
        <v>4</v>
      </c>
      <c r="E38" s="60">
        <v>4</v>
      </c>
      <c r="F38" s="60"/>
      <c r="G38" s="60">
        <v>1</v>
      </c>
      <c r="H38" s="3">
        <v>1</v>
      </c>
      <c r="I38" s="3"/>
      <c r="J38" s="3"/>
      <c r="K38" s="3"/>
      <c r="L38" s="4">
        <v>1</v>
      </c>
      <c r="M38" s="4"/>
      <c r="N38" s="4"/>
      <c r="O38" s="4"/>
      <c r="P38" s="4"/>
      <c r="Q38" s="4"/>
      <c r="R38" s="4"/>
    </row>
    <row r="39" spans="1:18" s="2" customFormat="1" ht="12.75" customHeight="1">
      <c r="A39" s="73" t="str">
        <f t="shared" si="7"/>
        <v>Mensing, Elias</v>
      </c>
      <c r="B39" s="5" t="str">
        <f t="shared" si="8"/>
        <v>NRW</v>
      </c>
      <c r="C39" s="63">
        <v>1</v>
      </c>
      <c r="D39" s="60">
        <v>2</v>
      </c>
      <c r="E39" s="60">
        <v>2</v>
      </c>
      <c r="F39" s="60">
        <v>1</v>
      </c>
      <c r="G39" s="60"/>
      <c r="H39" s="3">
        <v>1</v>
      </c>
      <c r="I39" s="3"/>
      <c r="J39" s="3"/>
      <c r="K39" s="3"/>
      <c r="L39" s="4"/>
      <c r="M39" s="4"/>
      <c r="N39" s="4"/>
      <c r="O39" s="4"/>
      <c r="P39" s="4"/>
      <c r="Q39" s="4"/>
      <c r="R39" s="4"/>
    </row>
    <row r="40" spans="1:18" s="2" customFormat="1" ht="12.75" customHeight="1">
      <c r="A40" s="73" t="str">
        <f t="shared" si="7"/>
        <v>Mensing, Elias</v>
      </c>
      <c r="B40" s="5" t="str">
        <f t="shared" si="8"/>
        <v>Hessen</v>
      </c>
      <c r="C40" s="63">
        <v>1</v>
      </c>
      <c r="D40" s="60">
        <v>4</v>
      </c>
      <c r="E40" s="60">
        <v>3</v>
      </c>
      <c r="F40" s="60"/>
      <c r="G40" s="60"/>
      <c r="H40" s="3">
        <v>1</v>
      </c>
      <c r="I40" s="3"/>
      <c r="J40" s="3"/>
      <c r="K40" s="3"/>
      <c r="L40" s="4"/>
      <c r="M40" s="4">
        <v>1</v>
      </c>
      <c r="N40" s="4"/>
      <c r="O40" s="4"/>
      <c r="P40" s="4"/>
      <c r="Q40" s="4"/>
      <c r="R40" s="4"/>
    </row>
    <row r="41" spans="1:18" s="2" customFormat="1" ht="12.75" customHeight="1">
      <c r="A41" s="73" t="str">
        <f t="shared" si="7"/>
        <v>Mensing, Elias</v>
      </c>
      <c r="B41" s="5" t="str">
        <f t="shared" si="8"/>
        <v>Schleswig-H./Hamburg</v>
      </c>
      <c r="C41" s="63">
        <v>1</v>
      </c>
      <c r="D41" s="60">
        <v>1</v>
      </c>
      <c r="E41" s="60">
        <v>1</v>
      </c>
      <c r="F41" s="60">
        <v>1</v>
      </c>
      <c r="G41" s="60"/>
      <c r="H41" s="3"/>
      <c r="I41" s="3"/>
      <c r="J41" s="3"/>
      <c r="K41" s="3"/>
      <c r="L41" s="4"/>
      <c r="M41" s="4"/>
      <c r="N41" s="4"/>
      <c r="O41" s="4"/>
      <c r="P41" s="4"/>
      <c r="Q41" s="4"/>
      <c r="R41" s="4"/>
    </row>
    <row r="42" spans="1:18" s="2" customFormat="1" ht="12.75" customHeight="1">
      <c r="A42" s="73" t="str">
        <f t="shared" si="7"/>
        <v>Mensing, Elias</v>
      </c>
      <c r="B42" s="5" t="str">
        <f t="shared" si="8"/>
        <v>Gegner 5</v>
      </c>
      <c r="C42" s="63"/>
      <c r="D42" s="60"/>
      <c r="E42" s="60"/>
      <c r="F42" s="60"/>
      <c r="G42" s="60"/>
      <c r="H42" s="3"/>
      <c r="I42" s="3"/>
      <c r="J42" s="3"/>
      <c r="K42" s="3"/>
      <c r="L42" s="4"/>
      <c r="M42" s="4"/>
      <c r="N42" s="4"/>
      <c r="O42" s="4"/>
      <c r="P42" s="4"/>
      <c r="Q42" s="4"/>
      <c r="R42" s="4"/>
    </row>
    <row r="43" spans="1:18" s="2" customFormat="1" ht="12.75" customHeight="1">
      <c r="A43" s="73" t="str">
        <f t="shared" si="7"/>
        <v>Mensing, Elias</v>
      </c>
      <c r="B43" s="5" t="str">
        <f t="shared" si="8"/>
        <v>Gegner 6</v>
      </c>
      <c r="C43" s="63"/>
      <c r="D43" s="60"/>
      <c r="E43" s="60"/>
      <c r="F43" s="60"/>
      <c r="G43" s="60"/>
      <c r="H43" s="3"/>
      <c r="I43" s="3"/>
      <c r="J43" s="3"/>
      <c r="K43" s="3"/>
      <c r="L43" s="4"/>
      <c r="M43" s="4"/>
      <c r="N43" s="4"/>
      <c r="O43" s="4"/>
      <c r="P43" s="4"/>
      <c r="Q43" s="4"/>
      <c r="R43" s="4"/>
    </row>
    <row r="44" spans="1:18" ht="12.75" customHeight="1">
      <c r="A44" s="72" t="str">
        <f>daten!D34</f>
        <v>Müller, Tomlin</v>
      </c>
      <c r="B44" s="117"/>
      <c r="C44" s="118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</row>
    <row r="45" spans="1:18" s="2" customFormat="1" ht="12.75" customHeight="1">
      <c r="A45" s="73" t="str">
        <f aca="true" t="shared" si="9" ref="A45:A50">A44</f>
        <v>Müller, Tomlin</v>
      </c>
      <c r="B45" s="5" t="str">
        <f aca="true" t="shared" si="10" ref="B45:B50">B3</f>
        <v>Berlin-Brandenburg</v>
      </c>
      <c r="C45" s="63"/>
      <c r="D45" s="60"/>
      <c r="E45" s="60"/>
      <c r="F45" s="60"/>
      <c r="G45" s="60"/>
      <c r="H45" s="3"/>
      <c r="I45" s="3"/>
      <c r="J45" s="3"/>
      <c r="K45" s="3"/>
      <c r="L45" s="4"/>
      <c r="M45" s="4"/>
      <c r="N45" s="4"/>
      <c r="O45" s="4"/>
      <c r="P45" s="4"/>
      <c r="Q45" s="4"/>
      <c r="R45" s="4"/>
    </row>
    <row r="46" spans="1:18" s="2" customFormat="1" ht="12.75" customHeight="1">
      <c r="A46" s="73" t="str">
        <f t="shared" si="9"/>
        <v>Müller, Tomlin</v>
      </c>
      <c r="B46" s="5" t="str">
        <f t="shared" si="10"/>
        <v>NRW</v>
      </c>
      <c r="C46" s="63"/>
      <c r="D46" s="60"/>
      <c r="E46" s="60"/>
      <c r="F46" s="60"/>
      <c r="G46" s="60"/>
      <c r="H46" s="3"/>
      <c r="I46" s="3"/>
      <c r="J46" s="3"/>
      <c r="K46" s="3"/>
      <c r="L46" s="4"/>
      <c r="M46" s="4"/>
      <c r="N46" s="4"/>
      <c r="O46" s="4"/>
      <c r="P46" s="4"/>
      <c r="Q46" s="4"/>
      <c r="R46" s="4"/>
    </row>
    <row r="47" spans="1:18" s="2" customFormat="1" ht="12.75" customHeight="1">
      <c r="A47" s="73" t="str">
        <f t="shared" si="9"/>
        <v>Müller, Tomlin</v>
      </c>
      <c r="B47" s="5" t="str">
        <f t="shared" si="10"/>
        <v>Hessen</v>
      </c>
      <c r="C47" s="63"/>
      <c r="D47" s="60"/>
      <c r="E47" s="60"/>
      <c r="F47" s="60"/>
      <c r="G47" s="60"/>
      <c r="H47" s="3"/>
      <c r="I47" s="3"/>
      <c r="J47" s="3"/>
      <c r="K47" s="3"/>
      <c r="L47" s="4"/>
      <c r="M47" s="4"/>
      <c r="N47" s="4"/>
      <c r="O47" s="4"/>
      <c r="P47" s="4"/>
      <c r="Q47" s="4"/>
      <c r="R47" s="4"/>
    </row>
    <row r="48" spans="1:18" s="2" customFormat="1" ht="12.75" customHeight="1">
      <c r="A48" s="73" t="str">
        <f t="shared" si="9"/>
        <v>Müller, Tomlin</v>
      </c>
      <c r="B48" s="5" t="str">
        <f t="shared" si="10"/>
        <v>Schleswig-H./Hamburg</v>
      </c>
      <c r="C48" s="63"/>
      <c r="D48" s="60"/>
      <c r="E48" s="60"/>
      <c r="F48" s="60"/>
      <c r="G48" s="60"/>
      <c r="H48" s="3"/>
      <c r="I48" s="3"/>
      <c r="J48" s="3"/>
      <c r="K48" s="3"/>
      <c r="L48" s="4"/>
      <c r="M48" s="4"/>
      <c r="N48" s="4"/>
      <c r="O48" s="4"/>
      <c r="P48" s="4"/>
      <c r="Q48" s="4"/>
      <c r="R48" s="4"/>
    </row>
    <row r="49" spans="1:18" s="2" customFormat="1" ht="12.75" customHeight="1">
      <c r="A49" s="73" t="str">
        <f t="shared" si="9"/>
        <v>Müller, Tomlin</v>
      </c>
      <c r="B49" s="5" t="str">
        <f t="shared" si="10"/>
        <v>Gegner 5</v>
      </c>
      <c r="C49" s="63"/>
      <c r="D49" s="60"/>
      <c r="E49" s="60"/>
      <c r="F49" s="60"/>
      <c r="G49" s="60"/>
      <c r="H49" s="3"/>
      <c r="I49" s="3"/>
      <c r="J49" s="3"/>
      <c r="K49" s="3"/>
      <c r="L49" s="4"/>
      <c r="M49" s="4"/>
      <c r="N49" s="4"/>
      <c r="O49" s="4"/>
      <c r="P49" s="4"/>
      <c r="Q49" s="4"/>
      <c r="R49" s="4"/>
    </row>
    <row r="50" spans="1:18" s="2" customFormat="1" ht="12.75" customHeight="1">
      <c r="A50" s="73" t="str">
        <f t="shared" si="9"/>
        <v>Müller, Tomlin</v>
      </c>
      <c r="B50" s="5" t="str">
        <f t="shared" si="10"/>
        <v>Gegner 6</v>
      </c>
      <c r="C50" s="63"/>
      <c r="D50" s="60"/>
      <c r="E50" s="60"/>
      <c r="F50" s="60"/>
      <c r="G50" s="60"/>
      <c r="H50" s="3"/>
      <c r="I50" s="3"/>
      <c r="J50" s="3"/>
      <c r="K50" s="3"/>
      <c r="L50" s="4"/>
      <c r="M50" s="4"/>
      <c r="N50" s="4"/>
      <c r="O50" s="4"/>
      <c r="P50" s="4"/>
      <c r="Q50" s="4"/>
      <c r="R50" s="4"/>
    </row>
    <row r="51" spans="1:18" ht="12.75" customHeight="1">
      <c r="A51" s="72" t="str">
        <f>daten!D35</f>
        <v>Negrich, Tristan</v>
      </c>
      <c r="B51" s="117"/>
      <c r="C51" s="118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</row>
    <row r="52" spans="1:18" s="2" customFormat="1" ht="12.75" customHeight="1">
      <c r="A52" s="73" t="str">
        <f aca="true" t="shared" si="11" ref="A52:A57">A51</f>
        <v>Negrich, Tristan</v>
      </c>
      <c r="B52" s="5" t="str">
        <f aca="true" t="shared" si="12" ref="B52:B57">B3</f>
        <v>Berlin-Brandenburg</v>
      </c>
      <c r="C52" s="63"/>
      <c r="D52" s="60"/>
      <c r="E52" s="60"/>
      <c r="F52" s="60"/>
      <c r="G52" s="60"/>
      <c r="H52" s="3"/>
      <c r="I52" s="3"/>
      <c r="J52" s="3"/>
      <c r="K52" s="3"/>
      <c r="L52" s="4"/>
      <c r="M52" s="4"/>
      <c r="N52" s="4"/>
      <c r="O52" s="4"/>
      <c r="P52" s="4"/>
      <c r="Q52" s="4"/>
      <c r="R52" s="4"/>
    </row>
    <row r="53" spans="1:18" s="2" customFormat="1" ht="12.75" customHeight="1">
      <c r="A53" s="73" t="str">
        <f t="shared" si="11"/>
        <v>Negrich, Tristan</v>
      </c>
      <c r="B53" s="5" t="str">
        <f t="shared" si="12"/>
        <v>NRW</v>
      </c>
      <c r="C53" s="63">
        <v>1</v>
      </c>
      <c r="D53" s="60"/>
      <c r="E53" s="60"/>
      <c r="F53" s="60"/>
      <c r="G53" s="60"/>
      <c r="H53" s="3"/>
      <c r="I53" s="3"/>
      <c r="J53" s="3"/>
      <c r="K53" s="3"/>
      <c r="L53" s="4"/>
      <c r="M53" s="4"/>
      <c r="N53" s="4"/>
      <c r="O53" s="4"/>
      <c r="P53" s="4"/>
      <c r="Q53" s="4"/>
      <c r="R53" s="4"/>
    </row>
    <row r="54" spans="1:18" s="2" customFormat="1" ht="12.75" customHeight="1">
      <c r="A54" s="73" t="str">
        <f t="shared" si="11"/>
        <v>Negrich, Tristan</v>
      </c>
      <c r="B54" s="5" t="str">
        <f t="shared" si="12"/>
        <v>Hessen</v>
      </c>
      <c r="C54" s="63"/>
      <c r="D54" s="60"/>
      <c r="E54" s="60"/>
      <c r="F54" s="60"/>
      <c r="G54" s="60"/>
      <c r="H54" s="3"/>
      <c r="I54" s="3"/>
      <c r="J54" s="3"/>
      <c r="K54" s="3"/>
      <c r="L54" s="4"/>
      <c r="M54" s="4"/>
      <c r="N54" s="4"/>
      <c r="O54" s="4"/>
      <c r="P54" s="4"/>
      <c r="Q54" s="4"/>
      <c r="R54" s="4"/>
    </row>
    <row r="55" spans="1:18" s="2" customFormat="1" ht="12.75" customHeight="1">
      <c r="A55" s="73" t="str">
        <f t="shared" si="11"/>
        <v>Negrich, Tristan</v>
      </c>
      <c r="B55" s="5" t="str">
        <f t="shared" si="12"/>
        <v>Schleswig-H./Hamburg</v>
      </c>
      <c r="C55" s="63">
        <v>1</v>
      </c>
      <c r="D55" s="60">
        <v>2</v>
      </c>
      <c r="E55" s="60">
        <v>2</v>
      </c>
      <c r="F55" s="60"/>
      <c r="G55" s="60"/>
      <c r="H55" s="3"/>
      <c r="I55" s="3"/>
      <c r="J55" s="3"/>
      <c r="K55" s="3"/>
      <c r="L55" s="4"/>
      <c r="M55" s="4"/>
      <c r="N55" s="4"/>
      <c r="O55" s="4"/>
      <c r="P55" s="4"/>
      <c r="Q55" s="4"/>
      <c r="R55" s="4"/>
    </row>
    <row r="56" spans="1:18" s="2" customFormat="1" ht="12.75" customHeight="1">
      <c r="A56" s="73" t="str">
        <f t="shared" si="11"/>
        <v>Negrich, Tristan</v>
      </c>
      <c r="B56" s="5" t="str">
        <f t="shared" si="12"/>
        <v>Gegner 5</v>
      </c>
      <c r="C56" s="63"/>
      <c r="D56" s="60"/>
      <c r="E56" s="60"/>
      <c r="F56" s="60"/>
      <c r="G56" s="60"/>
      <c r="H56" s="3"/>
      <c r="I56" s="3"/>
      <c r="J56" s="3"/>
      <c r="K56" s="3"/>
      <c r="L56" s="4"/>
      <c r="M56" s="4"/>
      <c r="N56" s="4"/>
      <c r="O56" s="4"/>
      <c r="P56" s="4"/>
      <c r="Q56" s="4"/>
      <c r="R56" s="4"/>
    </row>
    <row r="57" spans="1:18" s="2" customFormat="1" ht="12.75" customHeight="1">
      <c r="A57" s="73" t="str">
        <f t="shared" si="11"/>
        <v>Negrich, Tristan</v>
      </c>
      <c r="B57" s="5" t="str">
        <f t="shared" si="12"/>
        <v>Gegner 6</v>
      </c>
      <c r="C57" s="63"/>
      <c r="D57" s="60"/>
      <c r="E57" s="60"/>
      <c r="F57" s="60"/>
      <c r="G57" s="60"/>
      <c r="H57" s="3"/>
      <c r="I57" s="3"/>
      <c r="J57" s="3"/>
      <c r="K57" s="3"/>
      <c r="L57" s="4"/>
      <c r="M57" s="4"/>
      <c r="N57" s="4"/>
      <c r="O57" s="4"/>
      <c r="P57" s="4"/>
      <c r="Q57" s="4"/>
      <c r="R57" s="4"/>
    </row>
    <row r="58" spans="1:18" ht="12.75" customHeight="1">
      <c r="A58" s="72" t="str">
        <f>daten!D36</f>
        <v>Noso, Jerome</v>
      </c>
      <c r="B58" s="117"/>
      <c r="C58" s="118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</row>
    <row r="59" spans="1:18" s="2" customFormat="1" ht="12.75" customHeight="1">
      <c r="A59" s="73" t="str">
        <f aca="true" t="shared" si="13" ref="A59:A64">A58</f>
        <v>Noso, Jerome</v>
      </c>
      <c r="B59" s="5" t="str">
        <f aca="true" t="shared" si="14" ref="B59:B64">B3</f>
        <v>Berlin-Brandenburg</v>
      </c>
      <c r="C59" s="63">
        <v>1</v>
      </c>
      <c r="D59" s="60">
        <v>4</v>
      </c>
      <c r="E59" s="60">
        <v>2</v>
      </c>
      <c r="F59" s="60"/>
      <c r="G59" s="60"/>
      <c r="H59" s="3"/>
      <c r="I59" s="3"/>
      <c r="J59" s="3"/>
      <c r="K59" s="3"/>
      <c r="L59" s="4">
        <v>2</v>
      </c>
      <c r="M59" s="4">
        <v>2</v>
      </c>
      <c r="N59" s="4"/>
      <c r="O59" s="4">
        <v>1</v>
      </c>
      <c r="P59" s="4"/>
      <c r="Q59" s="57"/>
      <c r="R59" s="4"/>
    </row>
    <row r="60" spans="1:18" s="2" customFormat="1" ht="12.75" customHeight="1">
      <c r="A60" s="73" t="str">
        <f t="shared" si="13"/>
        <v>Noso, Jerome</v>
      </c>
      <c r="B60" s="5" t="str">
        <f t="shared" si="14"/>
        <v>NRW</v>
      </c>
      <c r="C60" s="63">
        <v>1</v>
      </c>
      <c r="D60" s="60">
        <v>3</v>
      </c>
      <c r="E60" s="60">
        <v>3</v>
      </c>
      <c r="F60" s="60">
        <v>1</v>
      </c>
      <c r="G60" s="60"/>
      <c r="H60" s="3">
        <v>2</v>
      </c>
      <c r="I60" s="3">
        <v>1</v>
      </c>
      <c r="J60" s="3"/>
      <c r="K60" s="3"/>
      <c r="L60" s="4"/>
      <c r="M60" s="4"/>
      <c r="N60" s="4"/>
      <c r="O60" s="4"/>
      <c r="P60" s="4">
        <v>1</v>
      </c>
      <c r="Q60" s="57"/>
      <c r="R60" s="4"/>
    </row>
    <row r="61" spans="1:18" s="2" customFormat="1" ht="12.75" customHeight="1">
      <c r="A61" s="73" t="str">
        <f t="shared" si="13"/>
        <v>Noso, Jerome</v>
      </c>
      <c r="B61" s="5" t="str">
        <f t="shared" si="14"/>
        <v>Hessen</v>
      </c>
      <c r="C61" s="63">
        <v>1</v>
      </c>
      <c r="D61" s="60">
        <v>4</v>
      </c>
      <c r="E61" s="60">
        <v>4</v>
      </c>
      <c r="F61" s="60">
        <v>1</v>
      </c>
      <c r="G61" s="60">
        <v>1</v>
      </c>
      <c r="H61" s="3">
        <v>1</v>
      </c>
      <c r="I61" s="3"/>
      <c r="J61" s="3"/>
      <c r="K61" s="3"/>
      <c r="L61" s="4"/>
      <c r="M61" s="4"/>
      <c r="N61" s="4"/>
      <c r="O61" s="4"/>
      <c r="P61" s="4"/>
      <c r="Q61" s="57"/>
      <c r="R61" s="4"/>
    </row>
    <row r="62" spans="1:18" s="2" customFormat="1" ht="12.75" customHeight="1">
      <c r="A62" s="73" t="str">
        <f t="shared" si="13"/>
        <v>Noso, Jerome</v>
      </c>
      <c r="B62" s="5" t="str">
        <f t="shared" si="14"/>
        <v>Schleswig-H./Hamburg</v>
      </c>
      <c r="C62" s="63">
        <v>1</v>
      </c>
      <c r="D62" s="60">
        <v>3</v>
      </c>
      <c r="E62" s="60">
        <v>2</v>
      </c>
      <c r="F62" s="60"/>
      <c r="G62" s="60"/>
      <c r="H62" s="3"/>
      <c r="I62" s="3"/>
      <c r="J62" s="3"/>
      <c r="K62" s="3"/>
      <c r="L62" s="4"/>
      <c r="M62" s="4">
        <v>1</v>
      </c>
      <c r="N62" s="4"/>
      <c r="O62" s="4"/>
      <c r="P62" s="4"/>
      <c r="Q62" s="57"/>
      <c r="R62" s="4"/>
    </row>
    <row r="63" spans="1:18" s="2" customFormat="1" ht="12.75" customHeight="1">
      <c r="A63" s="73" t="str">
        <f t="shared" si="13"/>
        <v>Noso, Jerome</v>
      </c>
      <c r="B63" s="5" t="str">
        <f t="shared" si="14"/>
        <v>Gegner 5</v>
      </c>
      <c r="C63" s="63"/>
      <c r="D63" s="60"/>
      <c r="E63" s="60"/>
      <c r="F63" s="60"/>
      <c r="G63" s="60"/>
      <c r="H63" s="3"/>
      <c r="I63" s="3"/>
      <c r="J63" s="3"/>
      <c r="K63" s="3"/>
      <c r="L63" s="4"/>
      <c r="M63" s="4"/>
      <c r="N63" s="4"/>
      <c r="O63" s="4"/>
      <c r="P63" s="4"/>
      <c r="Q63" s="57"/>
      <c r="R63" s="4"/>
    </row>
    <row r="64" spans="1:18" s="2" customFormat="1" ht="12.75" customHeight="1">
      <c r="A64" s="73" t="str">
        <f t="shared" si="13"/>
        <v>Noso, Jerome</v>
      </c>
      <c r="B64" s="5" t="str">
        <f t="shared" si="14"/>
        <v>Gegner 6</v>
      </c>
      <c r="C64" s="63"/>
      <c r="D64" s="60"/>
      <c r="E64" s="60"/>
      <c r="F64" s="60"/>
      <c r="G64" s="60"/>
      <c r="H64" s="3"/>
      <c r="I64" s="3"/>
      <c r="J64" s="3"/>
      <c r="K64" s="3"/>
      <c r="L64" s="4"/>
      <c r="M64" s="4"/>
      <c r="N64" s="4"/>
      <c r="O64" s="4"/>
      <c r="P64" s="4"/>
      <c r="Q64" s="57"/>
      <c r="R64" s="4"/>
    </row>
    <row r="65" spans="1:22" ht="12.75" customHeight="1">
      <c r="A65" s="72" t="str">
        <f>daten!D37</f>
        <v>Osmenda, Jonathan</v>
      </c>
      <c r="B65" s="117"/>
      <c r="C65" s="118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</row>
    <row r="66" spans="1:18" s="2" customFormat="1" ht="12.75" customHeight="1">
      <c r="A66" s="73" t="str">
        <f aca="true" t="shared" si="15" ref="A66:A71">A65</f>
        <v>Osmenda, Jonathan</v>
      </c>
      <c r="B66" s="5" t="str">
        <f aca="true" t="shared" si="16" ref="B66:B71">B3</f>
        <v>Berlin-Brandenburg</v>
      </c>
      <c r="C66" s="63"/>
      <c r="D66" s="60"/>
      <c r="E66" s="60"/>
      <c r="F66" s="60"/>
      <c r="G66" s="60"/>
      <c r="H66" s="3"/>
      <c r="I66" s="3"/>
      <c r="J66" s="3"/>
      <c r="K66" s="3"/>
      <c r="L66" s="4"/>
      <c r="M66" s="4"/>
      <c r="N66" s="4"/>
      <c r="O66" s="4"/>
      <c r="P66" s="4"/>
      <c r="Q66" s="4"/>
      <c r="R66" s="4"/>
    </row>
    <row r="67" spans="1:18" s="2" customFormat="1" ht="12.75" customHeight="1">
      <c r="A67" s="73" t="str">
        <f t="shared" si="15"/>
        <v>Osmenda, Jonathan</v>
      </c>
      <c r="B67" s="5" t="str">
        <f t="shared" si="16"/>
        <v>NRW</v>
      </c>
      <c r="C67" s="63">
        <v>1</v>
      </c>
      <c r="D67" s="60"/>
      <c r="E67" s="60"/>
      <c r="F67" s="60"/>
      <c r="G67" s="60"/>
      <c r="H67" s="3"/>
      <c r="I67" s="3"/>
      <c r="J67" s="3"/>
      <c r="K67" s="3"/>
      <c r="L67" s="4"/>
      <c r="M67" s="4"/>
      <c r="N67" s="4"/>
      <c r="O67" s="4"/>
      <c r="P67" s="4"/>
      <c r="Q67" s="4"/>
      <c r="R67" s="4"/>
    </row>
    <row r="68" spans="1:18" s="2" customFormat="1" ht="12.75" customHeight="1">
      <c r="A68" s="73" t="str">
        <f t="shared" si="15"/>
        <v>Osmenda, Jonathan</v>
      </c>
      <c r="B68" s="5" t="str">
        <f t="shared" si="16"/>
        <v>Hessen</v>
      </c>
      <c r="C68" s="63"/>
      <c r="D68" s="60"/>
      <c r="E68" s="60"/>
      <c r="F68" s="60"/>
      <c r="G68" s="60"/>
      <c r="H68" s="3"/>
      <c r="I68" s="3"/>
      <c r="J68" s="3"/>
      <c r="K68" s="3"/>
      <c r="L68" s="4"/>
      <c r="M68" s="4"/>
      <c r="N68" s="4"/>
      <c r="O68" s="4"/>
      <c r="P68" s="4"/>
      <c r="Q68" s="4"/>
      <c r="R68" s="4"/>
    </row>
    <row r="69" spans="1:18" s="2" customFormat="1" ht="12.75" customHeight="1">
      <c r="A69" s="73" t="str">
        <f t="shared" si="15"/>
        <v>Osmenda, Jonathan</v>
      </c>
      <c r="B69" s="5" t="str">
        <f t="shared" si="16"/>
        <v>Schleswig-H./Hamburg</v>
      </c>
      <c r="C69" s="63"/>
      <c r="D69" s="60"/>
      <c r="E69" s="60"/>
      <c r="F69" s="60"/>
      <c r="G69" s="60"/>
      <c r="H69" s="3"/>
      <c r="I69" s="3"/>
      <c r="J69" s="3"/>
      <c r="K69" s="3"/>
      <c r="L69" s="4"/>
      <c r="M69" s="4"/>
      <c r="N69" s="4"/>
      <c r="O69" s="4"/>
      <c r="P69" s="4"/>
      <c r="Q69" s="4"/>
      <c r="R69" s="4"/>
    </row>
    <row r="70" spans="1:18" s="2" customFormat="1" ht="12.75" customHeight="1">
      <c r="A70" s="73" t="str">
        <f t="shared" si="15"/>
        <v>Osmenda, Jonathan</v>
      </c>
      <c r="B70" s="5" t="str">
        <f t="shared" si="16"/>
        <v>Gegner 5</v>
      </c>
      <c r="C70" s="63"/>
      <c r="D70" s="60"/>
      <c r="E70" s="60"/>
      <c r="F70" s="60"/>
      <c r="G70" s="60"/>
      <c r="H70" s="3"/>
      <c r="I70" s="3"/>
      <c r="J70" s="3"/>
      <c r="K70" s="3"/>
      <c r="L70" s="4"/>
      <c r="M70" s="4"/>
      <c r="N70" s="4"/>
      <c r="O70" s="4"/>
      <c r="P70" s="4"/>
      <c r="Q70" s="4"/>
      <c r="R70" s="4"/>
    </row>
    <row r="71" spans="1:18" s="2" customFormat="1" ht="12.75" customHeight="1">
      <c r="A71" s="73" t="str">
        <f t="shared" si="15"/>
        <v>Osmenda, Jonathan</v>
      </c>
      <c r="B71" s="5" t="str">
        <f t="shared" si="16"/>
        <v>Gegner 6</v>
      </c>
      <c r="C71" s="63"/>
      <c r="D71" s="60"/>
      <c r="E71" s="60"/>
      <c r="F71" s="60"/>
      <c r="G71" s="60"/>
      <c r="H71" s="3"/>
      <c r="I71" s="3"/>
      <c r="J71" s="3"/>
      <c r="K71" s="3"/>
      <c r="L71" s="4"/>
      <c r="M71" s="4"/>
      <c r="N71" s="4"/>
      <c r="O71" s="4"/>
      <c r="P71" s="4"/>
      <c r="Q71" s="4"/>
      <c r="R71" s="4"/>
    </row>
    <row r="72" spans="1:18" ht="12.75" customHeight="1">
      <c r="A72" s="72" t="str">
        <f>daten!D38</f>
        <v>Petrache, Christian</v>
      </c>
      <c r="B72" s="117"/>
      <c r="C72" s="11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</row>
    <row r="73" spans="1:18" s="2" customFormat="1" ht="12.75" customHeight="1">
      <c r="A73" s="73" t="str">
        <f aca="true" t="shared" si="17" ref="A73:A78">A72</f>
        <v>Petrache, Christian</v>
      </c>
      <c r="B73" s="5" t="str">
        <f aca="true" t="shared" si="18" ref="B73:B78">B3</f>
        <v>Berlin-Brandenburg</v>
      </c>
      <c r="C73" s="63"/>
      <c r="D73" s="60"/>
      <c r="E73" s="60"/>
      <c r="F73" s="60"/>
      <c r="G73" s="60"/>
      <c r="H73" s="3"/>
      <c r="I73" s="3"/>
      <c r="J73" s="3"/>
      <c r="K73" s="3"/>
      <c r="L73" s="4"/>
      <c r="M73" s="4"/>
      <c r="N73" s="4"/>
      <c r="O73" s="4"/>
      <c r="P73" s="4"/>
      <c r="Q73" s="4"/>
      <c r="R73" s="4"/>
    </row>
    <row r="74" spans="1:18" s="2" customFormat="1" ht="12.75" customHeight="1">
      <c r="A74" s="73" t="str">
        <f t="shared" si="17"/>
        <v>Petrache, Christian</v>
      </c>
      <c r="B74" s="5" t="str">
        <f t="shared" si="18"/>
        <v>NRW</v>
      </c>
      <c r="C74" s="63">
        <v>1</v>
      </c>
      <c r="D74" s="60">
        <v>2</v>
      </c>
      <c r="E74" s="60">
        <v>2</v>
      </c>
      <c r="F74" s="60"/>
      <c r="G74" s="60"/>
      <c r="H74" s="3"/>
      <c r="I74" s="3"/>
      <c r="J74" s="3"/>
      <c r="K74" s="3"/>
      <c r="L74" s="4">
        <v>1</v>
      </c>
      <c r="M74" s="4"/>
      <c r="N74" s="4"/>
      <c r="O74" s="4"/>
      <c r="P74" s="4"/>
      <c r="Q74" s="4"/>
      <c r="R74" s="4"/>
    </row>
    <row r="75" spans="1:18" s="2" customFormat="1" ht="12.75" customHeight="1">
      <c r="A75" s="73" t="str">
        <f t="shared" si="17"/>
        <v>Petrache, Christian</v>
      </c>
      <c r="B75" s="5" t="str">
        <f t="shared" si="18"/>
        <v>Hessen</v>
      </c>
      <c r="C75" s="63">
        <v>1</v>
      </c>
      <c r="D75" s="60">
        <v>1</v>
      </c>
      <c r="E75" s="60">
        <v>1</v>
      </c>
      <c r="F75" s="60"/>
      <c r="G75" s="60"/>
      <c r="H75" s="3"/>
      <c r="I75" s="3"/>
      <c r="J75" s="3"/>
      <c r="K75" s="3"/>
      <c r="L75" s="4">
        <v>1</v>
      </c>
      <c r="M75" s="4"/>
      <c r="N75" s="4"/>
      <c r="O75" s="4"/>
      <c r="P75" s="4"/>
      <c r="Q75" s="4"/>
      <c r="R75" s="4"/>
    </row>
    <row r="76" spans="1:18" s="2" customFormat="1" ht="12.75" customHeight="1">
      <c r="A76" s="73" t="str">
        <f t="shared" si="17"/>
        <v>Petrache, Christian</v>
      </c>
      <c r="B76" s="5" t="str">
        <f t="shared" si="18"/>
        <v>Schleswig-H./Hamburg</v>
      </c>
      <c r="C76" s="63"/>
      <c r="D76" s="60"/>
      <c r="E76" s="60"/>
      <c r="F76" s="60"/>
      <c r="G76" s="60"/>
      <c r="H76" s="3"/>
      <c r="I76" s="3"/>
      <c r="J76" s="3"/>
      <c r="K76" s="3"/>
      <c r="L76" s="4"/>
      <c r="M76" s="4"/>
      <c r="N76" s="4"/>
      <c r="O76" s="4"/>
      <c r="P76" s="4"/>
      <c r="Q76" s="4"/>
      <c r="R76" s="4"/>
    </row>
    <row r="77" spans="1:18" s="2" customFormat="1" ht="12.75" customHeight="1">
      <c r="A77" s="73" t="str">
        <f t="shared" si="17"/>
        <v>Petrache, Christian</v>
      </c>
      <c r="B77" s="5" t="str">
        <f t="shared" si="18"/>
        <v>Gegner 5</v>
      </c>
      <c r="C77" s="63"/>
      <c r="D77" s="60"/>
      <c r="E77" s="60"/>
      <c r="F77" s="60"/>
      <c r="G77" s="60"/>
      <c r="H77" s="3"/>
      <c r="I77" s="3"/>
      <c r="J77" s="3"/>
      <c r="K77" s="3"/>
      <c r="L77" s="4"/>
      <c r="M77" s="4"/>
      <c r="N77" s="4"/>
      <c r="O77" s="4"/>
      <c r="P77" s="4"/>
      <c r="Q77" s="4"/>
      <c r="R77" s="4"/>
    </row>
    <row r="78" spans="1:18" s="2" customFormat="1" ht="12.75" customHeight="1">
      <c r="A78" s="73" t="str">
        <f t="shared" si="17"/>
        <v>Petrache, Christian</v>
      </c>
      <c r="B78" s="5" t="str">
        <f t="shared" si="18"/>
        <v>Gegner 6</v>
      </c>
      <c r="C78" s="63"/>
      <c r="D78" s="60"/>
      <c r="E78" s="60"/>
      <c r="F78" s="60"/>
      <c r="G78" s="60"/>
      <c r="H78" s="3"/>
      <c r="I78" s="3"/>
      <c r="J78" s="3"/>
      <c r="K78" s="3"/>
      <c r="L78" s="4"/>
      <c r="M78" s="4"/>
      <c r="N78" s="4"/>
      <c r="O78" s="4"/>
      <c r="P78" s="4"/>
      <c r="Q78" s="4"/>
      <c r="R78" s="4"/>
    </row>
    <row r="79" spans="1:31" ht="12.75" customHeight="1">
      <c r="A79" s="72" t="str">
        <f>daten!D39</f>
        <v>Rasch, Christian</v>
      </c>
      <c r="B79" s="117"/>
      <c r="C79" s="118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</row>
    <row r="80" spans="1:18" s="2" customFormat="1" ht="12.75" customHeight="1">
      <c r="A80" s="73" t="str">
        <f aca="true" t="shared" si="19" ref="A80:A85">A79</f>
        <v>Rasch, Christian</v>
      </c>
      <c r="B80" s="5" t="str">
        <f aca="true" t="shared" si="20" ref="B80:B85">B3</f>
        <v>Berlin-Brandenburg</v>
      </c>
      <c r="C80" s="63">
        <v>1</v>
      </c>
      <c r="D80" s="60">
        <v>4</v>
      </c>
      <c r="E80" s="60">
        <v>2</v>
      </c>
      <c r="F80" s="60"/>
      <c r="G80" s="60">
        <v>2</v>
      </c>
      <c r="H80" s="3">
        <v>2</v>
      </c>
      <c r="I80" s="3"/>
      <c r="J80" s="3"/>
      <c r="K80" s="3"/>
      <c r="L80" s="4"/>
      <c r="M80" s="4">
        <v>2</v>
      </c>
      <c r="N80" s="4"/>
      <c r="O80" s="4">
        <v>2</v>
      </c>
      <c r="P80" s="4"/>
      <c r="Q80" s="4"/>
      <c r="R80" s="4"/>
    </row>
    <row r="81" spans="1:18" s="2" customFormat="1" ht="12.75" customHeight="1">
      <c r="A81" s="73" t="str">
        <f t="shared" si="19"/>
        <v>Rasch, Christian</v>
      </c>
      <c r="B81" s="5" t="str">
        <f t="shared" si="20"/>
        <v>NRW</v>
      </c>
      <c r="C81" s="63">
        <v>1</v>
      </c>
      <c r="D81" s="60">
        <v>3</v>
      </c>
      <c r="E81" s="60">
        <v>2</v>
      </c>
      <c r="F81" s="60"/>
      <c r="G81" s="60">
        <v>1</v>
      </c>
      <c r="H81" s="3">
        <v>1</v>
      </c>
      <c r="I81" s="3"/>
      <c r="J81" s="3"/>
      <c r="K81" s="3"/>
      <c r="L81" s="4"/>
      <c r="M81" s="4">
        <v>1</v>
      </c>
      <c r="N81" s="4"/>
      <c r="O81" s="4"/>
      <c r="P81" s="4"/>
      <c r="Q81" s="4"/>
      <c r="R81" s="4"/>
    </row>
    <row r="82" spans="1:18" s="2" customFormat="1" ht="12.75" customHeight="1">
      <c r="A82" s="73" t="str">
        <f t="shared" si="19"/>
        <v>Rasch, Christian</v>
      </c>
      <c r="B82" s="5" t="str">
        <f t="shared" si="20"/>
        <v>Hessen</v>
      </c>
      <c r="C82" s="63">
        <v>1</v>
      </c>
      <c r="D82" s="60">
        <v>4</v>
      </c>
      <c r="E82" s="60">
        <v>3</v>
      </c>
      <c r="F82" s="60"/>
      <c r="G82" s="60"/>
      <c r="H82" s="3"/>
      <c r="I82" s="3"/>
      <c r="J82" s="3"/>
      <c r="K82" s="3"/>
      <c r="L82" s="4">
        <v>2</v>
      </c>
      <c r="M82" s="4">
        <v>1</v>
      </c>
      <c r="N82" s="4"/>
      <c r="O82" s="4"/>
      <c r="P82" s="4"/>
      <c r="Q82" s="4"/>
      <c r="R82" s="4"/>
    </row>
    <row r="83" spans="1:18" s="2" customFormat="1" ht="12.75" customHeight="1">
      <c r="A83" s="73" t="str">
        <f t="shared" si="19"/>
        <v>Rasch, Christian</v>
      </c>
      <c r="B83" s="5" t="str">
        <f t="shared" si="20"/>
        <v>Schleswig-H./Hamburg</v>
      </c>
      <c r="C83" s="63">
        <v>1</v>
      </c>
      <c r="D83" s="60">
        <v>2</v>
      </c>
      <c r="E83" s="60">
        <v>2</v>
      </c>
      <c r="F83" s="60"/>
      <c r="G83" s="60"/>
      <c r="H83" s="3"/>
      <c r="I83" s="3"/>
      <c r="J83" s="3"/>
      <c r="K83" s="3"/>
      <c r="L83" s="4"/>
      <c r="M83" s="4"/>
      <c r="N83" s="4"/>
      <c r="O83" s="4"/>
      <c r="P83" s="4"/>
      <c r="Q83" s="4"/>
      <c r="R83" s="4"/>
    </row>
    <row r="84" spans="1:18" s="2" customFormat="1" ht="12.75" customHeight="1">
      <c r="A84" s="73" t="str">
        <f t="shared" si="19"/>
        <v>Rasch, Christian</v>
      </c>
      <c r="B84" s="5" t="str">
        <f t="shared" si="20"/>
        <v>Gegner 5</v>
      </c>
      <c r="C84" s="63"/>
      <c r="D84" s="60"/>
      <c r="E84" s="60"/>
      <c r="F84" s="60"/>
      <c r="G84" s="60"/>
      <c r="H84" s="3"/>
      <c r="I84" s="3"/>
      <c r="J84" s="3"/>
      <c r="K84" s="3"/>
      <c r="L84" s="4"/>
      <c r="M84" s="4"/>
      <c r="N84" s="4"/>
      <c r="O84" s="4"/>
      <c r="P84" s="4"/>
      <c r="Q84" s="4"/>
      <c r="R84" s="4"/>
    </row>
    <row r="85" spans="1:18" s="2" customFormat="1" ht="12.75" customHeight="1">
      <c r="A85" s="73" t="str">
        <f t="shared" si="19"/>
        <v>Rasch, Christian</v>
      </c>
      <c r="B85" s="5" t="str">
        <f t="shared" si="20"/>
        <v>Gegner 6</v>
      </c>
      <c r="C85" s="63"/>
      <c r="D85" s="60"/>
      <c r="E85" s="60"/>
      <c r="F85" s="60"/>
      <c r="G85" s="60"/>
      <c r="H85" s="3"/>
      <c r="I85" s="3"/>
      <c r="J85" s="3"/>
      <c r="K85" s="3"/>
      <c r="L85" s="4"/>
      <c r="M85" s="4"/>
      <c r="N85" s="4"/>
      <c r="O85" s="4"/>
      <c r="P85" s="4"/>
      <c r="Q85" s="4"/>
      <c r="R85" s="4"/>
    </row>
    <row r="86" spans="1:18" ht="12.75" customHeight="1">
      <c r="A86" s="72" t="str">
        <f>daten!D40</f>
        <v>Rasch, Konstantin</v>
      </c>
      <c r="B86" s="117"/>
      <c r="C86" s="118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</row>
    <row r="87" spans="1:18" s="2" customFormat="1" ht="12.75" customHeight="1">
      <c r="A87" s="73" t="str">
        <f aca="true" t="shared" si="21" ref="A87:A92">A86</f>
        <v>Rasch, Konstantin</v>
      </c>
      <c r="B87" s="5" t="str">
        <f aca="true" t="shared" si="22" ref="B87:B92">B3</f>
        <v>Berlin-Brandenburg</v>
      </c>
      <c r="C87" s="63">
        <v>1</v>
      </c>
      <c r="D87" s="60">
        <v>4</v>
      </c>
      <c r="E87" s="60">
        <v>4</v>
      </c>
      <c r="F87" s="60">
        <v>2</v>
      </c>
      <c r="G87" s="60"/>
      <c r="H87" s="3">
        <v>1</v>
      </c>
      <c r="I87" s="3"/>
      <c r="J87" s="3"/>
      <c r="K87" s="3"/>
      <c r="L87" s="4">
        <v>1</v>
      </c>
      <c r="M87" s="4"/>
      <c r="N87" s="4"/>
      <c r="O87" s="4"/>
      <c r="P87" s="4"/>
      <c r="Q87" s="4"/>
      <c r="R87" s="4"/>
    </row>
    <row r="88" spans="1:18" s="2" customFormat="1" ht="12.75" customHeight="1">
      <c r="A88" s="73" t="str">
        <f t="shared" si="21"/>
        <v>Rasch, Konstantin</v>
      </c>
      <c r="B88" s="5" t="str">
        <f t="shared" si="22"/>
        <v>NRW</v>
      </c>
      <c r="C88" s="63">
        <v>1</v>
      </c>
      <c r="D88" s="60">
        <v>3</v>
      </c>
      <c r="E88" s="60">
        <v>3</v>
      </c>
      <c r="F88" s="60">
        <v>1</v>
      </c>
      <c r="G88" s="60">
        <v>2</v>
      </c>
      <c r="H88" s="3">
        <v>2</v>
      </c>
      <c r="I88" s="3"/>
      <c r="J88" s="3"/>
      <c r="K88" s="3"/>
      <c r="L88" s="4"/>
      <c r="M88" s="4"/>
      <c r="N88" s="4"/>
      <c r="O88" s="4">
        <v>1</v>
      </c>
      <c r="P88" s="4"/>
      <c r="Q88" s="4"/>
      <c r="R88" s="4"/>
    </row>
    <row r="89" spans="1:18" s="2" customFormat="1" ht="12.75" customHeight="1">
      <c r="A89" s="73" t="str">
        <f t="shared" si="21"/>
        <v>Rasch, Konstantin</v>
      </c>
      <c r="B89" s="5" t="str">
        <f t="shared" si="22"/>
        <v>Hessen</v>
      </c>
      <c r="C89" s="63">
        <v>1</v>
      </c>
      <c r="D89" s="60">
        <v>4</v>
      </c>
      <c r="E89" s="60">
        <v>4</v>
      </c>
      <c r="F89" s="60"/>
      <c r="G89" s="60"/>
      <c r="H89" s="3">
        <v>2</v>
      </c>
      <c r="I89" s="3"/>
      <c r="J89" s="3"/>
      <c r="K89" s="3"/>
      <c r="L89" s="4">
        <v>1</v>
      </c>
      <c r="M89" s="4"/>
      <c r="N89" s="4"/>
      <c r="O89" s="4">
        <v>2</v>
      </c>
      <c r="P89" s="4"/>
      <c r="Q89" s="4"/>
      <c r="R89" s="4"/>
    </row>
    <row r="90" spans="1:18" s="2" customFormat="1" ht="12.75" customHeight="1">
      <c r="A90" s="73" t="str">
        <f t="shared" si="21"/>
        <v>Rasch, Konstantin</v>
      </c>
      <c r="B90" s="5" t="str">
        <f t="shared" si="22"/>
        <v>Schleswig-H./Hamburg</v>
      </c>
      <c r="C90" s="63">
        <v>1</v>
      </c>
      <c r="D90" s="60">
        <v>2</v>
      </c>
      <c r="E90" s="60">
        <v>2</v>
      </c>
      <c r="F90" s="60"/>
      <c r="G90" s="60"/>
      <c r="H90" s="3"/>
      <c r="I90" s="3"/>
      <c r="J90" s="3"/>
      <c r="K90" s="3"/>
      <c r="L90" s="4">
        <v>1</v>
      </c>
      <c r="M90" s="4"/>
      <c r="N90" s="4"/>
      <c r="O90" s="4">
        <v>1</v>
      </c>
      <c r="P90" s="4"/>
      <c r="Q90" s="4"/>
      <c r="R90" s="4"/>
    </row>
    <row r="91" spans="1:18" s="2" customFormat="1" ht="12.75" customHeight="1">
      <c r="A91" s="73" t="str">
        <f t="shared" si="21"/>
        <v>Rasch, Konstantin</v>
      </c>
      <c r="B91" s="5" t="str">
        <f t="shared" si="22"/>
        <v>Gegner 5</v>
      </c>
      <c r="C91" s="63"/>
      <c r="D91" s="60"/>
      <c r="E91" s="60"/>
      <c r="F91" s="60"/>
      <c r="G91" s="60"/>
      <c r="H91" s="3"/>
      <c r="I91" s="3"/>
      <c r="J91" s="3"/>
      <c r="K91" s="3"/>
      <c r="L91" s="4"/>
      <c r="M91" s="4"/>
      <c r="N91" s="4"/>
      <c r="O91" s="4"/>
      <c r="P91" s="4"/>
      <c r="Q91" s="4"/>
      <c r="R91" s="4"/>
    </row>
    <row r="92" spans="1:18" s="2" customFormat="1" ht="12.75" customHeight="1">
      <c r="A92" s="73" t="str">
        <f t="shared" si="21"/>
        <v>Rasch, Konstantin</v>
      </c>
      <c r="B92" s="5" t="str">
        <f t="shared" si="22"/>
        <v>Gegner 6</v>
      </c>
      <c r="C92" s="63"/>
      <c r="D92" s="60"/>
      <c r="E92" s="60"/>
      <c r="F92" s="60"/>
      <c r="G92" s="60"/>
      <c r="H92" s="3"/>
      <c r="I92" s="3"/>
      <c r="J92" s="3"/>
      <c r="K92" s="3"/>
      <c r="L92" s="4"/>
      <c r="M92" s="4"/>
      <c r="N92" s="4"/>
      <c r="O92" s="4"/>
      <c r="P92" s="4"/>
      <c r="Q92" s="4"/>
      <c r="R92" s="4"/>
    </row>
    <row r="93" spans="1:18" ht="12.75" customHeight="1">
      <c r="A93" s="72" t="str">
        <f>daten!D41</f>
        <v>Richterich, Lennart</v>
      </c>
      <c r="B93" s="117"/>
      <c r="C93" s="118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</row>
    <row r="94" spans="1:18" s="2" customFormat="1" ht="12.75" customHeight="1">
      <c r="A94" s="73" t="str">
        <f aca="true" t="shared" si="23" ref="A94:A99">A93</f>
        <v>Richterich, Lennart</v>
      </c>
      <c r="B94" s="5" t="str">
        <f aca="true" t="shared" si="24" ref="B94:B99">B3</f>
        <v>Berlin-Brandenburg</v>
      </c>
      <c r="C94" s="63"/>
      <c r="D94" s="60"/>
      <c r="E94" s="60"/>
      <c r="F94" s="60"/>
      <c r="G94" s="60"/>
      <c r="H94" s="3"/>
      <c r="I94" s="3"/>
      <c r="J94" s="3"/>
      <c r="K94" s="3"/>
      <c r="L94" s="4"/>
      <c r="M94" s="4"/>
      <c r="N94" s="4"/>
      <c r="O94" s="4"/>
      <c r="P94" s="4"/>
      <c r="Q94" s="4"/>
      <c r="R94" s="4"/>
    </row>
    <row r="95" spans="1:18" s="2" customFormat="1" ht="12.75" customHeight="1">
      <c r="A95" s="73" t="str">
        <f t="shared" si="23"/>
        <v>Richterich, Lennart</v>
      </c>
      <c r="B95" s="5" t="str">
        <f t="shared" si="24"/>
        <v>NRW</v>
      </c>
      <c r="C95" s="63">
        <v>1</v>
      </c>
      <c r="D95" s="60">
        <v>2</v>
      </c>
      <c r="E95" s="60">
        <v>2</v>
      </c>
      <c r="F95" s="60"/>
      <c r="G95" s="60"/>
      <c r="H95" s="3"/>
      <c r="I95" s="3"/>
      <c r="J95" s="3"/>
      <c r="K95" s="3"/>
      <c r="L95" s="4">
        <v>2</v>
      </c>
      <c r="M95" s="4"/>
      <c r="N95" s="4"/>
      <c r="O95" s="4"/>
      <c r="P95" s="4"/>
      <c r="Q95" s="4"/>
      <c r="R95" s="4"/>
    </row>
    <row r="96" spans="1:18" s="2" customFormat="1" ht="12.75" customHeight="1">
      <c r="A96" s="73" t="str">
        <f t="shared" si="23"/>
        <v>Richterich, Lennart</v>
      </c>
      <c r="B96" s="5" t="str">
        <f t="shared" si="24"/>
        <v>Hessen</v>
      </c>
      <c r="C96" s="63"/>
      <c r="D96" s="60"/>
      <c r="E96" s="60"/>
      <c r="F96" s="60"/>
      <c r="G96" s="60"/>
      <c r="H96" s="3"/>
      <c r="I96" s="3"/>
      <c r="J96" s="3"/>
      <c r="K96" s="3"/>
      <c r="L96" s="4"/>
      <c r="M96" s="4"/>
      <c r="N96" s="4"/>
      <c r="O96" s="4"/>
      <c r="P96" s="4"/>
      <c r="Q96" s="4"/>
      <c r="R96" s="4"/>
    </row>
    <row r="97" spans="1:18" s="2" customFormat="1" ht="12.75" customHeight="1">
      <c r="A97" s="73" t="str">
        <f t="shared" si="23"/>
        <v>Richterich, Lennart</v>
      </c>
      <c r="B97" s="5" t="str">
        <f t="shared" si="24"/>
        <v>Schleswig-H./Hamburg</v>
      </c>
      <c r="C97" s="63">
        <v>1</v>
      </c>
      <c r="D97" s="60">
        <v>1</v>
      </c>
      <c r="E97" s="60">
        <v>1</v>
      </c>
      <c r="F97" s="60"/>
      <c r="G97" s="60"/>
      <c r="H97" s="3"/>
      <c r="I97" s="3"/>
      <c r="J97" s="3"/>
      <c r="K97" s="3"/>
      <c r="L97" s="4">
        <v>1</v>
      </c>
      <c r="M97" s="4"/>
      <c r="N97" s="4"/>
      <c r="O97" s="4"/>
      <c r="P97" s="4"/>
      <c r="Q97" s="4"/>
      <c r="R97" s="4"/>
    </row>
    <row r="98" spans="1:18" s="2" customFormat="1" ht="12.75" customHeight="1">
      <c r="A98" s="73" t="str">
        <f t="shared" si="23"/>
        <v>Richterich, Lennart</v>
      </c>
      <c r="B98" s="5" t="str">
        <f t="shared" si="24"/>
        <v>Gegner 5</v>
      </c>
      <c r="C98" s="63"/>
      <c r="D98" s="60"/>
      <c r="E98" s="60"/>
      <c r="F98" s="60"/>
      <c r="G98" s="60"/>
      <c r="H98" s="3"/>
      <c r="I98" s="3"/>
      <c r="J98" s="3"/>
      <c r="K98" s="3"/>
      <c r="L98" s="4"/>
      <c r="M98" s="4"/>
      <c r="N98" s="4"/>
      <c r="O98" s="4"/>
      <c r="P98" s="4"/>
      <c r="Q98" s="4"/>
      <c r="R98" s="4"/>
    </row>
    <row r="99" spans="1:18" s="2" customFormat="1" ht="12.75" customHeight="1">
      <c r="A99" s="73" t="str">
        <f t="shared" si="23"/>
        <v>Richterich, Lennart</v>
      </c>
      <c r="B99" s="5" t="str">
        <f t="shared" si="24"/>
        <v>Gegner 6</v>
      </c>
      <c r="C99" s="63"/>
      <c r="D99" s="60"/>
      <c r="E99" s="60"/>
      <c r="F99" s="60"/>
      <c r="G99" s="60"/>
      <c r="H99" s="3"/>
      <c r="I99" s="3"/>
      <c r="J99" s="3"/>
      <c r="K99" s="3"/>
      <c r="L99" s="4"/>
      <c r="M99" s="4"/>
      <c r="N99" s="4"/>
      <c r="O99" s="4"/>
      <c r="P99" s="4"/>
      <c r="Q99" s="4"/>
      <c r="R99" s="4"/>
    </row>
    <row r="100" spans="1:19" s="129" customFormat="1" ht="12.75" customHeight="1">
      <c r="A100" s="72" t="str">
        <f>daten!D42</f>
        <v>Simmmons, Larena</v>
      </c>
      <c r="B100" s="128"/>
      <c r="C100" s="118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</row>
    <row r="101" spans="1:18" s="2" customFormat="1" ht="12.75" customHeight="1">
      <c r="A101" s="73" t="str">
        <f aca="true" t="shared" si="25" ref="A101:A106">A100</f>
        <v>Simmmons, Larena</v>
      </c>
      <c r="B101" s="5" t="str">
        <f aca="true" t="shared" si="26" ref="B101:B106">B3</f>
        <v>Berlin-Brandenburg</v>
      </c>
      <c r="C101" s="63">
        <v>1</v>
      </c>
      <c r="D101" s="60">
        <v>4</v>
      </c>
      <c r="E101" s="60">
        <v>4</v>
      </c>
      <c r="F101" s="60"/>
      <c r="G101" s="60"/>
      <c r="H101" s="3"/>
      <c r="I101" s="3"/>
      <c r="J101" s="3"/>
      <c r="K101" s="3"/>
      <c r="L101" s="4">
        <v>3</v>
      </c>
      <c r="M101" s="4"/>
      <c r="N101" s="4"/>
      <c r="O101" s="4"/>
      <c r="P101" s="4"/>
      <c r="Q101" s="4"/>
      <c r="R101" s="4"/>
    </row>
    <row r="102" spans="1:18" s="2" customFormat="1" ht="12.75" customHeight="1">
      <c r="A102" s="73" t="str">
        <f t="shared" si="25"/>
        <v>Simmmons, Larena</v>
      </c>
      <c r="B102" s="5" t="str">
        <f t="shared" si="26"/>
        <v>NRW</v>
      </c>
      <c r="C102" s="63">
        <v>1</v>
      </c>
      <c r="D102" s="60">
        <v>2</v>
      </c>
      <c r="E102" s="60">
        <v>1</v>
      </c>
      <c r="F102" s="60">
        <v>1</v>
      </c>
      <c r="G102" s="60"/>
      <c r="H102" s="3"/>
      <c r="I102" s="3"/>
      <c r="J102" s="3"/>
      <c r="K102" s="3"/>
      <c r="L102" s="4">
        <v>1</v>
      </c>
      <c r="M102" s="4">
        <v>1</v>
      </c>
      <c r="N102" s="4"/>
      <c r="O102" s="4"/>
      <c r="P102" s="4"/>
      <c r="Q102" s="4"/>
      <c r="R102" s="4"/>
    </row>
    <row r="103" spans="1:18" s="2" customFormat="1" ht="12.75" customHeight="1">
      <c r="A103" s="73" t="str">
        <f t="shared" si="25"/>
        <v>Simmmons, Larena</v>
      </c>
      <c r="B103" s="5" t="str">
        <f t="shared" si="26"/>
        <v>Hessen</v>
      </c>
      <c r="C103" s="63"/>
      <c r="D103" s="60"/>
      <c r="E103" s="60"/>
      <c r="F103" s="60"/>
      <c r="G103" s="60"/>
      <c r="H103" s="3"/>
      <c r="I103" s="3"/>
      <c r="J103" s="3"/>
      <c r="K103" s="3"/>
      <c r="L103" s="4"/>
      <c r="M103" s="4"/>
      <c r="N103" s="4"/>
      <c r="O103" s="4"/>
      <c r="P103" s="4"/>
      <c r="Q103" s="4"/>
      <c r="R103" s="4"/>
    </row>
    <row r="104" spans="1:18" s="2" customFormat="1" ht="12.75" customHeight="1">
      <c r="A104" s="73" t="str">
        <f t="shared" si="25"/>
        <v>Simmmons, Larena</v>
      </c>
      <c r="B104" s="5" t="str">
        <f t="shared" si="26"/>
        <v>Schleswig-H./Hamburg</v>
      </c>
      <c r="C104" s="63">
        <v>1</v>
      </c>
      <c r="D104" s="60">
        <v>1</v>
      </c>
      <c r="E104" s="60">
        <v>1</v>
      </c>
      <c r="F104" s="60"/>
      <c r="G104" s="60"/>
      <c r="H104" s="3"/>
      <c r="I104" s="3"/>
      <c r="J104" s="3"/>
      <c r="K104" s="3"/>
      <c r="L104" s="4">
        <v>1</v>
      </c>
      <c r="M104" s="4"/>
      <c r="N104" s="4"/>
      <c r="O104" s="4"/>
      <c r="P104" s="4"/>
      <c r="Q104" s="4"/>
      <c r="R104" s="4"/>
    </row>
    <row r="105" spans="1:18" s="2" customFormat="1" ht="12.75" customHeight="1">
      <c r="A105" s="73" t="str">
        <f t="shared" si="25"/>
        <v>Simmmons, Larena</v>
      </c>
      <c r="B105" s="5" t="str">
        <f t="shared" si="26"/>
        <v>Gegner 5</v>
      </c>
      <c r="C105" s="63"/>
      <c r="D105" s="60"/>
      <c r="E105" s="60"/>
      <c r="F105" s="60"/>
      <c r="G105" s="60"/>
      <c r="H105" s="3"/>
      <c r="I105" s="3"/>
      <c r="J105" s="3"/>
      <c r="K105" s="3"/>
      <c r="L105" s="4"/>
      <c r="M105" s="4"/>
      <c r="N105" s="4"/>
      <c r="O105" s="4"/>
      <c r="P105" s="4"/>
      <c r="Q105" s="4"/>
      <c r="R105" s="4"/>
    </row>
    <row r="106" spans="1:18" s="2" customFormat="1" ht="12.75" customHeight="1">
      <c r="A106" s="73" t="str">
        <f t="shared" si="25"/>
        <v>Simmmons, Larena</v>
      </c>
      <c r="B106" s="5" t="str">
        <f t="shared" si="26"/>
        <v>Gegner 6</v>
      </c>
      <c r="C106" s="63"/>
      <c r="D106" s="60"/>
      <c r="E106" s="60"/>
      <c r="F106" s="60"/>
      <c r="G106" s="60"/>
      <c r="H106" s="3"/>
      <c r="I106" s="3"/>
      <c r="J106" s="3"/>
      <c r="K106" s="3"/>
      <c r="L106" s="4"/>
      <c r="M106" s="4"/>
      <c r="N106" s="4"/>
      <c r="O106" s="4"/>
      <c r="P106" s="4"/>
      <c r="Q106" s="4"/>
      <c r="R106" s="4"/>
    </row>
    <row r="107" spans="1:18" ht="12.75" customHeight="1">
      <c r="A107" s="72" t="str">
        <f>daten!D43</f>
        <v>Sullivan, Caelan Shae</v>
      </c>
      <c r="B107" s="117"/>
      <c r="C107" s="118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</row>
    <row r="108" spans="1:18" s="2" customFormat="1" ht="12.75" customHeight="1">
      <c r="A108" s="73" t="str">
        <f aca="true" t="shared" si="27" ref="A108:A113">A107</f>
        <v>Sullivan, Caelan Shae</v>
      </c>
      <c r="B108" s="5" t="str">
        <f aca="true" t="shared" si="28" ref="B108:B113">B3</f>
        <v>Berlin-Brandenburg</v>
      </c>
      <c r="C108" s="63"/>
      <c r="D108" s="60"/>
      <c r="E108" s="60"/>
      <c r="F108" s="60"/>
      <c r="G108" s="60"/>
      <c r="H108" s="3"/>
      <c r="I108" s="3"/>
      <c r="J108" s="3"/>
      <c r="K108" s="3"/>
      <c r="L108" s="4"/>
      <c r="M108" s="4"/>
      <c r="N108" s="4"/>
      <c r="O108" s="4"/>
      <c r="P108" s="4"/>
      <c r="Q108" s="4"/>
      <c r="R108" s="4"/>
    </row>
    <row r="109" spans="1:18" s="2" customFormat="1" ht="12.75" customHeight="1">
      <c r="A109" s="73" t="str">
        <f t="shared" si="27"/>
        <v>Sullivan, Caelan Shae</v>
      </c>
      <c r="B109" s="5" t="str">
        <f t="shared" si="28"/>
        <v>NRW</v>
      </c>
      <c r="C109" s="63"/>
      <c r="D109" s="60"/>
      <c r="E109" s="60"/>
      <c r="F109" s="60"/>
      <c r="G109" s="60"/>
      <c r="H109" s="3"/>
      <c r="I109" s="3"/>
      <c r="J109" s="3"/>
      <c r="K109" s="3"/>
      <c r="L109" s="4"/>
      <c r="M109" s="4"/>
      <c r="N109" s="4"/>
      <c r="O109" s="4"/>
      <c r="P109" s="4"/>
      <c r="Q109" s="4"/>
      <c r="R109" s="4"/>
    </row>
    <row r="110" spans="1:18" s="2" customFormat="1" ht="12.75" customHeight="1">
      <c r="A110" s="73" t="str">
        <f t="shared" si="27"/>
        <v>Sullivan, Caelan Shae</v>
      </c>
      <c r="B110" s="5" t="str">
        <f t="shared" si="28"/>
        <v>Hessen</v>
      </c>
      <c r="C110" s="63">
        <v>1</v>
      </c>
      <c r="D110" s="60">
        <v>3</v>
      </c>
      <c r="E110" s="60">
        <v>3</v>
      </c>
      <c r="F110" s="60"/>
      <c r="G110" s="60"/>
      <c r="H110" s="3">
        <v>1</v>
      </c>
      <c r="I110" s="3"/>
      <c r="J110" s="3"/>
      <c r="K110" s="3"/>
      <c r="L110" s="4"/>
      <c r="M110" s="4"/>
      <c r="N110" s="4"/>
      <c r="O110" s="4"/>
      <c r="P110" s="4"/>
      <c r="Q110" s="4"/>
      <c r="R110" s="4"/>
    </row>
    <row r="111" spans="1:18" s="2" customFormat="1" ht="12.75" customHeight="1">
      <c r="A111" s="73" t="str">
        <f t="shared" si="27"/>
        <v>Sullivan, Caelan Shae</v>
      </c>
      <c r="B111" s="5" t="str">
        <f t="shared" si="28"/>
        <v>Schleswig-H./Hamburg</v>
      </c>
      <c r="C111" s="63">
        <v>1</v>
      </c>
      <c r="D111" s="60">
        <v>1</v>
      </c>
      <c r="E111" s="60">
        <v>1</v>
      </c>
      <c r="F111" s="60"/>
      <c r="G111" s="60"/>
      <c r="H111" s="3"/>
      <c r="I111" s="3"/>
      <c r="J111" s="3"/>
      <c r="K111" s="3"/>
      <c r="L111" s="4"/>
      <c r="M111" s="4"/>
      <c r="N111" s="4"/>
      <c r="O111" s="4"/>
      <c r="P111" s="4"/>
      <c r="Q111" s="4"/>
      <c r="R111" s="4"/>
    </row>
    <row r="112" spans="1:18" s="2" customFormat="1" ht="12.75" customHeight="1">
      <c r="A112" s="73" t="str">
        <f t="shared" si="27"/>
        <v>Sullivan, Caelan Shae</v>
      </c>
      <c r="B112" s="5" t="str">
        <f t="shared" si="28"/>
        <v>Gegner 5</v>
      </c>
      <c r="C112" s="63"/>
      <c r="D112" s="60"/>
      <c r="E112" s="60"/>
      <c r="F112" s="60"/>
      <c r="G112" s="60"/>
      <c r="H112" s="3"/>
      <c r="I112" s="3"/>
      <c r="J112" s="3"/>
      <c r="K112" s="3"/>
      <c r="L112" s="4"/>
      <c r="M112" s="4"/>
      <c r="N112" s="4"/>
      <c r="O112" s="4"/>
      <c r="P112" s="4"/>
      <c r="Q112" s="4"/>
      <c r="R112" s="4"/>
    </row>
    <row r="113" spans="1:18" s="2" customFormat="1" ht="12.75" customHeight="1">
      <c r="A113" s="73" t="str">
        <f t="shared" si="27"/>
        <v>Sullivan, Caelan Shae</v>
      </c>
      <c r="B113" s="5" t="str">
        <f t="shared" si="28"/>
        <v>Gegner 6</v>
      </c>
      <c r="C113" s="63"/>
      <c r="D113" s="60"/>
      <c r="E113" s="60"/>
      <c r="F113" s="60"/>
      <c r="G113" s="60"/>
      <c r="H113" s="3"/>
      <c r="I113" s="3"/>
      <c r="J113" s="3"/>
      <c r="K113" s="3"/>
      <c r="L113" s="4"/>
      <c r="M113" s="4"/>
      <c r="N113" s="4"/>
      <c r="O113" s="4"/>
      <c r="P113" s="4"/>
      <c r="Q113" s="4"/>
      <c r="R113" s="4"/>
    </row>
    <row r="114" spans="1:18" ht="12.75" customHeight="1">
      <c r="A114" s="72">
        <f>daten!D44</f>
        <v>0</v>
      </c>
      <c r="B114" s="117"/>
      <c r="C114" s="118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</row>
    <row r="115" spans="1:18" s="2" customFormat="1" ht="12.75" customHeight="1">
      <c r="A115" s="73">
        <f aca="true" t="shared" si="29" ref="A115:A120">A114</f>
        <v>0</v>
      </c>
      <c r="B115" s="5" t="str">
        <f aca="true" t="shared" si="30" ref="B115:B120">B3</f>
        <v>Berlin-Brandenburg</v>
      </c>
      <c r="C115" s="63"/>
      <c r="D115" s="60"/>
      <c r="E115" s="60"/>
      <c r="F115" s="60"/>
      <c r="G115" s="60"/>
      <c r="H115" s="3"/>
      <c r="I115" s="3"/>
      <c r="J115" s="3"/>
      <c r="K115" s="3"/>
      <c r="L115" s="4"/>
      <c r="M115" s="4"/>
      <c r="N115" s="4"/>
      <c r="O115" s="4"/>
      <c r="P115" s="4"/>
      <c r="Q115" s="4"/>
      <c r="R115" s="4"/>
    </row>
    <row r="116" spans="1:18" s="2" customFormat="1" ht="12.75" customHeight="1">
      <c r="A116" s="73">
        <f t="shared" si="29"/>
        <v>0</v>
      </c>
      <c r="B116" s="5" t="str">
        <f t="shared" si="30"/>
        <v>NRW</v>
      </c>
      <c r="C116" s="63"/>
      <c r="D116" s="60"/>
      <c r="E116" s="60"/>
      <c r="F116" s="60"/>
      <c r="G116" s="60"/>
      <c r="H116" s="3"/>
      <c r="I116" s="3"/>
      <c r="J116" s="3"/>
      <c r="K116" s="3"/>
      <c r="L116" s="4"/>
      <c r="M116" s="4"/>
      <c r="N116" s="4"/>
      <c r="O116" s="4"/>
      <c r="P116" s="4"/>
      <c r="Q116" s="4"/>
      <c r="R116" s="4"/>
    </row>
    <row r="117" spans="1:18" s="2" customFormat="1" ht="12.75" customHeight="1">
      <c r="A117" s="73">
        <f t="shared" si="29"/>
        <v>0</v>
      </c>
      <c r="B117" s="5" t="str">
        <f t="shared" si="30"/>
        <v>Hessen</v>
      </c>
      <c r="C117" s="63"/>
      <c r="D117" s="60"/>
      <c r="E117" s="60"/>
      <c r="F117" s="60"/>
      <c r="G117" s="60"/>
      <c r="H117" s="3"/>
      <c r="I117" s="3"/>
      <c r="J117" s="3"/>
      <c r="K117" s="3"/>
      <c r="L117" s="4"/>
      <c r="M117" s="4"/>
      <c r="N117" s="4"/>
      <c r="O117" s="4"/>
      <c r="P117" s="4"/>
      <c r="Q117" s="4"/>
      <c r="R117" s="4"/>
    </row>
    <row r="118" spans="1:18" s="2" customFormat="1" ht="12.75" customHeight="1">
      <c r="A118" s="73">
        <f t="shared" si="29"/>
        <v>0</v>
      </c>
      <c r="B118" s="5" t="str">
        <f t="shared" si="30"/>
        <v>Schleswig-H./Hamburg</v>
      </c>
      <c r="C118" s="63"/>
      <c r="D118" s="60"/>
      <c r="E118" s="60"/>
      <c r="F118" s="60"/>
      <c r="G118" s="60"/>
      <c r="H118" s="3"/>
      <c r="I118" s="3"/>
      <c r="J118" s="3"/>
      <c r="K118" s="3"/>
      <c r="L118" s="4"/>
      <c r="M118" s="4"/>
      <c r="N118" s="4"/>
      <c r="O118" s="4"/>
      <c r="P118" s="4"/>
      <c r="Q118" s="4"/>
      <c r="R118" s="4"/>
    </row>
    <row r="119" spans="1:18" s="2" customFormat="1" ht="12.75" customHeight="1">
      <c r="A119" s="73">
        <f t="shared" si="29"/>
        <v>0</v>
      </c>
      <c r="B119" s="5" t="str">
        <f t="shared" si="30"/>
        <v>Gegner 5</v>
      </c>
      <c r="C119" s="63"/>
      <c r="D119" s="60"/>
      <c r="E119" s="60"/>
      <c r="F119" s="60"/>
      <c r="G119" s="60"/>
      <c r="H119" s="3"/>
      <c r="I119" s="3"/>
      <c r="J119" s="3"/>
      <c r="K119" s="3"/>
      <c r="L119" s="4"/>
      <c r="M119" s="4"/>
      <c r="N119" s="4"/>
      <c r="O119" s="4"/>
      <c r="P119" s="4"/>
      <c r="Q119" s="4"/>
      <c r="R119" s="4"/>
    </row>
    <row r="120" spans="1:18" s="2" customFormat="1" ht="12.75" customHeight="1">
      <c r="A120" s="73">
        <f t="shared" si="29"/>
        <v>0</v>
      </c>
      <c r="B120" s="5" t="str">
        <f t="shared" si="30"/>
        <v>Gegner 6</v>
      </c>
      <c r="C120" s="63"/>
      <c r="D120" s="60"/>
      <c r="E120" s="60"/>
      <c r="F120" s="60"/>
      <c r="G120" s="60"/>
      <c r="H120" s="3"/>
      <c r="I120" s="3"/>
      <c r="J120" s="3"/>
      <c r="K120" s="3"/>
      <c r="L120" s="4"/>
      <c r="M120" s="4"/>
      <c r="N120" s="4"/>
      <c r="O120" s="4"/>
      <c r="P120" s="4"/>
      <c r="Q120" s="4"/>
      <c r="R120" s="4"/>
    </row>
    <row r="121" spans="1:18" ht="12.75" customHeight="1">
      <c r="A121" s="72">
        <f>daten!D45</f>
        <v>0</v>
      </c>
      <c r="B121" s="117"/>
      <c r="C121" s="118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</row>
    <row r="122" spans="1:18" s="2" customFormat="1" ht="12.75" customHeight="1">
      <c r="A122" s="73">
        <f aca="true" t="shared" si="31" ref="A122:A127">A121</f>
        <v>0</v>
      </c>
      <c r="B122" s="5" t="str">
        <f aca="true" t="shared" si="32" ref="B122:B127">B3</f>
        <v>Berlin-Brandenburg</v>
      </c>
      <c r="C122" s="63"/>
      <c r="D122" s="60"/>
      <c r="E122" s="60"/>
      <c r="F122" s="60"/>
      <c r="G122" s="60"/>
      <c r="H122" s="3"/>
      <c r="I122" s="3"/>
      <c r="J122" s="3"/>
      <c r="K122" s="3"/>
      <c r="L122" s="4"/>
      <c r="M122" s="4"/>
      <c r="N122" s="4"/>
      <c r="O122" s="4"/>
      <c r="P122" s="4"/>
      <c r="Q122" s="4"/>
      <c r="R122" s="4"/>
    </row>
    <row r="123" spans="1:18" s="2" customFormat="1" ht="12.75" customHeight="1">
      <c r="A123" s="73">
        <f t="shared" si="31"/>
        <v>0</v>
      </c>
      <c r="B123" s="5" t="str">
        <f t="shared" si="32"/>
        <v>NRW</v>
      </c>
      <c r="C123" s="63"/>
      <c r="D123" s="60"/>
      <c r="E123" s="60"/>
      <c r="F123" s="60"/>
      <c r="G123" s="60"/>
      <c r="H123" s="3"/>
      <c r="I123" s="3"/>
      <c r="J123" s="3"/>
      <c r="K123" s="3"/>
      <c r="L123" s="4"/>
      <c r="M123" s="4"/>
      <c r="N123" s="4"/>
      <c r="O123" s="4"/>
      <c r="P123" s="4"/>
      <c r="Q123" s="4"/>
      <c r="R123" s="4"/>
    </row>
    <row r="124" spans="1:18" s="2" customFormat="1" ht="12.75" customHeight="1">
      <c r="A124" s="73">
        <f t="shared" si="31"/>
        <v>0</v>
      </c>
      <c r="B124" s="5" t="str">
        <f t="shared" si="32"/>
        <v>Hessen</v>
      </c>
      <c r="C124" s="63"/>
      <c r="D124" s="60"/>
      <c r="E124" s="60"/>
      <c r="F124" s="60"/>
      <c r="G124" s="60"/>
      <c r="H124" s="3"/>
      <c r="I124" s="3"/>
      <c r="J124" s="3"/>
      <c r="K124" s="3"/>
      <c r="L124" s="4"/>
      <c r="M124" s="4"/>
      <c r="N124" s="4"/>
      <c r="O124" s="4"/>
      <c r="P124" s="4"/>
      <c r="Q124" s="4"/>
      <c r="R124" s="4"/>
    </row>
    <row r="125" spans="1:18" s="2" customFormat="1" ht="12.75" customHeight="1">
      <c r="A125" s="73">
        <f t="shared" si="31"/>
        <v>0</v>
      </c>
      <c r="B125" s="5" t="str">
        <f t="shared" si="32"/>
        <v>Schleswig-H./Hamburg</v>
      </c>
      <c r="C125" s="63"/>
      <c r="D125" s="60"/>
      <c r="E125" s="60"/>
      <c r="F125" s="60"/>
      <c r="G125" s="60"/>
      <c r="H125" s="3"/>
      <c r="I125" s="3"/>
      <c r="J125" s="3"/>
      <c r="K125" s="3"/>
      <c r="L125" s="4"/>
      <c r="M125" s="4"/>
      <c r="N125" s="4"/>
      <c r="O125" s="4"/>
      <c r="P125" s="4"/>
      <c r="Q125" s="4"/>
      <c r="R125" s="4"/>
    </row>
    <row r="126" spans="1:18" s="2" customFormat="1" ht="12.75" customHeight="1">
      <c r="A126" s="73">
        <f t="shared" si="31"/>
        <v>0</v>
      </c>
      <c r="B126" s="5" t="str">
        <f t="shared" si="32"/>
        <v>Gegner 5</v>
      </c>
      <c r="C126" s="63"/>
      <c r="D126" s="60"/>
      <c r="E126" s="60"/>
      <c r="F126" s="60"/>
      <c r="G126" s="60"/>
      <c r="H126" s="3"/>
      <c r="I126" s="3"/>
      <c r="J126" s="3"/>
      <c r="K126" s="3"/>
      <c r="L126" s="4"/>
      <c r="M126" s="4"/>
      <c r="N126" s="4"/>
      <c r="O126" s="4"/>
      <c r="P126" s="4"/>
      <c r="Q126" s="4"/>
      <c r="R126" s="4"/>
    </row>
    <row r="127" spans="1:18" s="2" customFormat="1" ht="12.75" customHeight="1">
      <c r="A127" s="73">
        <f t="shared" si="31"/>
        <v>0</v>
      </c>
      <c r="B127" s="5" t="str">
        <f t="shared" si="32"/>
        <v>Gegner 6</v>
      </c>
      <c r="C127" s="63"/>
      <c r="D127" s="60"/>
      <c r="E127" s="60"/>
      <c r="F127" s="60"/>
      <c r="G127" s="60"/>
      <c r="H127" s="3"/>
      <c r="I127" s="3"/>
      <c r="J127" s="3"/>
      <c r="K127" s="3"/>
      <c r="L127" s="4"/>
      <c r="M127" s="4"/>
      <c r="N127" s="4"/>
      <c r="O127" s="4"/>
      <c r="P127" s="4"/>
      <c r="Q127" s="4"/>
      <c r="R127" s="4"/>
    </row>
    <row r="128" spans="1:18" ht="12.75" customHeight="1">
      <c r="A128" s="72">
        <f>daten!D46</f>
        <v>0</v>
      </c>
      <c r="B128" s="117"/>
      <c r="C128" s="118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</row>
    <row r="129" spans="1:18" s="2" customFormat="1" ht="12.75" customHeight="1">
      <c r="A129" s="73">
        <f aca="true" t="shared" si="33" ref="A129:A134">A128</f>
        <v>0</v>
      </c>
      <c r="B129" s="5" t="str">
        <f aca="true" t="shared" si="34" ref="B129:B134">B3</f>
        <v>Berlin-Brandenburg</v>
      </c>
      <c r="C129" s="63"/>
      <c r="D129" s="60"/>
      <c r="E129" s="60"/>
      <c r="F129" s="60"/>
      <c r="G129" s="60"/>
      <c r="H129" s="3"/>
      <c r="I129" s="3"/>
      <c r="J129" s="3"/>
      <c r="K129" s="3"/>
      <c r="L129" s="4"/>
      <c r="M129" s="4"/>
      <c r="N129" s="4"/>
      <c r="O129" s="4"/>
      <c r="P129" s="4"/>
      <c r="Q129" s="4"/>
      <c r="R129" s="4"/>
    </row>
    <row r="130" spans="1:18" s="2" customFormat="1" ht="12.75" customHeight="1">
      <c r="A130" s="73">
        <f t="shared" si="33"/>
        <v>0</v>
      </c>
      <c r="B130" s="5" t="str">
        <f t="shared" si="34"/>
        <v>NRW</v>
      </c>
      <c r="C130" s="63"/>
      <c r="D130" s="60"/>
      <c r="E130" s="60"/>
      <c r="F130" s="60"/>
      <c r="G130" s="60"/>
      <c r="H130" s="3"/>
      <c r="I130" s="3"/>
      <c r="J130" s="3"/>
      <c r="K130" s="3"/>
      <c r="L130" s="4"/>
      <c r="M130" s="4"/>
      <c r="N130" s="4"/>
      <c r="O130" s="4"/>
      <c r="P130" s="4"/>
      <c r="Q130" s="4"/>
      <c r="R130" s="4"/>
    </row>
    <row r="131" spans="1:18" s="2" customFormat="1" ht="12.75" customHeight="1">
      <c r="A131" s="73">
        <f t="shared" si="33"/>
        <v>0</v>
      </c>
      <c r="B131" s="5" t="str">
        <f t="shared" si="34"/>
        <v>Hessen</v>
      </c>
      <c r="C131" s="63"/>
      <c r="D131" s="60"/>
      <c r="E131" s="60"/>
      <c r="F131" s="60"/>
      <c r="G131" s="60"/>
      <c r="H131" s="3"/>
      <c r="I131" s="3"/>
      <c r="J131" s="3"/>
      <c r="K131" s="3"/>
      <c r="L131" s="4"/>
      <c r="M131" s="4"/>
      <c r="N131" s="4"/>
      <c r="O131" s="4"/>
      <c r="P131" s="4"/>
      <c r="Q131" s="4"/>
      <c r="R131" s="4"/>
    </row>
    <row r="132" spans="1:18" s="2" customFormat="1" ht="12.75" customHeight="1">
      <c r="A132" s="73">
        <f t="shared" si="33"/>
        <v>0</v>
      </c>
      <c r="B132" s="5" t="str">
        <f t="shared" si="34"/>
        <v>Schleswig-H./Hamburg</v>
      </c>
      <c r="C132" s="63"/>
      <c r="D132" s="60"/>
      <c r="E132" s="60"/>
      <c r="F132" s="60"/>
      <c r="G132" s="60"/>
      <c r="H132" s="3"/>
      <c r="I132" s="3"/>
      <c r="J132" s="3"/>
      <c r="K132" s="3"/>
      <c r="L132" s="4"/>
      <c r="M132" s="4"/>
      <c r="N132" s="4"/>
      <c r="O132" s="4"/>
      <c r="P132" s="4"/>
      <c r="Q132" s="4"/>
      <c r="R132" s="4"/>
    </row>
    <row r="133" spans="1:18" s="2" customFormat="1" ht="12.75" customHeight="1">
      <c r="A133" s="73">
        <f t="shared" si="33"/>
        <v>0</v>
      </c>
      <c r="B133" s="5" t="str">
        <f t="shared" si="34"/>
        <v>Gegner 5</v>
      </c>
      <c r="C133" s="63"/>
      <c r="D133" s="60"/>
      <c r="E133" s="60"/>
      <c r="F133" s="60"/>
      <c r="G133" s="60"/>
      <c r="H133" s="3"/>
      <c r="I133" s="3"/>
      <c r="J133" s="3"/>
      <c r="K133" s="3"/>
      <c r="L133" s="4"/>
      <c r="M133" s="4"/>
      <c r="N133" s="4"/>
      <c r="O133" s="4"/>
      <c r="P133" s="4"/>
      <c r="Q133" s="4"/>
      <c r="R133" s="4"/>
    </row>
    <row r="134" spans="1:18" s="2" customFormat="1" ht="12.75" customHeight="1">
      <c r="A134" s="73">
        <f t="shared" si="33"/>
        <v>0</v>
      </c>
      <c r="B134" s="5" t="str">
        <f t="shared" si="34"/>
        <v>Gegner 6</v>
      </c>
      <c r="C134" s="63"/>
      <c r="D134" s="60"/>
      <c r="E134" s="60"/>
      <c r="F134" s="60"/>
      <c r="G134" s="60"/>
      <c r="H134" s="3"/>
      <c r="I134" s="3"/>
      <c r="J134" s="3"/>
      <c r="K134" s="3"/>
      <c r="L134" s="4"/>
      <c r="M134" s="4"/>
      <c r="N134" s="4"/>
      <c r="O134" s="4"/>
      <c r="P134" s="4"/>
      <c r="Q134" s="4"/>
      <c r="R134" s="4"/>
    </row>
    <row r="135" spans="1:18" ht="12.75" customHeight="1">
      <c r="A135" s="72">
        <f>daten!D47</f>
        <v>0</v>
      </c>
      <c r="B135" s="117"/>
      <c r="C135" s="118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</row>
    <row r="136" spans="1:18" s="2" customFormat="1" ht="12.75" customHeight="1">
      <c r="A136" s="73">
        <f aca="true" t="shared" si="35" ref="A136:A141">A135</f>
        <v>0</v>
      </c>
      <c r="B136" s="5" t="str">
        <f aca="true" t="shared" si="36" ref="B136:B141">B3</f>
        <v>Berlin-Brandenburg</v>
      </c>
      <c r="C136" s="63"/>
      <c r="D136" s="60"/>
      <c r="E136" s="60"/>
      <c r="F136" s="60"/>
      <c r="G136" s="60"/>
      <c r="H136" s="3"/>
      <c r="I136" s="3"/>
      <c r="J136" s="3"/>
      <c r="K136" s="3"/>
      <c r="L136" s="4"/>
      <c r="M136" s="4"/>
      <c r="N136" s="4"/>
      <c r="O136" s="4"/>
      <c r="P136" s="4"/>
      <c r="Q136" s="4"/>
      <c r="R136" s="4"/>
    </row>
    <row r="137" spans="1:18" s="2" customFormat="1" ht="12.75" customHeight="1">
      <c r="A137" s="73">
        <f t="shared" si="35"/>
        <v>0</v>
      </c>
      <c r="B137" s="5" t="str">
        <f t="shared" si="36"/>
        <v>NRW</v>
      </c>
      <c r="C137" s="63"/>
      <c r="D137" s="60"/>
      <c r="E137" s="60"/>
      <c r="F137" s="60"/>
      <c r="G137" s="60"/>
      <c r="H137" s="3"/>
      <c r="I137" s="3"/>
      <c r="J137" s="3"/>
      <c r="K137" s="3"/>
      <c r="L137" s="4"/>
      <c r="M137" s="4"/>
      <c r="N137" s="4"/>
      <c r="O137" s="4"/>
      <c r="P137" s="4"/>
      <c r="Q137" s="4"/>
      <c r="R137" s="4"/>
    </row>
    <row r="138" spans="1:18" s="2" customFormat="1" ht="12.75" customHeight="1">
      <c r="A138" s="73">
        <f t="shared" si="35"/>
        <v>0</v>
      </c>
      <c r="B138" s="5" t="str">
        <f t="shared" si="36"/>
        <v>Hessen</v>
      </c>
      <c r="C138" s="63"/>
      <c r="D138" s="60"/>
      <c r="E138" s="60"/>
      <c r="F138" s="60"/>
      <c r="G138" s="60"/>
      <c r="H138" s="3"/>
      <c r="I138" s="3"/>
      <c r="J138" s="3"/>
      <c r="K138" s="3"/>
      <c r="L138" s="4"/>
      <c r="M138" s="4"/>
      <c r="N138" s="4"/>
      <c r="O138" s="4"/>
      <c r="P138" s="4"/>
      <c r="Q138" s="4"/>
      <c r="R138" s="4"/>
    </row>
    <row r="139" spans="1:18" s="2" customFormat="1" ht="12.75" customHeight="1">
      <c r="A139" s="73">
        <f t="shared" si="35"/>
        <v>0</v>
      </c>
      <c r="B139" s="5" t="str">
        <f t="shared" si="36"/>
        <v>Schleswig-H./Hamburg</v>
      </c>
      <c r="C139" s="63"/>
      <c r="D139" s="60"/>
      <c r="E139" s="60"/>
      <c r="F139" s="60"/>
      <c r="G139" s="60"/>
      <c r="H139" s="3"/>
      <c r="I139" s="3"/>
      <c r="J139" s="3"/>
      <c r="K139" s="3"/>
      <c r="L139" s="4"/>
      <c r="M139" s="4"/>
      <c r="N139" s="4"/>
      <c r="O139" s="4"/>
      <c r="P139" s="4"/>
      <c r="Q139" s="4"/>
      <c r="R139" s="4"/>
    </row>
    <row r="140" spans="1:18" s="2" customFormat="1" ht="12.75" customHeight="1">
      <c r="A140" s="73">
        <f t="shared" si="35"/>
        <v>0</v>
      </c>
      <c r="B140" s="5" t="str">
        <f t="shared" si="36"/>
        <v>Gegner 5</v>
      </c>
      <c r="C140" s="63"/>
      <c r="D140" s="60"/>
      <c r="E140" s="60"/>
      <c r="F140" s="60"/>
      <c r="G140" s="60"/>
      <c r="H140" s="3"/>
      <c r="I140" s="3"/>
      <c r="J140" s="3"/>
      <c r="K140" s="3"/>
      <c r="L140" s="4"/>
      <c r="M140" s="4"/>
      <c r="N140" s="4"/>
      <c r="O140" s="4"/>
      <c r="P140" s="4"/>
      <c r="Q140" s="4"/>
      <c r="R140" s="4"/>
    </row>
    <row r="141" spans="1:18" s="2" customFormat="1" ht="12.75" customHeight="1">
      <c r="A141" s="73">
        <f t="shared" si="35"/>
        <v>0</v>
      </c>
      <c r="B141" s="5" t="str">
        <f t="shared" si="36"/>
        <v>Gegner 6</v>
      </c>
      <c r="C141" s="63"/>
      <c r="D141" s="60"/>
      <c r="E141" s="60"/>
      <c r="F141" s="60"/>
      <c r="G141" s="60"/>
      <c r="H141" s="3"/>
      <c r="I141" s="3"/>
      <c r="J141" s="3"/>
      <c r="K141" s="3"/>
      <c r="L141" s="4"/>
      <c r="M141" s="4"/>
      <c r="N141" s="4"/>
      <c r="O141" s="4"/>
      <c r="P141" s="4"/>
      <c r="Q141" s="4"/>
      <c r="R141" s="4"/>
    </row>
    <row r="142" spans="1:18" ht="12.75" customHeight="1">
      <c r="A142" s="72">
        <f>daten!D48</f>
        <v>0</v>
      </c>
      <c r="B142" s="117"/>
      <c r="C142" s="118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</row>
    <row r="143" spans="1:18" s="2" customFormat="1" ht="12.75" customHeight="1">
      <c r="A143" s="73">
        <f aca="true" t="shared" si="37" ref="A143:A148">A142</f>
        <v>0</v>
      </c>
      <c r="B143" s="5" t="str">
        <f aca="true" t="shared" si="38" ref="B143:B148">B31</f>
        <v>Berlin-Brandenburg</v>
      </c>
      <c r="C143" s="63"/>
      <c r="D143" s="60"/>
      <c r="E143" s="60"/>
      <c r="F143" s="60"/>
      <c r="G143" s="60"/>
      <c r="H143" s="3"/>
      <c r="I143" s="3"/>
      <c r="J143" s="3"/>
      <c r="K143" s="3"/>
      <c r="L143" s="4"/>
      <c r="M143" s="4"/>
      <c r="N143" s="4"/>
      <c r="O143" s="4"/>
      <c r="P143" s="4"/>
      <c r="Q143" s="4"/>
      <c r="R143" s="4"/>
    </row>
    <row r="144" spans="1:18" s="2" customFormat="1" ht="12.75" customHeight="1">
      <c r="A144" s="73">
        <f t="shared" si="37"/>
        <v>0</v>
      </c>
      <c r="B144" s="5" t="str">
        <f t="shared" si="38"/>
        <v>NRW</v>
      </c>
      <c r="C144" s="63"/>
      <c r="D144" s="60"/>
      <c r="E144" s="60"/>
      <c r="F144" s="60"/>
      <c r="G144" s="60"/>
      <c r="H144" s="3"/>
      <c r="I144" s="3"/>
      <c r="J144" s="3"/>
      <c r="K144" s="3"/>
      <c r="L144" s="4"/>
      <c r="M144" s="4"/>
      <c r="N144" s="4"/>
      <c r="O144" s="4"/>
      <c r="P144" s="4"/>
      <c r="Q144" s="4"/>
      <c r="R144" s="4"/>
    </row>
    <row r="145" spans="1:18" s="2" customFormat="1" ht="12.75" customHeight="1">
      <c r="A145" s="73">
        <f t="shared" si="37"/>
        <v>0</v>
      </c>
      <c r="B145" s="5" t="str">
        <f t="shared" si="38"/>
        <v>Hessen</v>
      </c>
      <c r="C145" s="63"/>
      <c r="D145" s="60"/>
      <c r="E145" s="60"/>
      <c r="F145" s="60"/>
      <c r="G145" s="60"/>
      <c r="H145" s="3"/>
      <c r="I145" s="3"/>
      <c r="J145" s="3"/>
      <c r="K145" s="3"/>
      <c r="L145" s="4"/>
      <c r="M145" s="4"/>
      <c r="N145" s="4"/>
      <c r="O145" s="4"/>
      <c r="P145" s="4"/>
      <c r="Q145" s="4"/>
      <c r="R145" s="4"/>
    </row>
    <row r="146" spans="1:18" s="2" customFormat="1" ht="12.75" customHeight="1">
      <c r="A146" s="73">
        <f t="shared" si="37"/>
        <v>0</v>
      </c>
      <c r="B146" s="5" t="str">
        <f t="shared" si="38"/>
        <v>Schleswig-H./Hamburg</v>
      </c>
      <c r="C146" s="63"/>
      <c r="D146" s="60"/>
      <c r="E146" s="60"/>
      <c r="F146" s="60"/>
      <c r="G146" s="60"/>
      <c r="H146" s="3"/>
      <c r="I146" s="3"/>
      <c r="J146" s="3"/>
      <c r="K146" s="3"/>
      <c r="L146" s="4"/>
      <c r="M146" s="4"/>
      <c r="N146" s="4"/>
      <c r="O146" s="4"/>
      <c r="P146" s="4"/>
      <c r="Q146" s="4"/>
      <c r="R146" s="4"/>
    </row>
    <row r="147" spans="1:18" s="2" customFormat="1" ht="12.75" customHeight="1">
      <c r="A147" s="73">
        <f t="shared" si="37"/>
        <v>0</v>
      </c>
      <c r="B147" s="5" t="str">
        <f t="shared" si="38"/>
        <v>Gegner 5</v>
      </c>
      <c r="C147" s="63"/>
      <c r="D147" s="60"/>
      <c r="E147" s="60"/>
      <c r="F147" s="60"/>
      <c r="G147" s="60"/>
      <c r="H147" s="3"/>
      <c r="I147" s="3"/>
      <c r="J147" s="3"/>
      <c r="K147" s="3"/>
      <c r="L147" s="4"/>
      <c r="M147" s="4"/>
      <c r="N147" s="4"/>
      <c r="O147" s="4"/>
      <c r="P147" s="4"/>
      <c r="Q147" s="4"/>
      <c r="R147" s="4"/>
    </row>
    <row r="148" spans="1:18" s="2" customFormat="1" ht="12.75" customHeight="1">
      <c r="A148" s="73">
        <f t="shared" si="37"/>
        <v>0</v>
      </c>
      <c r="B148" s="5" t="str">
        <f t="shared" si="38"/>
        <v>Gegner 6</v>
      </c>
      <c r="C148" s="63"/>
      <c r="D148" s="60"/>
      <c r="E148" s="60"/>
      <c r="F148" s="60"/>
      <c r="G148" s="60"/>
      <c r="H148" s="3"/>
      <c r="I148" s="3"/>
      <c r="J148" s="3"/>
      <c r="K148" s="3"/>
      <c r="L148" s="4"/>
      <c r="M148" s="4"/>
      <c r="N148" s="4"/>
      <c r="O148" s="4"/>
      <c r="P148" s="4"/>
      <c r="Q148" s="4"/>
      <c r="R148" s="4"/>
    </row>
    <row r="149" spans="1:18" ht="12.75" customHeight="1">
      <c r="A149" s="72">
        <f>daten!D49</f>
        <v>0</v>
      </c>
      <c r="B149" s="117"/>
      <c r="C149" s="118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</row>
    <row r="150" spans="1:18" s="2" customFormat="1" ht="12.75" customHeight="1">
      <c r="A150" s="73">
        <f aca="true" t="shared" si="39" ref="A150:A155">A149</f>
        <v>0</v>
      </c>
      <c r="B150" s="5" t="str">
        <f aca="true" t="shared" si="40" ref="B150:B155">B31</f>
        <v>Berlin-Brandenburg</v>
      </c>
      <c r="C150" s="63"/>
      <c r="D150" s="60"/>
      <c r="E150" s="60"/>
      <c r="F150" s="60"/>
      <c r="G150" s="60"/>
      <c r="H150" s="3"/>
      <c r="I150" s="3"/>
      <c r="J150" s="3"/>
      <c r="K150" s="3"/>
      <c r="L150" s="4"/>
      <c r="M150" s="4"/>
      <c r="N150" s="4"/>
      <c r="O150" s="4"/>
      <c r="P150" s="4"/>
      <c r="Q150" s="4"/>
      <c r="R150" s="4"/>
    </row>
    <row r="151" spans="1:18" s="2" customFormat="1" ht="12.75" customHeight="1">
      <c r="A151" s="73">
        <f t="shared" si="39"/>
        <v>0</v>
      </c>
      <c r="B151" s="5" t="str">
        <f t="shared" si="40"/>
        <v>NRW</v>
      </c>
      <c r="C151" s="63"/>
      <c r="D151" s="60"/>
      <c r="E151" s="60"/>
      <c r="F151" s="60"/>
      <c r="G151" s="60"/>
      <c r="H151" s="3"/>
      <c r="I151" s="3"/>
      <c r="J151" s="3"/>
      <c r="K151" s="3"/>
      <c r="L151" s="4"/>
      <c r="M151" s="4"/>
      <c r="N151" s="4"/>
      <c r="O151" s="4"/>
      <c r="P151" s="4"/>
      <c r="Q151" s="4"/>
      <c r="R151" s="4"/>
    </row>
    <row r="152" spans="1:18" s="2" customFormat="1" ht="12.75" customHeight="1">
      <c r="A152" s="73">
        <f t="shared" si="39"/>
        <v>0</v>
      </c>
      <c r="B152" s="5" t="str">
        <f t="shared" si="40"/>
        <v>Hessen</v>
      </c>
      <c r="C152" s="63"/>
      <c r="D152" s="60"/>
      <c r="E152" s="60"/>
      <c r="F152" s="60"/>
      <c r="G152" s="60"/>
      <c r="H152" s="3"/>
      <c r="I152" s="3"/>
      <c r="J152" s="3"/>
      <c r="K152" s="3"/>
      <c r="L152" s="4"/>
      <c r="M152" s="4"/>
      <c r="N152" s="4"/>
      <c r="O152" s="4"/>
      <c r="P152" s="4"/>
      <c r="Q152" s="4"/>
      <c r="R152" s="4"/>
    </row>
    <row r="153" spans="1:18" s="2" customFormat="1" ht="12.75" customHeight="1">
      <c r="A153" s="73">
        <f t="shared" si="39"/>
        <v>0</v>
      </c>
      <c r="B153" s="5" t="str">
        <f t="shared" si="40"/>
        <v>Schleswig-H./Hamburg</v>
      </c>
      <c r="C153" s="63"/>
      <c r="D153" s="60"/>
      <c r="E153" s="60"/>
      <c r="F153" s="60"/>
      <c r="G153" s="60"/>
      <c r="H153" s="3"/>
      <c r="I153" s="3"/>
      <c r="J153" s="3"/>
      <c r="K153" s="3"/>
      <c r="L153" s="4"/>
      <c r="M153" s="4"/>
      <c r="N153" s="4"/>
      <c r="O153" s="4"/>
      <c r="P153" s="4"/>
      <c r="Q153" s="4"/>
      <c r="R153" s="4"/>
    </row>
    <row r="154" spans="1:18" s="2" customFormat="1" ht="12.75" customHeight="1">
      <c r="A154" s="73">
        <f t="shared" si="39"/>
        <v>0</v>
      </c>
      <c r="B154" s="5" t="str">
        <f t="shared" si="40"/>
        <v>Gegner 5</v>
      </c>
      <c r="C154" s="63"/>
      <c r="D154" s="60"/>
      <c r="E154" s="60"/>
      <c r="F154" s="60"/>
      <c r="G154" s="60"/>
      <c r="H154" s="3"/>
      <c r="I154" s="3"/>
      <c r="J154" s="3"/>
      <c r="K154" s="3"/>
      <c r="L154" s="4"/>
      <c r="M154" s="4"/>
      <c r="N154" s="4"/>
      <c r="O154" s="4"/>
      <c r="P154" s="4"/>
      <c r="Q154" s="4"/>
      <c r="R154" s="4"/>
    </row>
    <row r="155" spans="1:18" s="2" customFormat="1" ht="12.75" customHeight="1">
      <c r="A155" s="73">
        <f t="shared" si="39"/>
        <v>0</v>
      </c>
      <c r="B155" s="5" t="str">
        <f t="shared" si="40"/>
        <v>Gegner 6</v>
      </c>
      <c r="C155" s="63"/>
      <c r="D155" s="60"/>
      <c r="E155" s="60"/>
      <c r="F155" s="60"/>
      <c r="G155" s="60"/>
      <c r="H155" s="3"/>
      <c r="I155" s="3"/>
      <c r="J155" s="3"/>
      <c r="K155" s="3"/>
      <c r="L155" s="4"/>
      <c r="M155" s="4"/>
      <c r="N155" s="4"/>
      <c r="O155" s="4"/>
      <c r="P155" s="4"/>
      <c r="Q155" s="4"/>
      <c r="R155" s="4"/>
    </row>
    <row r="156" spans="1:18" ht="12.75" customHeight="1">
      <c r="A156" s="72">
        <f>daten!D50</f>
        <v>0</v>
      </c>
      <c r="B156" s="117"/>
      <c r="C156" s="118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</row>
    <row r="157" spans="1:18" s="2" customFormat="1" ht="12.75" customHeight="1">
      <c r="A157" s="73">
        <f aca="true" t="shared" si="41" ref="A157:A162">A156</f>
        <v>0</v>
      </c>
      <c r="B157" s="5" t="str">
        <f aca="true" t="shared" si="42" ref="B157:B162">B31</f>
        <v>Berlin-Brandenburg</v>
      </c>
      <c r="C157" s="63"/>
      <c r="D157" s="60"/>
      <c r="E157" s="60"/>
      <c r="F157" s="60"/>
      <c r="G157" s="60"/>
      <c r="H157" s="3"/>
      <c r="I157" s="3"/>
      <c r="J157" s="3"/>
      <c r="K157" s="3"/>
      <c r="L157" s="4"/>
      <c r="M157" s="4"/>
      <c r="N157" s="4"/>
      <c r="O157" s="4"/>
      <c r="P157" s="4"/>
      <c r="Q157" s="4"/>
      <c r="R157" s="4"/>
    </row>
    <row r="158" spans="1:18" s="2" customFormat="1" ht="12.75" customHeight="1">
      <c r="A158" s="73">
        <f t="shared" si="41"/>
        <v>0</v>
      </c>
      <c r="B158" s="5" t="str">
        <f t="shared" si="42"/>
        <v>NRW</v>
      </c>
      <c r="C158" s="63"/>
      <c r="D158" s="60"/>
      <c r="E158" s="60"/>
      <c r="F158" s="60"/>
      <c r="G158" s="60"/>
      <c r="H158" s="3"/>
      <c r="I158" s="3"/>
      <c r="J158" s="3"/>
      <c r="K158" s="3"/>
      <c r="L158" s="4"/>
      <c r="M158" s="4"/>
      <c r="N158" s="4"/>
      <c r="O158" s="4"/>
      <c r="P158" s="4"/>
      <c r="Q158" s="4"/>
      <c r="R158" s="4"/>
    </row>
    <row r="159" spans="1:18" s="2" customFormat="1" ht="12.75" customHeight="1">
      <c r="A159" s="73">
        <f t="shared" si="41"/>
        <v>0</v>
      </c>
      <c r="B159" s="5" t="str">
        <f t="shared" si="42"/>
        <v>Hessen</v>
      </c>
      <c r="C159" s="63"/>
      <c r="D159" s="60"/>
      <c r="E159" s="60"/>
      <c r="F159" s="60"/>
      <c r="G159" s="60"/>
      <c r="H159" s="3"/>
      <c r="I159" s="3"/>
      <c r="J159" s="3"/>
      <c r="K159" s="3"/>
      <c r="L159" s="4"/>
      <c r="M159" s="4"/>
      <c r="N159" s="4"/>
      <c r="O159" s="4"/>
      <c r="P159" s="4"/>
      <c r="Q159" s="4"/>
      <c r="R159" s="4"/>
    </row>
    <row r="160" spans="1:18" s="2" customFormat="1" ht="12.75" customHeight="1">
      <c r="A160" s="73">
        <f t="shared" si="41"/>
        <v>0</v>
      </c>
      <c r="B160" s="5" t="str">
        <f t="shared" si="42"/>
        <v>Schleswig-H./Hamburg</v>
      </c>
      <c r="C160" s="63"/>
      <c r="D160" s="60"/>
      <c r="E160" s="60"/>
      <c r="F160" s="60"/>
      <c r="G160" s="60"/>
      <c r="H160" s="3"/>
      <c r="I160" s="3"/>
      <c r="J160" s="3"/>
      <c r="K160" s="3"/>
      <c r="L160" s="4"/>
      <c r="M160" s="4"/>
      <c r="N160" s="4"/>
      <c r="O160" s="4"/>
      <c r="P160" s="4"/>
      <c r="Q160" s="4"/>
      <c r="R160" s="4"/>
    </row>
    <row r="161" spans="1:18" s="2" customFormat="1" ht="12.75" customHeight="1">
      <c r="A161" s="73">
        <f t="shared" si="41"/>
        <v>0</v>
      </c>
      <c r="B161" s="5" t="str">
        <f t="shared" si="42"/>
        <v>Gegner 5</v>
      </c>
      <c r="C161" s="63"/>
      <c r="D161" s="60"/>
      <c r="E161" s="60"/>
      <c r="F161" s="60"/>
      <c r="G161" s="60"/>
      <c r="H161" s="3"/>
      <c r="I161" s="3"/>
      <c r="J161" s="3"/>
      <c r="K161" s="3"/>
      <c r="L161" s="4"/>
      <c r="M161" s="4"/>
      <c r="N161" s="4"/>
      <c r="O161" s="4"/>
      <c r="P161" s="4"/>
      <c r="Q161" s="4"/>
      <c r="R161" s="4"/>
    </row>
    <row r="162" spans="1:18" s="2" customFormat="1" ht="12.75" customHeight="1">
      <c r="A162" s="73">
        <f t="shared" si="41"/>
        <v>0</v>
      </c>
      <c r="B162" s="5" t="str">
        <f t="shared" si="42"/>
        <v>Gegner 6</v>
      </c>
      <c r="C162" s="63"/>
      <c r="D162" s="60"/>
      <c r="E162" s="60"/>
      <c r="F162" s="60"/>
      <c r="G162" s="60"/>
      <c r="H162" s="3"/>
      <c r="I162" s="3"/>
      <c r="J162" s="3"/>
      <c r="K162" s="3"/>
      <c r="L162" s="4"/>
      <c r="M162" s="4"/>
      <c r="N162" s="4"/>
      <c r="O162" s="4"/>
      <c r="P162" s="4"/>
      <c r="Q162" s="4"/>
      <c r="R162" s="4"/>
    </row>
    <row r="163" spans="1:18" ht="12.75" customHeight="1">
      <c r="A163" s="72">
        <f>daten!D51</f>
        <v>0</v>
      </c>
      <c r="B163" s="117"/>
      <c r="C163" s="118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</row>
    <row r="164" spans="1:18" s="2" customFormat="1" ht="12.75" customHeight="1">
      <c r="A164" s="73">
        <f aca="true" t="shared" si="43" ref="A164:A169">A163</f>
        <v>0</v>
      </c>
      <c r="B164" s="5" t="str">
        <f aca="true" t="shared" si="44" ref="B164:B169">B31</f>
        <v>Berlin-Brandenburg</v>
      </c>
      <c r="C164" s="63"/>
      <c r="D164" s="60"/>
      <c r="E164" s="60"/>
      <c r="F164" s="60"/>
      <c r="G164" s="60"/>
      <c r="H164" s="3"/>
      <c r="I164" s="3"/>
      <c r="J164" s="3"/>
      <c r="K164" s="3"/>
      <c r="L164" s="4"/>
      <c r="M164" s="4"/>
      <c r="N164" s="4"/>
      <c r="O164" s="4"/>
      <c r="P164" s="4"/>
      <c r="Q164" s="4"/>
      <c r="R164" s="4"/>
    </row>
    <row r="165" spans="1:18" s="2" customFormat="1" ht="12.75" customHeight="1">
      <c r="A165" s="73">
        <f t="shared" si="43"/>
        <v>0</v>
      </c>
      <c r="B165" s="5" t="str">
        <f t="shared" si="44"/>
        <v>NRW</v>
      </c>
      <c r="C165" s="63"/>
      <c r="D165" s="60"/>
      <c r="E165" s="60"/>
      <c r="F165" s="60"/>
      <c r="G165" s="60"/>
      <c r="H165" s="3"/>
      <c r="I165" s="3"/>
      <c r="J165" s="3"/>
      <c r="K165" s="3"/>
      <c r="L165" s="4"/>
      <c r="M165" s="4"/>
      <c r="N165" s="4"/>
      <c r="O165" s="4"/>
      <c r="P165" s="4"/>
      <c r="Q165" s="4"/>
      <c r="R165" s="4"/>
    </row>
    <row r="166" spans="1:18" s="2" customFormat="1" ht="12.75" customHeight="1">
      <c r="A166" s="73">
        <f t="shared" si="43"/>
        <v>0</v>
      </c>
      <c r="B166" s="5" t="str">
        <f t="shared" si="44"/>
        <v>Hessen</v>
      </c>
      <c r="C166" s="63"/>
      <c r="D166" s="60"/>
      <c r="E166" s="60"/>
      <c r="F166" s="60"/>
      <c r="G166" s="60"/>
      <c r="H166" s="3"/>
      <c r="I166" s="3"/>
      <c r="J166" s="3"/>
      <c r="K166" s="3"/>
      <c r="L166" s="4"/>
      <c r="M166" s="4"/>
      <c r="N166" s="4"/>
      <c r="O166" s="4"/>
      <c r="P166" s="4"/>
      <c r="Q166" s="4"/>
      <c r="R166" s="4"/>
    </row>
    <row r="167" spans="1:18" s="2" customFormat="1" ht="12.75" customHeight="1">
      <c r="A167" s="73">
        <f t="shared" si="43"/>
        <v>0</v>
      </c>
      <c r="B167" s="5" t="str">
        <f t="shared" si="44"/>
        <v>Schleswig-H./Hamburg</v>
      </c>
      <c r="C167" s="63"/>
      <c r="D167" s="60"/>
      <c r="E167" s="60"/>
      <c r="F167" s="60"/>
      <c r="G167" s="60"/>
      <c r="H167" s="3"/>
      <c r="I167" s="3"/>
      <c r="J167" s="3"/>
      <c r="K167" s="3"/>
      <c r="L167" s="4"/>
      <c r="M167" s="4"/>
      <c r="N167" s="4"/>
      <c r="O167" s="4"/>
      <c r="P167" s="4"/>
      <c r="Q167" s="4"/>
      <c r="R167" s="4"/>
    </row>
    <row r="168" spans="1:18" s="2" customFormat="1" ht="12.75" customHeight="1">
      <c r="A168" s="73">
        <f t="shared" si="43"/>
        <v>0</v>
      </c>
      <c r="B168" s="5" t="str">
        <f t="shared" si="44"/>
        <v>Gegner 5</v>
      </c>
      <c r="C168" s="63"/>
      <c r="D168" s="60"/>
      <c r="E168" s="60"/>
      <c r="F168" s="60"/>
      <c r="G168" s="60"/>
      <c r="H168" s="3"/>
      <c r="I168" s="3"/>
      <c r="J168" s="3"/>
      <c r="K168" s="3"/>
      <c r="L168" s="4"/>
      <c r="M168" s="4"/>
      <c r="N168" s="4"/>
      <c r="O168" s="4"/>
      <c r="P168" s="4"/>
      <c r="Q168" s="4"/>
      <c r="R168" s="4"/>
    </row>
    <row r="169" spans="1:18" s="2" customFormat="1" ht="12.75" customHeight="1">
      <c r="A169" s="73">
        <f t="shared" si="43"/>
        <v>0</v>
      </c>
      <c r="B169" s="5" t="str">
        <f t="shared" si="44"/>
        <v>Gegner 6</v>
      </c>
      <c r="C169" s="63"/>
      <c r="D169" s="60"/>
      <c r="E169" s="60"/>
      <c r="F169" s="60"/>
      <c r="G169" s="60"/>
      <c r="H169" s="3"/>
      <c r="I169" s="3"/>
      <c r="J169" s="3"/>
      <c r="K169" s="3"/>
      <c r="L169" s="4"/>
      <c r="M169" s="4"/>
      <c r="N169" s="4"/>
      <c r="O169" s="4"/>
      <c r="P169" s="4"/>
      <c r="Q169" s="4"/>
      <c r="R169" s="4"/>
    </row>
    <row r="171" spans="2:18" s="79" customFormat="1" ht="12.75" customHeight="1">
      <c r="B171" s="79" t="s">
        <v>35</v>
      </c>
      <c r="C171" s="90" t="s">
        <v>36</v>
      </c>
      <c r="D171" s="85">
        <f aca="true" t="shared" si="45" ref="D171:L171">SUBTOTAL(9,D3:D169)</f>
        <v>114</v>
      </c>
      <c r="E171" s="85">
        <f t="shared" si="45"/>
        <v>98</v>
      </c>
      <c r="F171" s="85">
        <f t="shared" si="45"/>
        <v>14</v>
      </c>
      <c r="G171" s="85">
        <f t="shared" si="45"/>
        <v>12</v>
      </c>
      <c r="H171" s="87">
        <f t="shared" si="45"/>
        <v>25</v>
      </c>
      <c r="I171" s="87">
        <f t="shared" si="45"/>
        <v>3</v>
      </c>
      <c r="J171" s="87">
        <f t="shared" si="45"/>
        <v>2</v>
      </c>
      <c r="K171" s="87">
        <f t="shared" si="45"/>
        <v>0</v>
      </c>
      <c r="L171" s="89">
        <f t="shared" si="45"/>
        <v>25</v>
      </c>
      <c r="M171" s="89">
        <f aca="true" t="shared" si="46" ref="M171:R171">SUBTOTAL(9,M3:M169)</f>
        <v>14</v>
      </c>
      <c r="N171" s="89">
        <f t="shared" si="46"/>
        <v>2</v>
      </c>
      <c r="O171" s="89">
        <f t="shared" si="46"/>
        <v>9</v>
      </c>
      <c r="P171" s="89">
        <f t="shared" si="46"/>
        <v>2</v>
      </c>
      <c r="Q171" s="89">
        <f t="shared" si="46"/>
        <v>0</v>
      </c>
      <c r="R171" s="89">
        <f t="shared" si="46"/>
        <v>0</v>
      </c>
    </row>
  </sheetData>
  <sheetProtection/>
  <autoFilter ref="B1:B169"/>
  <printOptions/>
  <pageMargins left="0.6692913385826772" right="0.3937007874015748" top="0.7874015748031497" bottom="0.8267716535433072" header="0.5118110236220472" footer="0.511811023622047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20"/>
  <sheetViews>
    <sheetView zoomScale="93" zoomScaleNormal="93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4.7109375" style="23" customWidth="1"/>
    <col min="2" max="2" width="20.7109375" style="14" customWidth="1"/>
    <col min="3" max="3" width="18.7109375" style="14" customWidth="1"/>
    <col min="4" max="4" width="3.28125" style="53" customWidth="1"/>
    <col min="5" max="5" width="7.28125" style="54" customWidth="1"/>
    <col min="6" max="23" width="4.00390625" style="55" customWidth="1"/>
    <col min="24" max="24" width="5.7109375" style="56" customWidth="1"/>
    <col min="25" max="16384" width="11.421875" style="14" customWidth="1"/>
  </cols>
  <sheetData>
    <row r="1" spans="1:24" s="21" customFormat="1" ht="24.75" customHeight="1">
      <c r="A1" s="82">
        <v>7</v>
      </c>
      <c r="B1" s="21" t="s">
        <v>29</v>
      </c>
      <c r="C1" s="28" t="s">
        <v>34</v>
      </c>
      <c r="D1" s="43" t="s">
        <v>25</v>
      </c>
      <c r="E1" s="44" t="s">
        <v>20</v>
      </c>
      <c r="F1" s="45" t="s">
        <v>19</v>
      </c>
      <c r="G1" s="46" t="s">
        <v>0</v>
      </c>
      <c r="H1" s="46" t="s">
        <v>2</v>
      </c>
      <c r="I1" s="46" t="s">
        <v>21</v>
      </c>
      <c r="J1" s="46" t="s">
        <v>4</v>
      </c>
      <c r="K1" s="46" t="s">
        <v>5</v>
      </c>
      <c r="L1" s="46" t="s">
        <v>6</v>
      </c>
      <c r="M1" s="46" t="s">
        <v>7</v>
      </c>
      <c r="N1" s="46" t="s">
        <v>8</v>
      </c>
      <c r="O1" s="46" t="s">
        <v>9</v>
      </c>
      <c r="P1" s="46" t="s">
        <v>10</v>
      </c>
      <c r="Q1" s="46" t="s">
        <v>13</v>
      </c>
      <c r="R1" s="46" t="s">
        <v>14</v>
      </c>
      <c r="S1" s="46" t="s">
        <v>22</v>
      </c>
      <c r="T1" s="46" t="s">
        <v>23</v>
      </c>
      <c r="U1" s="46" t="s">
        <v>30</v>
      </c>
      <c r="V1" s="46" t="s">
        <v>31</v>
      </c>
      <c r="W1" s="46" t="s">
        <v>32</v>
      </c>
      <c r="X1" s="47" t="s">
        <v>24</v>
      </c>
    </row>
    <row r="2" spans="1:24" ht="12.75" customHeight="1">
      <c r="A2" s="24">
        <f>SUBTOTAL(3,$X$2:X2)</f>
        <v>1</v>
      </c>
      <c r="B2" s="15" t="str">
        <f>'p-bawü'!A2</f>
        <v>Beck, Fabian</v>
      </c>
      <c r="C2" s="15" t="str">
        <f>'p-bawü'!$A$1</f>
        <v>Baden-Württemberg</v>
      </c>
      <c r="D2" s="48">
        <f>SUM('p-bawü'!C3:C8)</f>
        <v>0</v>
      </c>
      <c r="E2" s="49">
        <f>SUM('p-bawü'!D3:D8)</f>
        <v>0</v>
      </c>
      <c r="F2" s="48">
        <f>SUM('p-bawü'!E3:E8)</f>
        <v>0</v>
      </c>
      <c r="G2" s="48">
        <f>SUM('p-bawü'!F3:F8)</f>
        <v>0</v>
      </c>
      <c r="H2" s="48">
        <f>SUM('p-bawü'!G3:G8)</f>
        <v>0</v>
      </c>
      <c r="I2" s="48">
        <f>SUM('p-bawü'!H3:H8)</f>
        <v>0</v>
      </c>
      <c r="J2" s="48">
        <f>SUM('p-bawü'!I3:I8)</f>
        <v>0</v>
      </c>
      <c r="K2" s="48">
        <f>SUM('p-bawü'!J3:J8)</f>
        <v>0</v>
      </c>
      <c r="L2" s="48">
        <f>SUM('p-bawü'!K3:K8)</f>
        <v>0</v>
      </c>
      <c r="M2" s="48">
        <f>SUM('p-bawü'!L3:L8)</f>
        <v>0</v>
      </c>
      <c r="N2" s="48">
        <f>SUM('p-bawü'!M3:M8)</f>
        <v>0</v>
      </c>
      <c r="O2" s="48">
        <f>SUM('p-bawü'!N3:N8)</f>
        <v>0</v>
      </c>
      <c r="P2" s="48">
        <f>SUM('p-bawü'!O3:O8)</f>
        <v>0</v>
      </c>
      <c r="Q2" s="48">
        <f>SUM('p-bawü'!P3:P8)</f>
        <v>0</v>
      </c>
      <c r="R2" s="48">
        <f>SUM('p-bawü'!Q3:Q8)</f>
        <v>0</v>
      </c>
      <c r="S2" s="48">
        <f>SUM('p-bawü'!R3:R8)</f>
        <v>0</v>
      </c>
      <c r="T2" s="48">
        <f>SUM('p-bawü'!S3:S8)</f>
        <v>0</v>
      </c>
      <c r="U2" s="48">
        <f>SUM('p-bawü'!T3:T8)</f>
        <v>0</v>
      </c>
      <c r="V2" s="48">
        <f>SUM('p-bawü'!U3:U8)</f>
        <v>0</v>
      </c>
      <c r="W2" s="48">
        <f>SUM('p-bawü'!V3:V8)</f>
        <v>0</v>
      </c>
      <c r="X2" s="50">
        <f aca="true" t="shared" si="0" ref="X2:X33">IF(AND(E2=0,I2=0),0,IF(AND(E2=0,I2&gt;0),99,IF(F2=0,0,(I2*$A$1)/E2)))</f>
        <v>0</v>
      </c>
    </row>
    <row r="3" spans="1:24" ht="12.75" customHeight="1">
      <c r="A3" s="24">
        <f>SUBTOTAL(3,$X$2:X3)</f>
        <v>2</v>
      </c>
      <c r="B3" s="13" t="str">
        <f>'p-bawü'!A16</f>
        <v>Behr, Emil</v>
      </c>
      <c r="C3" s="15" t="str">
        <f>'p-bawü'!$A$1</f>
        <v>Baden-Württemberg</v>
      </c>
      <c r="D3" s="48">
        <f>SUM('p-bawü'!C17:C22)</f>
        <v>0</v>
      </c>
      <c r="E3" s="49">
        <f>SUM('p-bawü'!D17:D22)</f>
        <v>0</v>
      </c>
      <c r="F3" s="48">
        <f>SUM('p-bawü'!E17:E22)</f>
        <v>0</v>
      </c>
      <c r="G3" s="48">
        <f>SUM('p-bawü'!F17:F22)</f>
        <v>0</v>
      </c>
      <c r="H3" s="48">
        <f>SUM('p-bawü'!G17:G22)</f>
        <v>0</v>
      </c>
      <c r="I3" s="48">
        <f>SUM('p-bawü'!H17:H22)</f>
        <v>0</v>
      </c>
      <c r="J3" s="48">
        <f>SUM('p-bawü'!I17:I22)</f>
        <v>0</v>
      </c>
      <c r="K3" s="48">
        <f>SUM('p-bawü'!J17:J22)</f>
        <v>0</v>
      </c>
      <c r="L3" s="48">
        <f>SUM('p-bawü'!K17:K22)</f>
        <v>0</v>
      </c>
      <c r="M3" s="48">
        <f>SUM('p-bawü'!L17:L22)</f>
        <v>0</v>
      </c>
      <c r="N3" s="48">
        <f>SUM('p-bawü'!M17:M22)</f>
        <v>0</v>
      </c>
      <c r="O3" s="48">
        <f>SUM('p-bawü'!N17:N22)</f>
        <v>0</v>
      </c>
      <c r="P3" s="48">
        <f>SUM('p-bawü'!O17:O22)</f>
        <v>0</v>
      </c>
      <c r="Q3" s="48">
        <f>SUM('p-bawü'!P17:P22)</f>
        <v>0</v>
      </c>
      <c r="R3" s="48">
        <f>SUM('p-bawü'!Q17:Q22)</f>
        <v>0</v>
      </c>
      <c r="S3" s="48">
        <f>SUM('p-bawü'!R17:R22)</f>
        <v>0</v>
      </c>
      <c r="T3" s="48">
        <f>SUM('p-bawü'!S17:S22)</f>
        <v>0</v>
      </c>
      <c r="U3" s="48">
        <f>SUM('p-bawü'!T17:T22)</f>
        <v>0</v>
      </c>
      <c r="V3" s="48">
        <f>SUM('p-bawü'!U17:U22)</f>
        <v>0</v>
      </c>
      <c r="W3" s="48">
        <f>SUM('p-bawü'!V17:V22)</f>
        <v>0</v>
      </c>
      <c r="X3" s="50">
        <f t="shared" si="0"/>
        <v>0</v>
      </c>
    </row>
    <row r="4" spans="1:24" ht="12.75" customHeight="1">
      <c r="A4" s="24">
        <f>SUBTOTAL(3,$X$2:X4)</f>
        <v>3</v>
      </c>
      <c r="B4" s="13" t="str">
        <f>'p-bawü'!A9</f>
        <v>Bendlin, Merlin</v>
      </c>
      <c r="C4" s="15" t="str">
        <f>'p-bawü'!$A$1</f>
        <v>Baden-Württemberg</v>
      </c>
      <c r="D4" s="48">
        <f>SUM('p-bawü'!C10:C15)</f>
        <v>0</v>
      </c>
      <c r="E4" s="49">
        <f>SUM('p-bawü'!D10:D15)</f>
        <v>0</v>
      </c>
      <c r="F4" s="48">
        <f>SUM('p-bawü'!E10:E15)</f>
        <v>0</v>
      </c>
      <c r="G4" s="48">
        <f>SUM('p-bawü'!F10:F15)</f>
        <v>0</v>
      </c>
      <c r="H4" s="48">
        <f>SUM('p-bawü'!G10:G15)</f>
        <v>0</v>
      </c>
      <c r="I4" s="48">
        <f>SUM('p-bawü'!H10:H15)</f>
        <v>0</v>
      </c>
      <c r="J4" s="48">
        <f>SUM('p-bawü'!I10:I15)</f>
        <v>0</v>
      </c>
      <c r="K4" s="48">
        <f>SUM('p-bawü'!J10:J15)</f>
        <v>0</v>
      </c>
      <c r="L4" s="48">
        <f>SUM('p-bawü'!K10:K15)</f>
        <v>0</v>
      </c>
      <c r="M4" s="48">
        <f>SUM('p-bawü'!L10:L15)</f>
        <v>0</v>
      </c>
      <c r="N4" s="48">
        <f>SUM('p-bawü'!M10:M15)</f>
        <v>0</v>
      </c>
      <c r="O4" s="48">
        <f>SUM('p-bawü'!N10:N15)</f>
        <v>0</v>
      </c>
      <c r="P4" s="48">
        <f>SUM('p-bawü'!O10:O15)</f>
        <v>0</v>
      </c>
      <c r="Q4" s="48">
        <f>SUM('p-bawü'!P10:P15)</f>
        <v>0</v>
      </c>
      <c r="R4" s="48">
        <f>SUM('p-bawü'!Q10:Q15)</f>
        <v>0</v>
      </c>
      <c r="S4" s="48">
        <f>SUM('p-bawü'!R10:R15)</f>
        <v>0</v>
      </c>
      <c r="T4" s="48">
        <f>SUM('p-bawü'!S10:S15)</f>
        <v>0</v>
      </c>
      <c r="U4" s="48">
        <f>SUM('p-bawü'!T10:T15)</f>
        <v>0</v>
      </c>
      <c r="V4" s="48">
        <f>SUM('p-bawü'!U10:U15)</f>
        <v>0</v>
      </c>
      <c r="W4" s="48">
        <f>SUM('p-bawü'!V10:V15)</f>
        <v>0</v>
      </c>
      <c r="X4" s="50">
        <f t="shared" si="0"/>
        <v>0</v>
      </c>
    </row>
    <row r="5" spans="1:24" s="16" customFormat="1" ht="12.75" customHeight="1">
      <c r="A5" s="24">
        <f>SUBTOTAL(3,$X$2:X5)</f>
        <v>4</v>
      </c>
      <c r="B5" s="13" t="str">
        <f>'p-bawü'!A23</f>
        <v>Bergen van, Moritz</v>
      </c>
      <c r="C5" s="15" t="str">
        <f>'p-bawü'!$A$1</f>
        <v>Baden-Württemberg</v>
      </c>
      <c r="D5" s="48">
        <f>SUM('p-bawü'!C24:C29)</f>
        <v>1</v>
      </c>
      <c r="E5" s="49">
        <f>SUM('p-bawü'!D24:D29)</f>
        <v>2</v>
      </c>
      <c r="F5" s="48">
        <f>SUM('p-bawü'!E24:E29)</f>
        <v>7</v>
      </c>
      <c r="G5" s="48">
        <f>SUM('p-bawü'!F24:F29)</f>
        <v>6</v>
      </c>
      <c r="H5" s="48">
        <f>SUM('p-bawü'!G24:G29)</f>
        <v>1</v>
      </c>
      <c r="I5" s="48">
        <f>SUM('p-bawü'!H24:H29)</f>
        <v>0</v>
      </c>
      <c r="J5" s="48">
        <f>SUM('p-bawü'!I24:I29)</f>
        <v>1</v>
      </c>
      <c r="K5" s="48">
        <f>SUM('p-bawü'!J24:J29)</f>
        <v>0</v>
      </c>
      <c r="L5" s="48">
        <f>SUM('p-bawü'!K24:K29)</f>
        <v>0</v>
      </c>
      <c r="M5" s="48">
        <f>SUM('p-bawü'!L24:L29)</f>
        <v>0</v>
      </c>
      <c r="N5" s="48">
        <f>SUM('p-bawü'!M24:M29)</f>
        <v>2</v>
      </c>
      <c r="O5" s="48">
        <f>SUM('p-bawü'!N24:N29)</f>
        <v>1</v>
      </c>
      <c r="P5" s="48">
        <f>SUM('p-bawü'!O24:O29)</f>
        <v>0</v>
      </c>
      <c r="Q5" s="48">
        <f>SUM('p-bawü'!P24:P29)</f>
        <v>0</v>
      </c>
      <c r="R5" s="48">
        <f>SUM('p-bawü'!Q24:Q29)</f>
        <v>0</v>
      </c>
      <c r="S5" s="48">
        <f>SUM('p-bawü'!R24:R29)</f>
        <v>0</v>
      </c>
      <c r="T5" s="48">
        <f>SUM('p-bawü'!S24:S29)</f>
        <v>0</v>
      </c>
      <c r="U5" s="48">
        <f>SUM('p-bawü'!T24:T29)</f>
        <v>0</v>
      </c>
      <c r="V5" s="48">
        <f>SUM('p-bawü'!U24:U29)</f>
        <v>0</v>
      </c>
      <c r="W5" s="48">
        <f>SUM('p-bawü'!V24:V29)</f>
        <v>0</v>
      </c>
      <c r="X5" s="50">
        <f t="shared" si="0"/>
        <v>0</v>
      </c>
    </row>
    <row r="6" spans="1:24" ht="12.75" customHeight="1">
      <c r="A6" s="24">
        <f>SUBTOTAL(3,$X$2:X6)</f>
        <v>5</v>
      </c>
      <c r="B6" s="13" t="str">
        <f>'p-bawü'!A30</f>
        <v>Dossow, Amando</v>
      </c>
      <c r="C6" s="15" t="str">
        <f>'p-bawü'!$A$1</f>
        <v>Baden-Württemberg</v>
      </c>
      <c r="D6" s="48">
        <f>SUM('p-bawü'!C31:C36)</f>
        <v>0</v>
      </c>
      <c r="E6" s="49">
        <f>SUM('p-bawü'!D31:D36)</f>
        <v>0</v>
      </c>
      <c r="F6" s="48">
        <f>SUM('p-bawü'!E31:E36)</f>
        <v>0</v>
      </c>
      <c r="G6" s="48">
        <f>SUM('p-bawü'!F31:F36)</f>
        <v>0</v>
      </c>
      <c r="H6" s="48">
        <f>SUM('p-bawü'!G31:G36)</f>
        <v>0</v>
      </c>
      <c r="I6" s="48">
        <f>SUM('p-bawü'!H31:H36)</f>
        <v>0</v>
      </c>
      <c r="J6" s="48">
        <f>SUM('p-bawü'!I31:I36)</f>
        <v>0</v>
      </c>
      <c r="K6" s="48">
        <f>SUM('p-bawü'!J31:J36)</f>
        <v>0</v>
      </c>
      <c r="L6" s="48">
        <f>SUM('p-bawü'!K31:K36)</f>
        <v>0</v>
      </c>
      <c r="M6" s="48">
        <f>SUM('p-bawü'!L31:L36)</f>
        <v>0</v>
      </c>
      <c r="N6" s="48">
        <f>SUM('p-bawü'!M31:M36)</f>
        <v>0</v>
      </c>
      <c r="O6" s="48">
        <f>SUM('p-bawü'!N31:N36)</f>
        <v>0</v>
      </c>
      <c r="P6" s="48">
        <f>SUM('p-bawü'!O31:O36)</f>
        <v>0</v>
      </c>
      <c r="Q6" s="48">
        <f>SUM('p-bawü'!P31:P36)</f>
        <v>0</v>
      </c>
      <c r="R6" s="48">
        <f>SUM('p-bawü'!Q31:Q36)</f>
        <v>0</v>
      </c>
      <c r="S6" s="48">
        <f>SUM('p-bawü'!R31:R36)</f>
        <v>0</v>
      </c>
      <c r="T6" s="48">
        <f>SUM('p-bawü'!S31:S36)</f>
        <v>0</v>
      </c>
      <c r="U6" s="48">
        <f>SUM('p-bawü'!T31:T36)</f>
        <v>0</v>
      </c>
      <c r="V6" s="48">
        <f>SUM('p-bawü'!U31:U36)</f>
        <v>0</v>
      </c>
      <c r="W6" s="48">
        <f>SUM('p-bawü'!V31:V36)</f>
        <v>0</v>
      </c>
      <c r="X6" s="50">
        <f t="shared" si="0"/>
        <v>0</v>
      </c>
    </row>
    <row r="7" spans="1:24" ht="12.75" customHeight="1">
      <c r="A7" s="24">
        <f>SUBTOTAL(3,$X$2:X7)</f>
        <v>6</v>
      </c>
      <c r="B7" s="13" t="str">
        <f>'p-bawü'!A37</f>
        <v>Fink, Fridolin</v>
      </c>
      <c r="C7" s="15" t="str">
        <f>'p-bawü'!$A$1</f>
        <v>Baden-Württemberg</v>
      </c>
      <c r="D7" s="48">
        <f>SUM('p-bawü'!C38:C43)</f>
        <v>1</v>
      </c>
      <c r="E7" s="49">
        <f>SUM('p-bawü'!D38:D43)</f>
        <v>1</v>
      </c>
      <c r="F7" s="48">
        <f>SUM('p-bawü'!E38:E43)</f>
        <v>6</v>
      </c>
      <c r="G7" s="48">
        <f>SUM('p-bawü'!F38:F43)</f>
        <v>5</v>
      </c>
      <c r="H7" s="48">
        <f>SUM('p-bawü'!G38:G43)</f>
        <v>2</v>
      </c>
      <c r="I7" s="48">
        <f>SUM('p-bawü'!H38:H43)</f>
        <v>2</v>
      </c>
      <c r="J7" s="48">
        <f>SUM('p-bawü'!I38:I43)</f>
        <v>1</v>
      </c>
      <c r="K7" s="48">
        <f>SUM('p-bawü'!J38:J43)</f>
        <v>0</v>
      </c>
      <c r="L7" s="48">
        <f>SUM('p-bawü'!K38:K43)</f>
        <v>0</v>
      </c>
      <c r="M7" s="48">
        <f>SUM('p-bawü'!L38:L43)</f>
        <v>0</v>
      </c>
      <c r="N7" s="48">
        <f>SUM('p-bawü'!M38:M43)</f>
        <v>1</v>
      </c>
      <c r="O7" s="48">
        <f>SUM('p-bawü'!N38:N43)</f>
        <v>1</v>
      </c>
      <c r="P7" s="48">
        <f>SUM('p-bawü'!O38:O43)</f>
        <v>0</v>
      </c>
      <c r="Q7" s="48">
        <f>SUM('p-bawü'!P38:P43)</f>
        <v>0</v>
      </c>
      <c r="R7" s="48">
        <f>SUM('p-bawü'!Q38:Q43)</f>
        <v>0</v>
      </c>
      <c r="S7" s="48">
        <f>SUM('p-bawü'!R38:R43)</f>
        <v>1</v>
      </c>
      <c r="T7" s="48">
        <f>SUM('p-bawü'!S38:S43)</f>
        <v>0</v>
      </c>
      <c r="U7" s="48">
        <f>SUM('p-bawü'!T38:T43)</f>
        <v>0</v>
      </c>
      <c r="V7" s="48">
        <f>SUM('p-bawü'!U38:U43)</f>
        <v>0</v>
      </c>
      <c r="W7" s="48">
        <f>SUM('p-bawü'!V38:V43)</f>
        <v>0</v>
      </c>
      <c r="X7" s="50">
        <f t="shared" si="0"/>
        <v>14</v>
      </c>
    </row>
    <row r="8" spans="1:24" ht="12.75" customHeight="1">
      <c r="A8" s="24">
        <f>SUBTOTAL(3,$X$2:X8)</f>
        <v>7</v>
      </c>
      <c r="B8" s="13" t="str">
        <f>'p-bawü'!A44</f>
        <v>Gentner, Elian</v>
      </c>
      <c r="C8" s="15" t="str">
        <f>'p-bawü'!$A$1</f>
        <v>Baden-Württemberg</v>
      </c>
      <c r="D8" s="48">
        <f>SUM('p-bawü'!C45:C50)</f>
        <v>2</v>
      </c>
      <c r="E8" s="49">
        <f>SUM('p-bawü'!D45:D50)</f>
        <v>7</v>
      </c>
      <c r="F8" s="48">
        <f>SUM('p-bawü'!E45:E50)</f>
        <v>30</v>
      </c>
      <c r="G8" s="48">
        <f>SUM('p-bawü'!F45:F50)</f>
        <v>28</v>
      </c>
      <c r="H8" s="48">
        <f>SUM('p-bawü'!G45:G50)</f>
        <v>3</v>
      </c>
      <c r="I8" s="48">
        <f>SUM('p-bawü'!H45:H50)</f>
        <v>2</v>
      </c>
      <c r="J8" s="48">
        <f>SUM('p-bawü'!I45:I50)</f>
        <v>7</v>
      </c>
      <c r="K8" s="48">
        <f>SUM('p-bawü'!J45:J50)</f>
        <v>1</v>
      </c>
      <c r="L8" s="48">
        <f>SUM('p-bawü'!K45:K50)</f>
        <v>0</v>
      </c>
      <c r="M8" s="48">
        <f>SUM('p-bawü'!L45:L50)</f>
        <v>0</v>
      </c>
      <c r="N8" s="48">
        <f>SUM('p-bawü'!M45:M50)</f>
        <v>3</v>
      </c>
      <c r="O8" s="48">
        <f>SUM('p-bawü'!N45:N50)</f>
        <v>1</v>
      </c>
      <c r="P8" s="48">
        <f>SUM('p-bawü'!O45:O50)</f>
        <v>0</v>
      </c>
      <c r="Q8" s="48">
        <f>SUM('p-bawü'!P45:P50)</f>
        <v>1</v>
      </c>
      <c r="R8" s="48">
        <f>SUM('p-bawü'!Q45:Q50)</f>
        <v>0</v>
      </c>
      <c r="S8" s="48">
        <f>SUM('p-bawü'!R45:R50)</f>
        <v>1</v>
      </c>
      <c r="T8" s="48">
        <f>SUM('p-bawü'!S45:S50)</f>
        <v>0</v>
      </c>
      <c r="U8" s="48">
        <f>SUM('p-bawü'!T45:T50)</f>
        <v>0</v>
      </c>
      <c r="V8" s="48">
        <f>SUM('p-bawü'!U45:U50)</f>
        <v>1</v>
      </c>
      <c r="W8" s="48">
        <f>SUM('p-bawü'!V45:V50)</f>
        <v>0</v>
      </c>
      <c r="X8" s="50">
        <f t="shared" si="0"/>
        <v>2</v>
      </c>
    </row>
    <row r="9" spans="1:24" ht="12.75" customHeight="1">
      <c r="A9" s="24">
        <f>SUBTOTAL(3,$X$2:X9)</f>
        <v>8</v>
      </c>
      <c r="B9" s="13" t="str">
        <f>'p-bawü'!A51</f>
        <v>Holzwarth, Colin</v>
      </c>
      <c r="C9" s="15" t="str">
        <f>'p-bawü'!$A$1</f>
        <v>Baden-Württemberg</v>
      </c>
      <c r="D9" s="48">
        <f>SUM('p-bawü'!C52:C57)</f>
        <v>1</v>
      </c>
      <c r="E9" s="49">
        <f>SUM('p-bawü'!D52:D57)</f>
        <v>1</v>
      </c>
      <c r="F9" s="48">
        <f>SUM('p-bawü'!E52:E57)</f>
        <v>3</v>
      </c>
      <c r="G9" s="48">
        <f>SUM('p-bawü'!F52:F57)</f>
        <v>3</v>
      </c>
      <c r="H9" s="48">
        <f>SUM('p-bawü'!G52:G57)</f>
        <v>0</v>
      </c>
      <c r="I9" s="48">
        <f>SUM('p-bawü'!H52:H57)</f>
        <v>0</v>
      </c>
      <c r="J9" s="48">
        <f>SUM('p-bawü'!I52:I57)</f>
        <v>0</v>
      </c>
      <c r="K9" s="48">
        <f>SUM('p-bawü'!J52:J57)</f>
        <v>0</v>
      </c>
      <c r="L9" s="48">
        <f>SUM('p-bawü'!K52:K57)</f>
        <v>0</v>
      </c>
      <c r="M9" s="48">
        <f>SUM('p-bawü'!L52:L57)</f>
        <v>0</v>
      </c>
      <c r="N9" s="48">
        <f>SUM('p-bawü'!M52:M57)</f>
        <v>2</v>
      </c>
      <c r="O9" s="48">
        <f>SUM('p-bawü'!N52:N57)</f>
        <v>0</v>
      </c>
      <c r="P9" s="48">
        <f>SUM('p-bawü'!O52:O57)</f>
        <v>0</v>
      </c>
      <c r="Q9" s="48">
        <f>SUM('p-bawü'!P52:P57)</f>
        <v>0</v>
      </c>
      <c r="R9" s="48">
        <f>SUM('p-bawü'!Q52:Q57)</f>
        <v>0</v>
      </c>
      <c r="S9" s="48">
        <f>SUM('p-bawü'!R52:R57)</f>
        <v>0</v>
      </c>
      <c r="T9" s="48">
        <f>SUM('p-bawü'!S52:S57)</f>
        <v>0</v>
      </c>
      <c r="U9" s="48">
        <f>SUM('p-bawü'!T52:T57)</f>
        <v>0</v>
      </c>
      <c r="V9" s="48">
        <f>SUM('p-bawü'!U52:U57)</f>
        <v>0</v>
      </c>
      <c r="W9" s="48">
        <f>SUM('p-bawü'!V52:V57)</f>
        <v>0</v>
      </c>
      <c r="X9" s="50">
        <f t="shared" si="0"/>
        <v>0</v>
      </c>
    </row>
    <row r="10" spans="1:24" ht="12.75" customHeight="1">
      <c r="A10" s="24">
        <f>SUBTOTAL(3,$X$2:X10)</f>
        <v>9</v>
      </c>
      <c r="B10" s="13" t="str">
        <f>'p-bawü'!A58</f>
        <v>Liebig, Lasse</v>
      </c>
      <c r="C10" s="15" t="str">
        <f>'p-bawü'!$A$1</f>
        <v>Baden-Württemberg</v>
      </c>
      <c r="D10" s="48">
        <f>SUM('p-bawü'!C59:C64)</f>
        <v>0</v>
      </c>
      <c r="E10" s="49">
        <f>SUM('p-bawü'!D59:D64)</f>
        <v>0</v>
      </c>
      <c r="F10" s="48">
        <f>SUM('p-bawü'!E59:E64)</f>
        <v>0</v>
      </c>
      <c r="G10" s="48">
        <f>SUM('p-bawü'!F59:F64)</f>
        <v>0</v>
      </c>
      <c r="H10" s="48">
        <f>SUM('p-bawü'!G59:G64)</f>
        <v>0</v>
      </c>
      <c r="I10" s="48">
        <f>SUM('p-bawü'!H59:H64)</f>
        <v>0</v>
      </c>
      <c r="J10" s="48">
        <f>SUM('p-bawü'!I59:I64)</f>
        <v>0</v>
      </c>
      <c r="K10" s="48">
        <f>SUM('p-bawü'!J59:J64)</f>
        <v>0</v>
      </c>
      <c r="L10" s="48">
        <f>SUM('p-bawü'!K59:K64)</f>
        <v>0</v>
      </c>
      <c r="M10" s="48">
        <f>SUM('p-bawü'!L59:L64)</f>
        <v>0</v>
      </c>
      <c r="N10" s="48">
        <f>SUM('p-bawü'!M59:M64)</f>
        <v>0</v>
      </c>
      <c r="O10" s="48">
        <f>SUM('p-bawü'!N59:N64)</f>
        <v>0</v>
      </c>
      <c r="P10" s="48">
        <f>SUM('p-bawü'!O59:O64)</f>
        <v>0</v>
      </c>
      <c r="Q10" s="48">
        <f>SUM('p-bawü'!P59:P64)</f>
        <v>0</v>
      </c>
      <c r="R10" s="48">
        <f>SUM('p-bawü'!Q59:Q64)</f>
        <v>0</v>
      </c>
      <c r="S10" s="48">
        <f>SUM('p-bawü'!R59:R64)</f>
        <v>0</v>
      </c>
      <c r="T10" s="48">
        <f>SUM('p-bawü'!S59:S64)</f>
        <v>0</v>
      </c>
      <c r="U10" s="48">
        <f>SUM('p-bawü'!T59:T64)</f>
        <v>0</v>
      </c>
      <c r="V10" s="48">
        <f>SUM('p-bawü'!U59:U64)</f>
        <v>0</v>
      </c>
      <c r="W10" s="48">
        <f>SUM('p-bawü'!V59:V64)</f>
        <v>0</v>
      </c>
      <c r="X10" s="50">
        <f t="shared" si="0"/>
        <v>0</v>
      </c>
    </row>
    <row r="11" spans="1:24" ht="12.75" customHeight="1">
      <c r="A11" s="24">
        <f>SUBTOTAL(3,$X$2:X11)</f>
        <v>10</v>
      </c>
      <c r="B11" s="13" t="str">
        <f>'p-bawü'!A65</f>
        <v>Mayer, Luca</v>
      </c>
      <c r="C11" s="15" t="str">
        <f>'p-bawü'!$A$1</f>
        <v>Baden-Württemberg</v>
      </c>
      <c r="D11" s="48">
        <f>SUM('p-bawü'!C66:C71)</f>
        <v>0</v>
      </c>
      <c r="E11" s="49">
        <f>SUM('p-bawü'!D66:D71)</f>
        <v>0</v>
      </c>
      <c r="F11" s="48">
        <f>SUM('p-bawü'!E66:E71)</f>
        <v>0</v>
      </c>
      <c r="G11" s="48">
        <f>SUM('p-bawü'!F66:F71)</f>
        <v>0</v>
      </c>
      <c r="H11" s="48">
        <f>SUM('p-bawü'!G66:G71)</f>
        <v>0</v>
      </c>
      <c r="I11" s="48">
        <f>SUM('p-bawü'!H66:H71)</f>
        <v>0</v>
      </c>
      <c r="J11" s="48">
        <f>SUM('p-bawü'!I66:I71)</f>
        <v>0</v>
      </c>
      <c r="K11" s="48">
        <f>SUM('p-bawü'!J66:J71)</f>
        <v>0</v>
      </c>
      <c r="L11" s="48">
        <f>SUM('p-bawü'!K66:K71)</f>
        <v>0</v>
      </c>
      <c r="M11" s="48">
        <f>SUM('p-bawü'!L66:L71)</f>
        <v>0</v>
      </c>
      <c r="N11" s="48">
        <f>SUM('p-bawü'!M66:M71)</f>
        <v>0</v>
      </c>
      <c r="O11" s="48">
        <f>SUM('p-bawü'!N66:N71)</f>
        <v>0</v>
      </c>
      <c r="P11" s="48">
        <f>SUM('p-bawü'!O66:O71)</f>
        <v>0</v>
      </c>
      <c r="Q11" s="48">
        <f>SUM('p-bawü'!P66:P71)</f>
        <v>0</v>
      </c>
      <c r="R11" s="48">
        <f>SUM('p-bawü'!Q66:Q71)</f>
        <v>0</v>
      </c>
      <c r="S11" s="48">
        <f>SUM('p-bawü'!R66:R71)</f>
        <v>0</v>
      </c>
      <c r="T11" s="48">
        <f>SUM('p-bawü'!S66:S71)</f>
        <v>0</v>
      </c>
      <c r="U11" s="48">
        <f>SUM('p-bawü'!T66:T71)</f>
        <v>0</v>
      </c>
      <c r="V11" s="48">
        <f>SUM('p-bawü'!U66:U71)</f>
        <v>0</v>
      </c>
      <c r="W11" s="48">
        <f>SUM('p-bawü'!V66:V71)</f>
        <v>0</v>
      </c>
      <c r="X11" s="50">
        <f t="shared" si="0"/>
        <v>0</v>
      </c>
    </row>
    <row r="12" spans="1:24" ht="12.75" customHeight="1">
      <c r="A12" s="24">
        <f>SUBTOTAL(3,$X$2:X12)</f>
        <v>11</v>
      </c>
      <c r="B12" s="13" t="str">
        <f>'p-bawü'!A72</f>
        <v>Plitz, Dominik</v>
      </c>
      <c r="C12" s="15" t="str">
        <f>'p-bawü'!$A$1</f>
        <v>Baden-Württemberg</v>
      </c>
      <c r="D12" s="48">
        <f>SUM('p-bawü'!C73:C78)</f>
        <v>1</v>
      </c>
      <c r="E12" s="49">
        <f>SUM('p-bawü'!D73:D78)</f>
        <v>4</v>
      </c>
      <c r="F12" s="48">
        <f>SUM('p-bawü'!E73:E78)</f>
        <v>15</v>
      </c>
      <c r="G12" s="48">
        <f>SUM('p-bawü'!F73:F78)</f>
        <v>13</v>
      </c>
      <c r="H12" s="48">
        <f>SUM('p-bawü'!G73:G78)</f>
        <v>0</v>
      </c>
      <c r="I12" s="48">
        <f>SUM('p-bawü'!H73:H78)</f>
        <v>0</v>
      </c>
      <c r="J12" s="48">
        <f>SUM('p-bawü'!I73:I78)</f>
        <v>1</v>
      </c>
      <c r="K12" s="48">
        <f>SUM('p-bawü'!J73:J78)</f>
        <v>0</v>
      </c>
      <c r="L12" s="48">
        <f>SUM('p-bawü'!K73:K78)</f>
        <v>0</v>
      </c>
      <c r="M12" s="48">
        <f>SUM('p-bawü'!L73:L78)</f>
        <v>0</v>
      </c>
      <c r="N12" s="48">
        <f>SUM('p-bawü'!M73:M78)</f>
        <v>2</v>
      </c>
      <c r="O12" s="48">
        <f>SUM('p-bawü'!N73:N78)</f>
        <v>2</v>
      </c>
      <c r="P12" s="48">
        <f>SUM('p-bawü'!O73:O78)</f>
        <v>0</v>
      </c>
      <c r="Q12" s="48">
        <f>SUM('p-bawü'!P73:P78)</f>
        <v>0</v>
      </c>
      <c r="R12" s="48">
        <f>SUM('p-bawü'!Q73:Q78)</f>
        <v>0</v>
      </c>
      <c r="S12" s="48">
        <f>SUM('p-bawü'!R73:R78)</f>
        <v>0</v>
      </c>
      <c r="T12" s="48">
        <f>SUM('p-bawü'!S73:S78)</f>
        <v>0</v>
      </c>
      <c r="U12" s="48">
        <f>SUM('p-bawü'!T73:T78)</f>
        <v>1</v>
      </c>
      <c r="V12" s="48">
        <f>SUM('p-bawü'!U73:U78)</f>
        <v>0</v>
      </c>
      <c r="W12" s="48">
        <f>SUM('p-bawü'!V73:V78)</f>
        <v>0</v>
      </c>
      <c r="X12" s="50">
        <f t="shared" si="0"/>
        <v>0</v>
      </c>
    </row>
    <row r="13" spans="1:24" ht="12.75" customHeight="1">
      <c r="A13" s="24">
        <f>SUBTOTAL(3,$X$2:X13)</f>
        <v>12</v>
      </c>
      <c r="B13" s="13" t="str">
        <f>'p-bawü'!A79</f>
        <v>Schäffer, Benedikt</v>
      </c>
      <c r="C13" s="15" t="str">
        <f>'p-bawü'!$A$1</f>
        <v>Baden-Württemberg</v>
      </c>
      <c r="D13" s="48">
        <f>SUM('p-bawü'!C80:C85)</f>
        <v>1</v>
      </c>
      <c r="E13" s="49">
        <f>SUM('p-bawü'!D80:D85)</f>
        <v>2</v>
      </c>
      <c r="F13" s="48">
        <f>SUM('p-bawü'!E80:E85)</f>
        <v>7</v>
      </c>
      <c r="G13" s="48">
        <f>SUM('p-bawü'!F80:F85)</f>
        <v>5</v>
      </c>
      <c r="H13" s="48">
        <f>SUM('p-bawü'!G80:G85)</f>
        <v>0</v>
      </c>
      <c r="I13" s="48">
        <f>SUM('p-bawü'!H80:H85)</f>
        <v>0</v>
      </c>
      <c r="J13" s="48">
        <f>SUM('p-bawü'!I80:I85)</f>
        <v>0</v>
      </c>
      <c r="K13" s="48">
        <f>SUM('p-bawü'!J80:J85)</f>
        <v>0</v>
      </c>
      <c r="L13" s="48">
        <f>SUM('p-bawü'!K80:K85)</f>
        <v>0</v>
      </c>
      <c r="M13" s="48">
        <f>SUM('p-bawü'!L80:L85)</f>
        <v>0</v>
      </c>
      <c r="N13" s="48">
        <f>SUM('p-bawü'!M80:M85)</f>
        <v>0</v>
      </c>
      <c r="O13" s="48">
        <f>SUM('p-bawü'!N80:N85)</f>
        <v>1</v>
      </c>
      <c r="P13" s="48">
        <f>SUM('p-bawü'!O80:O85)</f>
        <v>0</v>
      </c>
      <c r="Q13" s="48">
        <f>SUM('p-bawü'!P80:P85)</f>
        <v>1</v>
      </c>
      <c r="R13" s="48">
        <f>SUM('p-bawü'!Q80:Q85)</f>
        <v>0</v>
      </c>
      <c r="S13" s="48">
        <f>SUM('p-bawü'!R80:R85)</f>
        <v>0</v>
      </c>
      <c r="T13" s="48">
        <f>SUM('p-bawü'!S80:S85)</f>
        <v>0</v>
      </c>
      <c r="U13" s="48">
        <f>SUM('p-bawü'!T80:T85)</f>
        <v>1</v>
      </c>
      <c r="V13" s="48">
        <f>SUM('p-bawü'!U80:U85)</f>
        <v>0</v>
      </c>
      <c r="W13" s="48">
        <f>SUM('p-bawü'!V80:V85)</f>
        <v>0</v>
      </c>
      <c r="X13" s="50">
        <f t="shared" si="0"/>
        <v>0</v>
      </c>
    </row>
    <row r="14" spans="1:24" ht="12.75" customHeight="1">
      <c r="A14" s="24">
        <f>SUBTOTAL(3,$X$2:X14)</f>
        <v>13</v>
      </c>
      <c r="B14" s="13" t="str">
        <f>'p-bawü'!A86</f>
        <v>Steigert, Joshua</v>
      </c>
      <c r="C14" s="15" t="str">
        <f>'p-bawü'!$A$1</f>
        <v>Baden-Württemberg</v>
      </c>
      <c r="D14" s="48">
        <f>SUM('p-bawü'!C87:C92)</f>
        <v>1</v>
      </c>
      <c r="E14" s="49">
        <f>SUM('p-bawü'!D87:D92)</f>
        <v>6</v>
      </c>
      <c r="F14" s="48">
        <f>SUM('p-bawü'!E87:E92)</f>
        <v>23</v>
      </c>
      <c r="G14" s="48">
        <f>SUM('p-bawü'!F87:F92)</f>
        <v>20</v>
      </c>
      <c r="H14" s="48">
        <f>SUM('p-bawü'!G87:G92)</f>
        <v>2</v>
      </c>
      <c r="I14" s="48">
        <f>SUM('p-bawü'!H87:H92)</f>
        <v>2</v>
      </c>
      <c r="J14" s="48">
        <f>SUM('p-bawü'!I87:I92)</f>
        <v>6</v>
      </c>
      <c r="K14" s="48">
        <f>SUM('p-bawü'!J87:J92)</f>
        <v>0</v>
      </c>
      <c r="L14" s="48">
        <f>SUM('p-bawü'!K87:K92)</f>
        <v>1</v>
      </c>
      <c r="M14" s="48">
        <f>SUM('p-bawü'!L87:L92)</f>
        <v>0</v>
      </c>
      <c r="N14" s="48">
        <f>SUM('p-bawü'!M87:M92)</f>
        <v>4</v>
      </c>
      <c r="O14" s="48">
        <f>SUM('p-bawü'!N87:N92)</f>
        <v>2</v>
      </c>
      <c r="P14" s="48">
        <f>SUM('p-bawü'!O87:O92)</f>
        <v>0</v>
      </c>
      <c r="Q14" s="48">
        <f>SUM('p-bawü'!P87:P92)</f>
        <v>1</v>
      </c>
      <c r="R14" s="48">
        <f>SUM('p-bawü'!Q87:Q92)</f>
        <v>0</v>
      </c>
      <c r="S14" s="48">
        <f>SUM('p-bawü'!R87:R92)</f>
        <v>0</v>
      </c>
      <c r="T14" s="48">
        <f>SUM('p-bawü'!S87:S92)</f>
        <v>0</v>
      </c>
      <c r="U14" s="48">
        <f>SUM('p-bawü'!T87:T92)</f>
        <v>1</v>
      </c>
      <c r="V14" s="48">
        <f>SUM('p-bawü'!U87:U92)</f>
        <v>0</v>
      </c>
      <c r="W14" s="48">
        <f>SUM('p-bawü'!V87:V92)</f>
        <v>0</v>
      </c>
      <c r="X14" s="50">
        <f t="shared" si="0"/>
        <v>2.3333333333333335</v>
      </c>
    </row>
    <row r="15" spans="1:24" ht="12.75" customHeight="1">
      <c r="A15" s="24">
        <f>SUBTOTAL(3,$X$2:X15)</f>
        <v>14</v>
      </c>
      <c r="B15" s="13" t="str">
        <f>'p-bawü'!A93</f>
        <v>Walther, Yannic</v>
      </c>
      <c r="C15" s="15" t="str">
        <f>'p-bawü'!$A$1</f>
        <v>Baden-Württemberg</v>
      </c>
      <c r="D15" s="48">
        <f>SUM('p-bawü'!C94:C99)</f>
        <v>0</v>
      </c>
      <c r="E15" s="49">
        <f>SUM('p-bawü'!D94:D99)</f>
        <v>0</v>
      </c>
      <c r="F15" s="48">
        <f>SUM('p-bawü'!E94:E99)</f>
        <v>0</v>
      </c>
      <c r="G15" s="48">
        <f>SUM('p-bawü'!F94:F99)</f>
        <v>0</v>
      </c>
      <c r="H15" s="48">
        <f>SUM('p-bawü'!G94:G99)</f>
        <v>0</v>
      </c>
      <c r="I15" s="48">
        <f>SUM('p-bawü'!H94:H99)</f>
        <v>0</v>
      </c>
      <c r="J15" s="48">
        <f>SUM('p-bawü'!I94:I99)</f>
        <v>0</v>
      </c>
      <c r="K15" s="48">
        <f>SUM('p-bawü'!J94:J99)</f>
        <v>0</v>
      </c>
      <c r="L15" s="48">
        <f>SUM('p-bawü'!K94:K99)</f>
        <v>0</v>
      </c>
      <c r="M15" s="48">
        <f>SUM('p-bawü'!L94:L99)</f>
        <v>0</v>
      </c>
      <c r="N15" s="48">
        <f>SUM('p-bawü'!M94:M99)</f>
        <v>0</v>
      </c>
      <c r="O15" s="48">
        <f>SUM('p-bawü'!N94:N99)</f>
        <v>0</v>
      </c>
      <c r="P15" s="48">
        <f>SUM('p-bawü'!O94:O99)</f>
        <v>0</v>
      </c>
      <c r="Q15" s="48">
        <f>SUM('p-bawü'!P94:P99)</f>
        <v>0</v>
      </c>
      <c r="R15" s="48">
        <f>SUM('p-bawü'!Q94:Q99)</f>
        <v>0</v>
      </c>
      <c r="S15" s="48">
        <f>SUM('p-bawü'!R94:R99)</f>
        <v>0</v>
      </c>
      <c r="T15" s="48">
        <f>SUM('p-bawü'!S94:S99)</f>
        <v>0</v>
      </c>
      <c r="U15" s="48">
        <f>SUM('p-bawü'!T94:T99)</f>
        <v>0</v>
      </c>
      <c r="V15" s="48">
        <f>SUM('p-bawü'!U94:U99)</f>
        <v>0</v>
      </c>
      <c r="W15" s="48">
        <f>SUM('p-bawü'!V94:V99)</f>
        <v>0</v>
      </c>
      <c r="X15" s="50">
        <f t="shared" si="0"/>
        <v>0</v>
      </c>
    </row>
    <row r="16" spans="1:24" ht="12.75" customHeight="1">
      <c r="A16" s="24">
        <f>SUBTOTAL(3,$X$2:X16)</f>
        <v>15</v>
      </c>
      <c r="B16" s="13" t="str">
        <f>'p-bawü'!A100</f>
        <v>Weber, Vincent</v>
      </c>
      <c r="C16" s="15" t="str">
        <f>'p-bawü'!$A$1</f>
        <v>Baden-Württemberg</v>
      </c>
      <c r="D16" s="48">
        <f>SUM('p-bawü'!C101:C106)</f>
        <v>1</v>
      </c>
      <c r="E16" s="49">
        <f>SUM('p-bawü'!D101:D106)</f>
        <v>0</v>
      </c>
      <c r="F16" s="48">
        <f>SUM('p-bawü'!E101:E106)</f>
        <v>0</v>
      </c>
      <c r="G16" s="48">
        <f>SUM('p-bawü'!F101:F106)</f>
        <v>0</v>
      </c>
      <c r="H16" s="48">
        <f>SUM('p-bawü'!G101:G106)</f>
        <v>0</v>
      </c>
      <c r="I16" s="48">
        <f>SUM('p-bawü'!H101:H106)</f>
        <v>0</v>
      </c>
      <c r="J16" s="48">
        <f>SUM('p-bawü'!I101:I106)</f>
        <v>0</v>
      </c>
      <c r="K16" s="48">
        <f>SUM('p-bawü'!J101:J106)</f>
        <v>0</v>
      </c>
      <c r="L16" s="48">
        <f>SUM('p-bawü'!K101:K106)</f>
        <v>0</v>
      </c>
      <c r="M16" s="48">
        <f>SUM('p-bawü'!L101:L106)</f>
        <v>0</v>
      </c>
      <c r="N16" s="48">
        <f>SUM('p-bawü'!M101:M106)</f>
        <v>0</v>
      </c>
      <c r="O16" s="48">
        <f>SUM('p-bawü'!N101:N106)</f>
        <v>0</v>
      </c>
      <c r="P16" s="48">
        <f>SUM('p-bawü'!O101:O106)</f>
        <v>0</v>
      </c>
      <c r="Q16" s="48">
        <f>SUM('p-bawü'!P101:P106)</f>
        <v>0</v>
      </c>
      <c r="R16" s="48">
        <f>SUM('p-bawü'!Q101:Q106)</f>
        <v>0</v>
      </c>
      <c r="S16" s="48">
        <f>SUM('p-bawü'!R101:R106)</f>
        <v>0</v>
      </c>
      <c r="T16" s="48">
        <f>SUM('p-bawü'!S101:S106)</f>
        <v>0</v>
      </c>
      <c r="U16" s="48">
        <f>SUM('p-bawü'!T101:T106)</f>
        <v>0</v>
      </c>
      <c r="V16" s="48">
        <f>SUM('p-bawü'!U101:U106)</f>
        <v>0</v>
      </c>
      <c r="W16" s="48">
        <f>SUM('p-bawü'!V101:V106)</f>
        <v>0</v>
      </c>
      <c r="X16" s="50">
        <f t="shared" si="0"/>
        <v>0</v>
      </c>
    </row>
    <row r="17" spans="1:24" ht="12.75" customHeight="1">
      <c r="A17" s="24">
        <f>SUBTOTAL(3,$X$2:X17)</f>
        <v>16</v>
      </c>
      <c r="B17" s="13" t="str">
        <f>'p-bawü'!A107</f>
        <v>Witt, Yannick</v>
      </c>
      <c r="C17" s="15" t="str">
        <f>'p-bawü'!$A$1</f>
        <v>Baden-Württemberg</v>
      </c>
      <c r="D17" s="48">
        <f>SUM('p-bawü'!C108:C113)</f>
        <v>1</v>
      </c>
      <c r="E17" s="49">
        <f>SUM('p-bawü'!D108:D113)</f>
        <v>2</v>
      </c>
      <c r="F17" s="48">
        <f>SUM('p-bawü'!E108:E113)</f>
        <v>8</v>
      </c>
      <c r="G17" s="48">
        <f>SUM('p-bawü'!F108:F113)</f>
        <v>5</v>
      </c>
      <c r="H17" s="48">
        <f>SUM('p-bawü'!G108:G113)</f>
        <v>0</v>
      </c>
      <c r="I17" s="48">
        <f>SUM('p-bawü'!H108:H113)</f>
        <v>0</v>
      </c>
      <c r="J17" s="48">
        <f>SUM('p-bawü'!I108:I113)</f>
        <v>0</v>
      </c>
      <c r="K17" s="48">
        <f>SUM('p-bawü'!J108:J113)</f>
        <v>0</v>
      </c>
      <c r="L17" s="48">
        <f>SUM('p-bawü'!K108:K113)</f>
        <v>0</v>
      </c>
      <c r="M17" s="48">
        <f>SUM('p-bawü'!L108:L113)</f>
        <v>0</v>
      </c>
      <c r="N17" s="48">
        <f>SUM('p-bawü'!M108:M113)</f>
        <v>3</v>
      </c>
      <c r="O17" s="48">
        <f>SUM('p-bawü'!N108:N113)</f>
        <v>3</v>
      </c>
      <c r="P17" s="48">
        <f>SUM('p-bawü'!O108:O113)</f>
        <v>0</v>
      </c>
      <c r="Q17" s="48">
        <f>SUM('p-bawü'!P108:P113)</f>
        <v>0</v>
      </c>
      <c r="R17" s="48">
        <f>SUM('p-bawü'!Q108:Q113)</f>
        <v>0</v>
      </c>
      <c r="S17" s="48">
        <f>SUM('p-bawü'!R108:R113)</f>
        <v>0</v>
      </c>
      <c r="T17" s="48">
        <f>SUM('p-bawü'!S108:S113)</f>
        <v>0</v>
      </c>
      <c r="U17" s="48">
        <f>SUM('p-bawü'!T108:T113)</f>
        <v>0</v>
      </c>
      <c r="V17" s="48">
        <f>SUM('p-bawü'!U108:U113)</f>
        <v>0</v>
      </c>
      <c r="W17" s="48">
        <f>SUM('p-bawü'!V108:V113)</f>
        <v>0</v>
      </c>
      <c r="X17" s="50">
        <f t="shared" si="0"/>
        <v>0</v>
      </c>
    </row>
    <row r="18" spans="1:24" ht="12.75" customHeight="1">
      <c r="A18" s="24">
        <f>SUBTOTAL(3,$X$2:X18)</f>
        <v>17</v>
      </c>
      <c r="B18" s="13" t="str">
        <f>'p-bay'!A2</f>
        <v>Bräckle, Robin</v>
      </c>
      <c r="C18" s="13" t="str">
        <f>'p-bay'!$A$1</f>
        <v>Bayern</v>
      </c>
      <c r="D18" s="51">
        <f>SUM('p-bay'!C3:C8)</f>
        <v>0</v>
      </c>
      <c r="E18" s="52">
        <f>SUM('p-bay'!D3:D8)</f>
        <v>0</v>
      </c>
      <c r="F18" s="51">
        <f>SUM('p-bay'!E3:E8)</f>
        <v>0</v>
      </c>
      <c r="G18" s="51">
        <f>SUM('p-bay'!F3:F8)</f>
        <v>0</v>
      </c>
      <c r="H18" s="51">
        <f>SUM('p-bay'!G3:G8)</f>
        <v>0</v>
      </c>
      <c r="I18" s="51">
        <f>SUM('p-bay'!H3:H8)</f>
        <v>0</v>
      </c>
      <c r="J18" s="51">
        <f>SUM('p-bay'!I3:I8)</f>
        <v>0</v>
      </c>
      <c r="K18" s="51">
        <f>SUM('p-bay'!J3:J8)</f>
        <v>0</v>
      </c>
      <c r="L18" s="51">
        <f>SUM('p-bay'!K3:K8)</f>
        <v>0</v>
      </c>
      <c r="M18" s="51">
        <f>SUM('p-bay'!L3:L8)</f>
        <v>0</v>
      </c>
      <c r="N18" s="51">
        <f>SUM('p-bay'!M3:M8)</f>
        <v>0</v>
      </c>
      <c r="O18" s="51">
        <f>SUM('p-bay'!N3:N8)</f>
        <v>0</v>
      </c>
      <c r="P18" s="51">
        <f>SUM('p-bay'!O3:O8)</f>
        <v>0</v>
      </c>
      <c r="Q18" s="51">
        <f>SUM('p-bay'!P3:P8)</f>
        <v>0</v>
      </c>
      <c r="R18" s="51">
        <f>SUM('p-bay'!Q3:Q8)</f>
        <v>0</v>
      </c>
      <c r="S18" s="51">
        <f>SUM('p-bay'!R3:R8)</f>
        <v>0</v>
      </c>
      <c r="T18" s="51">
        <f>SUM('p-bay'!S3:S8)</f>
        <v>0</v>
      </c>
      <c r="U18" s="51">
        <f>SUM('p-bay'!T3:T8)</f>
        <v>0</v>
      </c>
      <c r="V18" s="51">
        <f>SUM('p-bay'!U3:U8)</f>
        <v>0</v>
      </c>
      <c r="W18" s="51">
        <f>SUM('p-bay'!V3:V8)</f>
        <v>0</v>
      </c>
      <c r="X18" s="50">
        <f t="shared" si="0"/>
        <v>0</v>
      </c>
    </row>
    <row r="19" spans="1:24" ht="12.75" customHeight="1">
      <c r="A19" s="24">
        <f>SUBTOTAL(3,$X$2:X19)</f>
        <v>18</v>
      </c>
      <c r="B19" s="13" t="str">
        <f>'p-bay'!A9</f>
        <v>Buchner, David</v>
      </c>
      <c r="C19" s="13" t="str">
        <f>'p-bay'!$A$1</f>
        <v>Bayern</v>
      </c>
      <c r="D19" s="51">
        <f>SUM('p-bay'!C10:C15)</f>
        <v>0</v>
      </c>
      <c r="E19" s="52">
        <f>SUM('p-bay'!D10:D15)</f>
        <v>0</v>
      </c>
      <c r="F19" s="51">
        <f>SUM('p-bay'!E10:E15)</f>
        <v>0</v>
      </c>
      <c r="G19" s="51">
        <f>SUM('p-bay'!F10:F15)</f>
        <v>0</v>
      </c>
      <c r="H19" s="51">
        <f>SUM('p-bay'!G10:G15)</f>
        <v>0</v>
      </c>
      <c r="I19" s="51">
        <f>SUM('p-bay'!H10:H15)</f>
        <v>0</v>
      </c>
      <c r="J19" s="51">
        <f>SUM('p-bay'!I10:I15)</f>
        <v>0</v>
      </c>
      <c r="K19" s="51">
        <f>SUM('p-bay'!J10:J15)</f>
        <v>0</v>
      </c>
      <c r="L19" s="51">
        <f>SUM('p-bay'!K10:K15)</f>
        <v>0</v>
      </c>
      <c r="M19" s="51">
        <f>SUM('p-bay'!L10:L15)</f>
        <v>0</v>
      </c>
      <c r="N19" s="51">
        <f>SUM('p-bay'!M10:M15)</f>
        <v>0</v>
      </c>
      <c r="O19" s="51">
        <f>SUM('p-bay'!N10:N15)</f>
        <v>0</v>
      </c>
      <c r="P19" s="51">
        <f>SUM('p-bay'!O10:O15)</f>
        <v>0</v>
      </c>
      <c r="Q19" s="51">
        <f>SUM('p-bay'!P10:P15)</f>
        <v>0</v>
      </c>
      <c r="R19" s="51">
        <f>SUM('p-bay'!Q10:Q15)</f>
        <v>0</v>
      </c>
      <c r="S19" s="51">
        <f>SUM('p-bay'!R10:R15)</f>
        <v>0</v>
      </c>
      <c r="T19" s="51">
        <f>SUM('p-bay'!S10:S15)</f>
        <v>0</v>
      </c>
      <c r="U19" s="51">
        <f>SUM('p-bay'!T10:T15)</f>
        <v>0</v>
      </c>
      <c r="V19" s="51">
        <f>SUM('p-bay'!U10:U15)</f>
        <v>0</v>
      </c>
      <c r="W19" s="51">
        <f>SUM('p-bay'!V10:V15)</f>
        <v>0</v>
      </c>
      <c r="X19" s="50">
        <f t="shared" si="0"/>
        <v>0</v>
      </c>
    </row>
    <row r="20" spans="1:24" ht="12.75" customHeight="1">
      <c r="A20" s="24">
        <f>SUBTOTAL(3,$X$2:X20)</f>
        <v>19</v>
      </c>
      <c r="B20" s="13" t="str">
        <f>'p-bay'!A16</f>
        <v>Buchner, Samuel</v>
      </c>
      <c r="C20" s="13" t="str">
        <f>'p-bay'!$A$1</f>
        <v>Bayern</v>
      </c>
      <c r="D20" s="51">
        <f>SUM('p-bay'!C17:C22)</f>
        <v>1</v>
      </c>
      <c r="E20" s="52">
        <f>SUM('p-bay'!D17:D22)</f>
        <v>2</v>
      </c>
      <c r="F20" s="51">
        <f>SUM('p-bay'!E17:E22)</f>
        <v>8</v>
      </c>
      <c r="G20" s="51">
        <f>SUM('p-bay'!F17:F22)</f>
        <v>6</v>
      </c>
      <c r="H20" s="51">
        <f>SUM('p-bay'!G17:G22)</f>
        <v>1</v>
      </c>
      <c r="I20" s="51">
        <f>SUM('p-bay'!H17:H22)</f>
        <v>1</v>
      </c>
      <c r="J20" s="51">
        <f>SUM('p-bay'!I17:I22)</f>
        <v>1</v>
      </c>
      <c r="K20" s="51">
        <f>SUM('p-bay'!J17:J22)</f>
        <v>0</v>
      </c>
      <c r="L20" s="51">
        <f>SUM('p-bay'!K17:K22)</f>
        <v>1</v>
      </c>
      <c r="M20" s="51">
        <f>SUM('p-bay'!L17:L22)</f>
        <v>0</v>
      </c>
      <c r="N20" s="51">
        <f>SUM('p-bay'!M17:M22)</f>
        <v>1</v>
      </c>
      <c r="O20" s="51">
        <f>SUM('p-bay'!N17:N22)</f>
        <v>2</v>
      </c>
      <c r="P20" s="51">
        <f>SUM('p-bay'!O17:O22)</f>
        <v>0</v>
      </c>
      <c r="Q20" s="51">
        <f>SUM('p-bay'!P17:P22)</f>
        <v>0</v>
      </c>
      <c r="R20" s="51">
        <f>SUM('p-bay'!Q17:Q22)</f>
        <v>0</v>
      </c>
      <c r="S20" s="51">
        <f>SUM('p-bay'!R17:R22)</f>
        <v>0</v>
      </c>
      <c r="T20" s="51">
        <f>SUM('p-bay'!S17:S22)</f>
        <v>0</v>
      </c>
      <c r="U20" s="51">
        <f>SUM('p-bay'!T17:T22)</f>
        <v>0</v>
      </c>
      <c r="V20" s="51">
        <f>SUM('p-bay'!U17:U22)</f>
        <v>0</v>
      </c>
      <c r="W20" s="51">
        <f>SUM('p-bay'!V17:V22)</f>
        <v>1</v>
      </c>
      <c r="X20" s="50">
        <f t="shared" si="0"/>
        <v>3.5</v>
      </c>
    </row>
    <row r="21" spans="1:24" ht="12.75" customHeight="1">
      <c r="A21" s="24">
        <f>SUBTOTAL(3,$X$2:X21)</f>
        <v>20</v>
      </c>
      <c r="B21" s="13" t="str">
        <f>'p-bay'!A23</f>
        <v>Haushalter, Leo</v>
      </c>
      <c r="C21" s="13" t="str">
        <f>'p-bay'!$A$1</f>
        <v>Bayern</v>
      </c>
      <c r="D21" s="51">
        <f>SUM('p-bay'!C24:C29)</f>
        <v>1</v>
      </c>
      <c r="E21" s="52">
        <f>SUM('p-bay'!D24:D29)</f>
        <v>5</v>
      </c>
      <c r="F21" s="51">
        <f>SUM('p-bay'!E24:E29)</f>
        <v>25</v>
      </c>
      <c r="G21" s="51">
        <f>SUM('p-bay'!F24:F29)</f>
        <v>21</v>
      </c>
      <c r="H21" s="51">
        <f>SUM('p-bay'!G24:G29)</f>
        <v>6</v>
      </c>
      <c r="I21" s="51">
        <f>SUM('p-bay'!H24:H29)</f>
        <v>5</v>
      </c>
      <c r="J21" s="51">
        <f>SUM('p-bay'!I24:I29)</f>
        <v>7</v>
      </c>
      <c r="K21" s="51">
        <f>SUM('p-bay'!J24:J29)</f>
        <v>2</v>
      </c>
      <c r="L21" s="51">
        <f>SUM('p-bay'!K24:K29)</f>
        <v>0</v>
      </c>
      <c r="M21" s="51">
        <f>SUM('p-bay'!L24:L29)</f>
        <v>0</v>
      </c>
      <c r="N21" s="51">
        <f>SUM('p-bay'!M24:M29)</f>
        <v>0</v>
      </c>
      <c r="O21" s="51">
        <f>SUM('p-bay'!N24:N29)</f>
        <v>4</v>
      </c>
      <c r="P21" s="51">
        <f>SUM('p-bay'!O24:O29)</f>
        <v>0</v>
      </c>
      <c r="Q21" s="51">
        <f>SUM('p-bay'!P24:P29)</f>
        <v>0</v>
      </c>
      <c r="R21" s="51">
        <f>SUM('p-bay'!Q24:Q29)</f>
        <v>0</v>
      </c>
      <c r="S21" s="51">
        <f>SUM('p-bay'!R24:R29)</f>
        <v>1</v>
      </c>
      <c r="T21" s="51">
        <f>SUM('p-bay'!S24:S29)</f>
        <v>1</v>
      </c>
      <c r="U21" s="51">
        <f>SUM('p-bay'!T24:T29)</f>
        <v>0</v>
      </c>
      <c r="V21" s="51">
        <f>SUM('p-bay'!U24:U29)</f>
        <v>1</v>
      </c>
      <c r="W21" s="51">
        <f>SUM('p-bay'!V24:V29)</f>
        <v>0</v>
      </c>
      <c r="X21" s="50">
        <f t="shared" si="0"/>
        <v>7</v>
      </c>
    </row>
    <row r="22" spans="1:24" ht="12.75" customHeight="1">
      <c r="A22" s="24">
        <f>SUBTOTAL(3,$X$2:X22)</f>
        <v>21</v>
      </c>
      <c r="B22" s="13" t="str">
        <f>'p-bay'!A30</f>
        <v>Hofmann, Nico</v>
      </c>
      <c r="C22" s="13" t="str">
        <f>'p-bay'!$A$1</f>
        <v>Bayern</v>
      </c>
      <c r="D22" s="51">
        <f>SUM('p-bay'!C31:C36)</f>
        <v>1</v>
      </c>
      <c r="E22" s="52">
        <f>SUM('p-bay'!D31:D36)</f>
        <v>5</v>
      </c>
      <c r="F22" s="51">
        <f>SUM('p-bay'!E31:E36)</f>
        <v>26</v>
      </c>
      <c r="G22" s="51">
        <f>SUM('p-bay'!F31:F36)</f>
        <v>26</v>
      </c>
      <c r="H22" s="51">
        <f>SUM('p-bay'!G31:G36)</f>
        <v>2</v>
      </c>
      <c r="I22" s="51">
        <f>SUM('p-bay'!H31:H36)</f>
        <v>1</v>
      </c>
      <c r="J22" s="51">
        <f>SUM('p-bay'!I31:I36)</f>
        <v>6</v>
      </c>
      <c r="K22" s="51">
        <f>SUM('p-bay'!J31:J36)</f>
        <v>2</v>
      </c>
      <c r="L22" s="51">
        <f>SUM('p-bay'!K31:K36)</f>
        <v>0</v>
      </c>
      <c r="M22" s="51">
        <f>SUM('p-bay'!L31:L36)</f>
        <v>0</v>
      </c>
      <c r="N22" s="51">
        <f>SUM('p-bay'!M31:M36)</f>
        <v>7</v>
      </c>
      <c r="O22" s="51">
        <f>SUM('p-bay'!N31:N36)</f>
        <v>0</v>
      </c>
      <c r="P22" s="51">
        <f>SUM('p-bay'!O31:O36)</f>
        <v>0</v>
      </c>
      <c r="Q22" s="51">
        <f>SUM('p-bay'!P31:P36)</f>
        <v>0</v>
      </c>
      <c r="R22" s="51">
        <f>SUM('p-bay'!Q31:Q36)</f>
        <v>0</v>
      </c>
      <c r="S22" s="51">
        <f>SUM('p-bay'!R31:R36)</f>
        <v>0</v>
      </c>
      <c r="T22" s="51">
        <f>SUM('p-bay'!S31:S36)</f>
        <v>0</v>
      </c>
      <c r="U22" s="51">
        <f>SUM('p-bay'!T31:T36)</f>
        <v>1</v>
      </c>
      <c r="V22" s="51">
        <f>SUM('p-bay'!U31:U36)</f>
        <v>0</v>
      </c>
      <c r="W22" s="51">
        <f>SUM('p-bay'!V31:V36)</f>
        <v>0</v>
      </c>
      <c r="X22" s="50">
        <f t="shared" si="0"/>
        <v>1.4</v>
      </c>
    </row>
    <row r="23" spans="1:24" ht="12.75" customHeight="1">
      <c r="A23" s="24">
        <f>SUBTOTAL(3,$X$2:X23)</f>
        <v>22</v>
      </c>
      <c r="B23" s="13" t="str">
        <f>'p-bay'!A37</f>
        <v>Jagr, Daniel</v>
      </c>
      <c r="C23" s="13" t="str">
        <f>'p-bay'!$A$1</f>
        <v>Bayern</v>
      </c>
      <c r="D23" s="51">
        <f>SUM('p-bay'!C38:C43)</f>
        <v>1</v>
      </c>
      <c r="E23" s="52">
        <f>SUM('p-bay'!D38:D43)</f>
        <v>5</v>
      </c>
      <c r="F23" s="51">
        <f>SUM('p-bay'!E38:E43)</f>
        <v>20</v>
      </c>
      <c r="G23" s="51">
        <f>SUM('p-bay'!F38:F43)</f>
        <v>18</v>
      </c>
      <c r="H23" s="51">
        <f>SUM('p-bay'!G38:G43)</f>
        <v>3</v>
      </c>
      <c r="I23" s="51">
        <f>SUM('p-bay'!H38:H43)</f>
        <v>2</v>
      </c>
      <c r="J23" s="51">
        <f>SUM('p-bay'!I38:I43)</f>
        <v>3</v>
      </c>
      <c r="K23" s="51">
        <f>SUM('p-bay'!J38:J43)</f>
        <v>1</v>
      </c>
      <c r="L23" s="51">
        <f>SUM('p-bay'!K38:K43)</f>
        <v>1</v>
      </c>
      <c r="M23" s="51">
        <f>SUM('p-bay'!L38:L43)</f>
        <v>0</v>
      </c>
      <c r="N23" s="51">
        <f>SUM('p-bay'!M38:M43)</f>
        <v>4</v>
      </c>
      <c r="O23" s="51">
        <f>SUM('p-bay'!N38:N43)</f>
        <v>1</v>
      </c>
      <c r="P23" s="51">
        <f>SUM('p-bay'!O38:O43)</f>
        <v>0</v>
      </c>
      <c r="Q23" s="51">
        <f>SUM('p-bay'!P38:P43)</f>
        <v>1</v>
      </c>
      <c r="R23" s="51">
        <f>SUM('p-bay'!Q38:Q43)</f>
        <v>0</v>
      </c>
      <c r="S23" s="51">
        <f>SUM('p-bay'!R38:R43)</f>
        <v>0</v>
      </c>
      <c r="T23" s="51">
        <f>SUM('p-bay'!S38:S43)</f>
        <v>0</v>
      </c>
      <c r="U23" s="51">
        <f>SUM('p-bay'!T38:T43)</f>
        <v>1</v>
      </c>
      <c r="V23" s="51">
        <f>SUM('p-bay'!U38:U43)</f>
        <v>0</v>
      </c>
      <c r="W23" s="51">
        <f>SUM('p-bay'!V38:V43)</f>
        <v>0</v>
      </c>
      <c r="X23" s="50">
        <f t="shared" si="0"/>
        <v>2.8</v>
      </c>
    </row>
    <row r="24" spans="1:24" ht="12.75" customHeight="1">
      <c r="A24" s="24">
        <f>SUBTOTAL(3,$X$2:X24)</f>
        <v>23</v>
      </c>
      <c r="B24" s="13" t="str">
        <f>'p-bay'!A44</f>
        <v>Kapff von, Titus</v>
      </c>
      <c r="C24" s="13" t="str">
        <f>'p-bay'!$A$1</f>
        <v>Bayern</v>
      </c>
      <c r="D24" s="51">
        <f>SUM('p-bay'!C45:C50)</f>
        <v>1</v>
      </c>
      <c r="E24" s="52">
        <f>SUM('p-bay'!D45:D50)</f>
        <v>2.667</v>
      </c>
      <c r="F24" s="51">
        <f>SUM('p-bay'!E45:E50)</f>
        <v>15</v>
      </c>
      <c r="G24" s="51">
        <f>SUM('p-bay'!F45:F50)</f>
        <v>10</v>
      </c>
      <c r="H24" s="51">
        <f>SUM('p-bay'!G45:G50)</f>
        <v>4</v>
      </c>
      <c r="I24" s="51">
        <f>SUM('p-bay'!H45:H50)</f>
        <v>2</v>
      </c>
      <c r="J24" s="51">
        <f>SUM('p-bay'!I45:I50)</f>
        <v>3</v>
      </c>
      <c r="K24" s="51">
        <f>SUM('p-bay'!J45:J50)</f>
        <v>0</v>
      </c>
      <c r="L24" s="51">
        <f>SUM('p-bay'!K45:K50)</f>
        <v>0</v>
      </c>
      <c r="M24" s="51">
        <f>SUM('p-bay'!L45:L50)</f>
        <v>0</v>
      </c>
      <c r="N24" s="51">
        <f>SUM('p-bay'!M45:M50)</f>
        <v>4</v>
      </c>
      <c r="O24" s="51">
        <f>SUM('p-bay'!N45:N50)</f>
        <v>2</v>
      </c>
      <c r="P24" s="51">
        <f>SUM('p-bay'!O45:O50)</f>
        <v>2</v>
      </c>
      <c r="Q24" s="51">
        <f>SUM('p-bay'!P45:P50)</f>
        <v>1</v>
      </c>
      <c r="R24" s="51">
        <f>SUM('p-bay'!Q45:Q50)</f>
        <v>0</v>
      </c>
      <c r="S24" s="51">
        <f>SUM('p-bay'!R45:R50)</f>
        <v>0</v>
      </c>
      <c r="T24" s="51">
        <f>SUM('p-bay'!S45:S50)</f>
        <v>0</v>
      </c>
      <c r="U24" s="51">
        <f>SUM('p-bay'!T45:T50)</f>
        <v>0</v>
      </c>
      <c r="V24" s="51">
        <f>SUM('p-bay'!U45:U50)</f>
        <v>0</v>
      </c>
      <c r="W24" s="51">
        <f>SUM('p-bay'!V45:V50)</f>
        <v>0</v>
      </c>
      <c r="X24" s="50">
        <f t="shared" si="0"/>
        <v>5.2493438320209975</v>
      </c>
    </row>
    <row r="25" spans="1:24" ht="12.75" customHeight="1">
      <c r="A25" s="24">
        <f>SUBTOTAL(3,$X$2:X25)</f>
        <v>24</v>
      </c>
      <c r="B25" s="13" t="str">
        <f>'p-bay'!A51</f>
        <v>Kinskofer, Thomas</v>
      </c>
      <c r="C25" s="13" t="str">
        <f>'p-bay'!$A$1</f>
        <v>Bayern</v>
      </c>
      <c r="D25" s="51">
        <f>SUM('p-bay'!C52:C57)</f>
        <v>0</v>
      </c>
      <c r="E25" s="52">
        <f>SUM('p-bay'!D52:D57)</f>
        <v>0</v>
      </c>
      <c r="F25" s="51">
        <f>SUM('p-bay'!E52:E57)</f>
        <v>0</v>
      </c>
      <c r="G25" s="51">
        <f>SUM('p-bay'!F52:F57)</f>
        <v>0</v>
      </c>
      <c r="H25" s="51">
        <f>SUM('p-bay'!G52:G57)</f>
        <v>0</v>
      </c>
      <c r="I25" s="51">
        <f>SUM('p-bay'!H52:H57)</f>
        <v>0</v>
      </c>
      <c r="J25" s="51">
        <f>SUM('p-bay'!I52:I57)</f>
        <v>0</v>
      </c>
      <c r="K25" s="51">
        <f>SUM('p-bay'!J52:J57)</f>
        <v>0</v>
      </c>
      <c r="L25" s="51">
        <f>SUM('p-bay'!K52:K57)</f>
        <v>0</v>
      </c>
      <c r="M25" s="51">
        <f>SUM('p-bay'!L52:L57)</f>
        <v>0</v>
      </c>
      <c r="N25" s="51">
        <f>SUM('p-bay'!M52:M57)</f>
        <v>0</v>
      </c>
      <c r="O25" s="51">
        <f>SUM('p-bay'!N52:N57)</f>
        <v>0</v>
      </c>
      <c r="P25" s="51">
        <f>SUM('p-bay'!O52:O57)</f>
        <v>0</v>
      </c>
      <c r="Q25" s="51">
        <f>SUM('p-bay'!P52:P57)</f>
        <v>0</v>
      </c>
      <c r="R25" s="51">
        <f>SUM('p-bay'!Q52:Q57)</f>
        <v>0</v>
      </c>
      <c r="S25" s="51">
        <f>SUM('p-bay'!R52:R57)</f>
        <v>0</v>
      </c>
      <c r="T25" s="51">
        <f>SUM('p-bay'!S52:S57)</f>
        <v>0</v>
      </c>
      <c r="U25" s="51">
        <f>SUM('p-bay'!T52:T57)</f>
        <v>0</v>
      </c>
      <c r="V25" s="51">
        <f>SUM('p-bay'!U52:U57)</f>
        <v>0</v>
      </c>
      <c r="W25" s="51">
        <f>SUM('p-bay'!V52:V57)</f>
        <v>0</v>
      </c>
      <c r="X25" s="50">
        <f t="shared" si="0"/>
        <v>0</v>
      </c>
    </row>
    <row r="26" spans="1:24" ht="12.75" customHeight="1">
      <c r="A26" s="24">
        <f>SUBTOTAL(3,$X$2:X26)</f>
        <v>25</v>
      </c>
      <c r="B26" s="13" t="str">
        <f>'p-bay'!A58</f>
        <v>Moraß, Elias</v>
      </c>
      <c r="C26" s="13" t="str">
        <f>'p-bay'!$A$1</f>
        <v>Bayern</v>
      </c>
      <c r="D26" s="51">
        <f>SUM('p-bay'!C59:C64)</f>
        <v>0</v>
      </c>
      <c r="E26" s="52">
        <f>SUM('p-bay'!D59:D64)</f>
        <v>0</v>
      </c>
      <c r="F26" s="51">
        <f>SUM('p-bay'!E59:E64)</f>
        <v>0</v>
      </c>
      <c r="G26" s="51">
        <f>SUM('p-bay'!F59:F64)</f>
        <v>0</v>
      </c>
      <c r="H26" s="51">
        <f>SUM('p-bay'!G59:G64)</f>
        <v>0</v>
      </c>
      <c r="I26" s="51">
        <f>SUM('p-bay'!H59:H64)</f>
        <v>0</v>
      </c>
      <c r="J26" s="51">
        <f>SUM('p-bay'!I59:I64)</f>
        <v>0</v>
      </c>
      <c r="K26" s="51">
        <f>SUM('p-bay'!J59:J64)</f>
        <v>0</v>
      </c>
      <c r="L26" s="51">
        <f>SUM('p-bay'!K59:K64)</f>
        <v>0</v>
      </c>
      <c r="M26" s="51">
        <f>SUM('p-bay'!L59:L64)</f>
        <v>0</v>
      </c>
      <c r="N26" s="51">
        <f>SUM('p-bay'!M59:M64)</f>
        <v>0</v>
      </c>
      <c r="O26" s="51">
        <f>SUM('p-bay'!N59:N64)</f>
        <v>0</v>
      </c>
      <c r="P26" s="51">
        <f>SUM('p-bay'!O59:O64)</f>
        <v>0</v>
      </c>
      <c r="Q26" s="51">
        <f>SUM('p-bay'!P59:P64)</f>
        <v>0</v>
      </c>
      <c r="R26" s="51">
        <f>SUM('p-bay'!Q59:Q64)</f>
        <v>0</v>
      </c>
      <c r="S26" s="51">
        <f>SUM('p-bay'!R59:R64)</f>
        <v>0</v>
      </c>
      <c r="T26" s="51">
        <f>SUM('p-bay'!S59:S64)</f>
        <v>0</v>
      </c>
      <c r="U26" s="51">
        <f>SUM('p-bay'!T59:T64)</f>
        <v>0</v>
      </c>
      <c r="V26" s="51">
        <f>SUM('p-bay'!U59:U64)</f>
        <v>0</v>
      </c>
      <c r="W26" s="51">
        <f>SUM('p-bay'!V59:V64)</f>
        <v>0</v>
      </c>
      <c r="X26" s="50">
        <f t="shared" si="0"/>
        <v>0</v>
      </c>
    </row>
    <row r="27" spans="1:24" ht="12.75" customHeight="1">
      <c r="A27" s="24">
        <f>SUBTOTAL(3,$X$2:X27)</f>
        <v>26</v>
      </c>
      <c r="B27" s="13" t="str">
        <f>'p-bay'!A65</f>
        <v>Müller, Florian</v>
      </c>
      <c r="C27" s="13" t="str">
        <f>'p-bay'!$A$1</f>
        <v>Bayern</v>
      </c>
      <c r="D27" s="51">
        <f>SUM('p-bay'!C66:C71)</f>
        <v>1</v>
      </c>
      <c r="E27" s="52">
        <f>SUM('p-bay'!D66:D71)</f>
        <v>0.333</v>
      </c>
      <c r="F27" s="51">
        <f>SUM('p-bay'!E66:E71)</f>
        <v>6</v>
      </c>
      <c r="G27" s="51">
        <f>SUM('p-bay'!F66:F71)</f>
        <v>2</v>
      </c>
      <c r="H27" s="51">
        <f>SUM('p-bay'!G66:G71)</f>
        <v>5</v>
      </c>
      <c r="I27" s="51">
        <f>SUM('p-bay'!H66:H71)</f>
        <v>5</v>
      </c>
      <c r="J27" s="51">
        <f>SUM('p-bay'!I66:I71)</f>
        <v>1</v>
      </c>
      <c r="K27" s="51">
        <f>SUM('p-bay'!J66:J71)</f>
        <v>0</v>
      </c>
      <c r="L27" s="51">
        <f>SUM('p-bay'!K66:K71)</f>
        <v>0</v>
      </c>
      <c r="M27" s="51">
        <f>SUM('p-bay'!L66:L71)</f>
        <v>0</v>
      </c>
      <c r="N27" s="51">
        <f>SUM('p-bay'!M66:M71)</f>
        <v>0</v>
      </c>
      <c r="O27" s="51">
        <f>SUM('p-bay'!N66:N71)</f>
        <v>4</v>
      </c>
      <c r="P27" s="51">
        <f>SUM('p-bay'!O66:O71)</f>
        <v>0</v>
      </c>
      <c r="Q27" s="51">
        <f>SUM('p-bay'!P66:P71)</f>
        <v>0</v>
      </c>
      <c r="R27" s="51">
        <f>SUM('p-bay'!Q66:Q71)</f>
        <v>0</v>
      </c>
      <c r="S27" s="51">
        <f>SUM('p-bay'!R66:R71)</f>
        <v>0</v>
      </c>
      <c r="T27" s="51">
        <f>SUM('p-bay'!S66:S71)</f>
        <v>0</v>
      </c>
      <c r="U27" s="51">
        <f>SUM('p-bay'!T66:T71)</f>
        <v>0</v>
      </c>
      <c r="V27" s="51">
        <f>SUM('p-bay'!U66:U71)</f>
        <v>0</v>
      </c>
      <c r="W27" s="51">
        <f>SUM('p-bay'!V66:V71)</f>
        <v>0</v>
      </c>
      <c r="X27" s="141">
        <f t="shared" si="0"/>
        <v>105.1051051051051</v>
      </c>
    </row>
    <row r="28" spans="1:24" ht="12.75" customHeight="1">
      <c r="A28" s="24">
        <f>SUBTOTAL(3,$X$2:X28)</f>
        <v>27</v>
      </c>
      <c r="B28" s="13" t="str">
        <f>'p-bay'!A72</f>
        <v>Müller, Henry</v>
      </c>
      <c r="C28" s="13" t="str">
        <f>'p-bay'!$A$1</f>
        <v>Bayern</v>
      </c>
      <c r="D28" s="51">
        <f>SUM('p-bay'!C73:C78)</f>
        <v>0</v>
      </c>
      <c r="E28" s="52">
        <f>SUM('p-bay'!D73:D78)</f>
        <v>0</v>
      </c>
      <c r="F28" s="51">
        <f>SUM('p-bay'!E73:E78)</f>
        <v>0</v>
      </c>
      <c r="G28" s="51">
        <f>SUM('p-bay'!F73:F78)</f>
        <v>0</v>
      </c>
      <c r="H28" s="51">
        <f>SUM('p-bay'!G73:G78)</f>
        <v>0</v>
      </c>
      <c r="I28" s="51">
        <f>SUM('p-bay'!H73:H78)</f>
        <v>0</v>
      </c>
      <c r="J28" s="51">
        <f>SUM('p-bay'!I73:I78)</f>
        <v>0</v>
      </c>
      <c r="K28" s="51">
        <f>SUM('p-bay'!J73:J78)</f>
        <v>0</v>
      </c>
      <c r="L28" s="51">
        <f>SUM('p-bay'!K73:K78)</f>
        <v>0</v>
      </c>
      <c r="M28" s="51">
        <f>SUM('p-bay'!L73:L78)</f>
        <v>0</v>
      </c>
      <c r="N28" s="51">
        <f>SUM('p-bay'!M73:M78)</f>
        <v>0</v>
      </c>
      <c r="O28" s="51">
        <f>SUM('p-bay'!N73:N78)</f>
        <v>0</v>
      </c>
      <c r="P28" s="51">
        <f>SUM('p-bay'!O73:O78)</f>
        <v>0</v>
      </c>
      <c r="Q28" s="51">
        <f>SUM('p-bay'!P73:P78)</f>
        <v>0</v>
      </c>
      <c r="R28" s="51">
        <f>SUM('p-bay'!Q73:Q78)</f>
        <v>0</v>
      </c>
      <c r="S28" s="51">
        <f>SUM('p-bay'!R73:R78)</f>
        <v>0</v>
      </c>
      <c r="T28" s="51">
        <f>SUM('p-bay'!S73:S78)</f>
        <v>0</v>
      </c>
      <c r="U28" s="51">
        <f>SUM('p-bay'!T73:T78)</f>
        <v>0</v>
      </c>
      <c r="V28" s="51">
        <f>SUM('p-bay'!U73:U78)</f>
        <v>0</v>
      </c>
      <c r="W28" s="51">
        <f>SUM('p-bay'!V73:V78)</f>
        <v>0</v>
      </c>
      <c r="X28" s="50">
        <f t="shared" si="0"/>
        <v>0</v>
      </c>
    </row>
    <row r="29" spans="1:24" ht="12.75" customHeight="1">
      <c r="A29" s="24">
        <f>SUBTOTAL(3,$X$2:X29)</f>
        <v>28</v>
      </c>
      <c r="B29" s="13" t="str">
        <f>'p-bay'!A79</f>
        <v>Penzkofer, Adriano</v>
      </c>
      <c r="C29" s="13" t="str">
        <f>'p-bay'!$A$1</f>
        <v>Bayern</v>
      </c>
      <c r="D29" s="51">
        <f>SUM('p-bay'!C80:C85)</f>
        <v>0</v>
      </c>
      <c r="E29" s="52">
        <f>SUM('p-bay'!D80:D85)</f>
        <v>0</v>
      </c>
      <c r="F29" s="51">
        <f>SUM('p-bay'!E80:E85)</f>
        <v>0</v>
      </c>
      <c r="G29" s="51">
        <f>SUM('p-bay'!F80:F85)</f>
        <v>0</v>
      </c>
      <c r="H29" s="51">
        <f>SUM('p-bay'!G80:G85)</f>
        <v>0</v>
      </c>
      <c r="I29" s="51">
        <f>SUM('p-bay'!H80:H85)</f>
        <v>0</v>
      </c>
      <c r="J29" s="51">
        <f>SUM('p-bay'!I80:I85)</f>
        <v>0</v>
      </c>
      <c r="K29" s="51">
        <f>SUM('p-bay'!J80:J85)</f>
        <v>0</v>
      </c>
      <c r="L29" s="51">
        <f>SUM('p-bay'!K80:K85)</f>
        <v>0</v>
      </c>
      <c r="M29" s="51">
        <f>SUM('p-bay'!L80:L85)</f>
        <v>0</v>
      </c>
      <c r="N29" s="51">
        <f>SUM('p-bay'!M80:M85)</f>
        <v>0</v>
      </c>
      <c r="O29" s="51">
        <f>SUM('p-bay'!N80:N85)</f>
        <v>0</v>
      </c>
      <c r="P29" s="51">
        <f>SUM('p-bay'!O80:O85)</f>
        <v>0</v>
      </c>
      <c r="Q29" s="51">
        <f>SUM('p-bay'!P80:P85)</f>
        <v>0</v>
      </c>
      <c r="R29" s="51">
        <f>SUM('p-bay'!Q80:Q85)</f>
        <v>0</v>
      </c>
      <c r="S29" s="51">
        <f>SUM('p-bay'!R80:R85)</f>
        <v>0</v>
      </c>
      <c r="T29" s="51">
        <f>SUM('p-bay'!S80:S85)</f>
        <v>0</v>
      </c>
      <c r="U29" s="51">
        <f>SUM('p-bay'!T80:T85)</f>
        <v>0</v>
      </c>
      <c r="V29" s="51">
        <f>SUM('p-bay'!U80:U85)</f>
        <v>0</v>
      </c>
      <c r="W29" s="51">
        <f>SUM('p-bay'!V80:V85)</f>
        <v>0</v>
      </c>
      <c r="X29" s="50">
        <f t="shared" si="0"/>
        <v>0</v>
      </c>
    </row>
    <row r="30" spans="1:24" ht="12.75" customHeight="1">
      <c r="A30" s="24">
        <f>SUBTOTAL(3,$X$2:X30)</f>
        <v>29</v>
      </c>
      <c r="B30" s="13" t="str">
        <f>'p-bay'!A86</f>
        <v>Penzkofer, Dario</v>
      </c>
      <c r="C30" s="13" t="str">
        <f>'p-bay'!$A$1</f>
        <v>Bayern</v>
      </c>
      <c r="D30" s="51">
        <f>SUM('p-bay'!C87:C92)</f>
        <v>1</v>
      </c>
      <c r="E30" s="52">
        <f>SUM('p-bay'!D87:D92)</f>
        <v>2</v>
      </c>
      <c r="F30" s="51">
        <f>SUM('p-bay'!E87:E92)</f>
        <v>11</v>
      </c>
      <c r="G30" s="51">
        <f>SUM('p-bay'!F87:F92)</f>
        <v>10</v>
      </c>
      <c r="H30" s="51">
        <f>SUM('p-bay'!G87:G92)</f>
        <v>2</v>
      </c>
      <c r="I30" s="51">
        <f>SUM('p-bay'!H87:H92)</f>
        <v>0</v>
      </c>
      <c r="J30" s="51">
        <f>SUM('p-bay'!I87:I92)</f>
        <v>3</v>
      </c>
      <c r="K30" s="51">
        <f>SUM('p-bay'!J87:J92)</f>
        <v>0</v>
      </c>
      <c r="L30" s="51">
        <f>SUM('p-bay'!K87:K92)</f>
        <v>0</v>
      </c>
      <c r="M30" s="51">
        <f>SUM('p-bay'!L87:L92)</f>
        <v>0</v>
      </c>
      <c r="N30" s="51">
        <f>SUM('p-bay'!M87:M92)</f>
        <v>1</v>
      </c>
      <c r="O30" s="51">
        <f>SUM('p-bay'!N87:N92)</f>
        <v>1</v>
      </c>
      <c r="P30" s="51">
        <f>SUM('p-bay'!O87:O92)</f>
        <v>0</v>
      </c>
      <c r="Q30" s="51">
        <f>SUM('p-bay'!P87:P92)</f>
        <v>0</v>
      </c>
      <c r="R30" s="51">
        <f>SUM('p-bay'!Q87:Q92)</f>
        <v>0</v>
      </c>
      <c r="S30" s="51">
        <f>SUM('p-bay'!R87:R92)</f>
        <v>0</v>
      </c>
      <c r="T30" s="51">
        <f>SUM('p-bay'!S87:S92)</f>
        <v>0</v>
      </c>
      <c r="U30" s="51">
        <f>SUM('p-bay'!T87:T92)</f>
        <v>0</v>
      </c>
      <c r="V30" s="51">
        <f>SUM('p-bay'!U87:U92)</f>
        <v>0</v>
      </c>
      <c r="W30" s="51">
        <f>SUM('p-bay'!V87:V92)</f>
        <v>1</v>
      </c>
      <c r="X30" s="50">
        <f t="shared" si="0"/>
        <v>0</v>
      </c>
    </row>
    <row r="31" spans="1:24" ht="12.75" customHeight="1">
      <c r="A31" s="24">
        <f>SUBTOTAL(3,$X$2:X31)</f>
        <v>30</v>
      </c>
      <c r="B31" s="13" t="str">
        <f>'p-bay'!A93</f>
        <v>Pozgaj, Maximilian</v>
      </c>
      <c r="C31" s="13" t="str">
        <f>'p-bay'!$A$1</f>
        <v>Bayern</v>
      </c>
      <c r="D31" s="51">
        <f>SUM('p-bay'!C94:C99)</f>
        <v>0</v>
      </c>
      <c r="E31" s="52">
        <f>SUM('p-bay'!D94:D99)</f>
        <v>0</v>
      </c>
      <c r="F31" s="51">
        <f>SUM('p-bay'!E94:E99)</f>
        <v>0</v>
      </c>
      <c r="G31" s="51">
        <f>SUM('p-bay'!F94:F99)</f>
        <v>0</v>
      </c>
      <c r="H31" s="51">
        <f>SUM('p-bay'!G94:G99)</f>
        <v>0</v>
      </c>
      <c r="I31" s="51">
        <f>SUM('p-bay'!H94:H99)</f>
        <v>0</v>
      </c>
      <c r="J31" s="51">
        <f>SUM('p-bay'!I94:I99)</f>
        <v>0</v>
      </c>
      <c r="K31" s="51">
        <f>SUM('p-bay'!J94:J99)</f>
        <v>0</v>
      </c>
      <c r="L31" s="51">
        <f>SUM('p-bay'!K94:K99)</f>
        <v>0</v>
      </c>
      <c r="M31" s="51">
        <f>SUM('p-bay'!L94:L99)</f>
        <v>0</v>
      </c>
      <c r="N31" s="51">
        <f>SUM('p-bay'!M94:M99)</f>
        <v>0</v>
      </c>
      <c r="O31" s="51">
        <f>SUM('p-bay'!N94:N99)</f>
        <v>0</v>
      </c>
      <c r="P31" s="51">
        <f>SUM('p-bay'!O94:O99)</f>
        <v>0</v>
      </c>
      <c r="Q31" s="51">
        <f>SUM('p-bay'!P94:P99)</f>
        <v>0</v>
      </c>
      <c r="R31" s="51">
        <f>SUM('p-bay'!Q94:Q99)</f>
        <v>0</v>
      </c>
      <c r="S31" s="51">
        <f>SUM('p-bay'!R94:R99)</f>
        <v>0</v>
      </c>
      <c r="T31" s="51">
        <f>SUM('p-bay'!S94:S99)</f>
        <v>0</v>
      </c>
      <c r="U31" s="51">
        <f>SUM('p-bay'!T94:T99)</f>
        <v>0</v>
      </c>
      <c r="V31" s="51">
        <f>SUM('p-bay'!U94:U99)</f>
        <v>0</v>
      </c>
      <c r="W31" s="51">
        <f>SUM('p-bay'!V94:V99)</f>
        <v>0</v>
      </c>
      <c r="X31" s="50">
        <f t="shared" si="0"/>
        <v>0</v>
      </c>
    </row>
    <row r="32" spans="1:24" ht="12.75" customHeight="1">
      <c r="A32" s="24">
        <f>SUBTOTAL(3,$X$2:X32)</f>
        <v>31</v>
      </c>
      <c r="B32" s="13" t="str">
        <f>'p-bay'!A100</f>
        <v>Siegert-Bomhard, Maxim.</v>
      </c>
      <c r="C32" s="13" t="str">
        <f>'p-bay'!$A$1</f>
        <v>Bayern</v>
      </c>
      <c r="D32" s="51">
        <f>SUM('p-bay'!C101:C106)</f>
        <v>1</v>
      </c>
      <c r="E32" s="52">
        <f>SUM('p-bay'!D101:D106)</f>
        <v>3</v>
      </c>
      <c r="F32" s="51">
        <f>SUM('p-bay'!E101:E106)</f>
        <v>18</v>
      </c>
      <c r="G32" s="51">
        <f>SUM('p-bay'!F101:F106)</f>
        <v>12</v>
      </c>
      <c r="H32" s="51">
        <f>SUM('p-bay'!G101:G106)</f>
        <v>5</v>
      </c>
      <c r="I32" s="51">
        <f>SUM('p-bay'!H101:H106)</f>
        <v>3</v>
      </c>
      <c r="J32" s="51">
        <f>SUM('p-bay'!I101:I106)</f>
        <v>4</v>
      </c>
      <c r="K32" s="51">
        <f>SUM('p-bay'!J101:J106)</f>
        <v>0</v>
      </c>
      <c r="L32" s="51">
        <f>SUM('p-bay'!K101:K106)</f>
        <v>1</v>
      </c>
      <c r="M32" s="51">
        <f>SUM('p-bay'!L101:L106)</f>
        <v>0</v>
      </c>
      <c r="N32" s="51">
        <f>SUM('p-bay'!M101:M106)</f>
        <v>2</v>
      </c>
      <c r="O32" s="51">
        <f>SUM('p-bay'!N101:N106)</f>
        <v>3</v>
      </c>
      <c r="P32" s="51">
        <f>SUM('p-bay'!O101:O106)</f>
        <v>1</v>
      </c>
      <c r="Q32" s="51">
        <f>SUM('p-bay'!P101:P106)</f>
        <v>2</v>
      </c>
      <c r="R32" s="51">
        <f>SUM('p-bay'!Q101:Q106)</f>
        <v>0</v>
      </c>
      <c r="S32" s="51">
        <f>SUM('p-bay'!R101:R106)</f>
        <v>0</v>
      </c>
      <c r="T32" s="51">
        <f>SUM('p-bay'!S101:S106)</f>
        <v>0</v>
      </c>
      <c r="U32" s="51">
        <f>SUM('p-bay'!T101:T106)</f>
        <v>0</v>
      </c>
      <c r="V32" s="51">
        <f>SUM('p-bay'!U101:U106)</f>
        <v>1</v>
      </c>
      <c r="W32" s="51">
        <f>SUM('p-bay'!V101:V106)</f>
        <v>0</v>
      </c>
      <c r="X32" s="50">
        <f t="shared" si="0"/>
        <v>7</v>
      </c>
    </row>
    <row r="33" spans="1:24" ht="12.75" customHeight="1">
      <c r="A33" s="24">
        <f>SUBTOTAL(3,$X$2:X33)</f>
        <v>32</v>
      </c>
      <c r="B33" s="13" t="str">
        <f>'p-bay'!A107</f>
        <v>Stilzebach, Silvan</v>
      </c>
      <c r="C33" s="13" t="str">
        <f>'p-bay'!$A$1</f>
        <v>Bayern</v>
      </c>
      <c r="D33" s="51">
        <f>SUM('p-bay'!C108:C113)</f>
        <v>0</v>
      </c>
      <c r="E33" s="52">
        <f>SUM('p-bay'!D108:D113)</f>
        <v>0</v>
      </c>
      <c r="F33" s="51">
        <f>SUM('p-bay'!E108:E113)</f>
        <v>0</v>
      </c>
      <c r="G33" s="51">
        <f>SUM('p-bay'!F108:F113)</f>
        <v>0</v>
      </c>
      <c r="H33" s="51">
        <f>SUM('p-bay'!G108:G113)</f>
        <v>0</v>
      </c>
      <c r="I33" s="51">
        <f>SUM('p-bay'!H108:H113)</f>
        <v>0</v>
      </c>
      <c r="J33" s="51">
        <f>SUM('p-bay'!I108:I113)</f>
        <v>0</v>
      </c>
      <c r="K33" s="51">
        <f>SUM('p-bay'!J108:J113)</f>
        <v>0</v>
      </c>
      <c r="L33" s="51">
        <f>SUM('p-bay'!K108:K113)</f>
        <v>0</v>
      </c>
      <c r="M33" s="51">
        <f>SUM('p-bay'!L108:L113)</f>
        <v>0</v>
      </c>
      <c r="N33" s="51">
        <f>SUM('p-bay'!M108:M113)</f>
        <v>0</v>
      </c>
      <c r="O33" s="51">
        <f>SUM('p-bay'!N108:N113)</f>
        <v>0</v>
      </c>
      <c r="P33" s="51">
        <f>SUM('p-bay'!O108:O113)</f>
        <v>0</v>
      </c>
      <c r="Q33" s="51">
        <f>SUM('p-bay'!P108:P113)</f>
        <v>0</v>
      </c>
      <c r="R33" s="51">
        <f>SUM('p-bay'!Q108:Q113)</f>
        <v>0</v>
      </c>
      <c r="S33" s="51">
        <f>SUM('p-bay'!R108:R113)</f>
        <v>0</v>
      </c>
      <c r="T33" s="51">
        <f>SUM('p-bay'!S108:S113)</f>
        <v>0</v>
      </c>
      <c r="U33" s="51">
        <f>SUM('p-bay'!T108:T113)</f>
        <v>0</v>
      </c>
      <c r="V33" s="51">
        <f>SUM('p-bay'!U108:U113)</f>
        <v>0</v>
      </c>
      <c r="W33" s="51">
        <f>SUM('p-bay'!V108:V113)</f>
        <v>0</v>
      </c>
      <c r="X33" s="50">
        <f t="shared" si="0"/>
        <v>0</v>
      </c>
    </row>
    <row r="34" spans="1:24" ht="12.75" customHeight="1">
      <c r="A34" s="24">
        <f>SUBTOTAL(3,$X$2:X34)</f>
        <v>33</v>
      </c>
      <c r="B34" s="13" t="str">
        <f>'p-bay'!A114</f>
        <v>Stippler, Lorenz</v>
      </c>
      <c r="C34" s="13" t="str">
        <f>'p-bay'!$A$1</f>
        <v>Bayern</v>
      </c>
      <c r="D34" s="51">
        <f>SUM('p-bay'!C115:C120)</f>
        <v>0</v>
      </c>
      <c r="E34" s="52">
        <f>SUM('p-bay'!D115:D120)</f>
        <v>0</v>
      </c>
      <c r="F34" s="51">
        <f>SUM('p-bay'!E115:E120)</f>
        <v>0</v>
      </c>
      <c r="G34" s="51">
        <f>SUM('p-bay'!F115:F120)</f>
        <v>0</v>
      </c>
      <c r="H34" s="51">
        <f>SUM('p-bay'!G115:G120)</f>
        <v>0</v>
      </c>
      <c r="I34" s="51">
        <f>SUM('p-bay'!H115:H120)</f>
        <v>0</v>
      </c>
      <c r="J34" s="51">
        <f>SUM('p-bay'!I115:I120)</f>
        <v>0</v>
      </c>
      <c r="K34" s="51">
        <f>SUM('p-bay'!J115:J120)</f>
        <v>0</v>
      </c>
      <c r="L34" s="51">
        <f>SUM('p-bay'!K115:K120)</f>
        <v>0</v>
      </c>
      <c r="M34" s="51">
        <f>SUM('p-bay'!L115:L120)</f>
        <v>0</v>
      </c>
      <c r="N34" s="51">
        <f>SUM('p-bay'!M115:M120)</f>
        <v>0</v>
      </c>
      <c r="O34" s="51">
        <f>SUM('p-bay'!N115:N120)</f>
        <v>0</v>
      </c>
      <c r="P34" s="51">
        <f>SUM('p-bay'!O115:O120)</f>
        <v>0</v>
      </c>
      <c r="Q34" s="51">
        <f>SUM('p-bay'!P115:P120)</f>
        <v>0</v>
      </c>
      <c r="R34" s="51">
        <f>SUM('p-bay'!Q115:Q120)</f>
        <v>0</v>
      </c>
      <c r="S34" s="51">
        <f>SUM('p-bay'!R115:R120)</f>
        <v>0</v>
      </c>
      <c r="T34" s="51">
        <f>SUM('p-bay'!S115:S120)</f>
        <v>0</v>
      </c>
      <c r="U34" s="51">
        <f>SUM('p-bay'!T115:T120)</f>
        <v>0</v>
      </c>
      <c r="V34" s="51">
        <f>SUM('p-bay'!U115:U120)</f>
        <v>0</v>
      </c>
      <c r="W34" s="51">
        <f>SUM('p-bay'!V115:V120)</f>
        <v>0</v>
      </c>
      <c r="X34" s="50">
        <f aca="true" t="shared" si="1" ref="X34:X65">IF(AND(E34=0,I34=0),0,IF(AND(E34=0,I34&gt;0),99,IF(F34=0,0,(I34*$A$1)/E34)))</f>
        <v>0</v>
      </c>
    </row>
    <row r="35" spans="1:24" ht="12.75" customHeight="1">
      <c r="A35" s="24">
        <f>SUBTOTAL(3,$X$2:X35)</f>
        <v>34</v>
      </c>
      <c r="B35" s="13" t="str">
        <f>'p-bay'!A121</f>
        <v>Waldher, Noah</v>
      </c>
      <c r="C35" s="13" t="str">
        <f>'p-bay'!$A$1</f>
        <v>Bayern</v>
      </c>
      <c r="D35" s="51">
        <f>SUM('p-bay'!C122:C127)</f>
        <v>1</v>
      </c>
      <c r="E35" s="52">
        <f>SUM('p-bay'!D122:D127)</f>
        <v>0.333</v>
      </c>
      <c r="F35" s="51">
        <f>SUM('p-bay'!E122:E127)</f>
        <v>3</v>
      </c>
      <c r="G35" s="51">
        <f>SUM('p-bay'!F122:F127)</f>
        <v>3</v>
      </c>
      <c r="H35" s="51">
        <f>SUM('p-bay'!G122:G127)</f>
        <v>1</v>
      </c>
      <c r="I35" s="51">
        <f>SUM('p-bay'!H122:H127)</f>
        <v>1</v>
      </c>
      <c r="J35" s="51">
        <f>SUM('p-bay'!I122:I127)</f>
        <v>2</v>
      </c>
      <c r="K35" s="51">
        <f>SUM('p-bay'!J122:J127)</f>
        <v>1</v>
      </c>
      <c r="L35" s="51">
        <f>SUM('p-bay'!K122:K127)</f>
        <v>0</v>
      </c>
      <c r="M35" s="51">
        <f>SUM('p-bay'!L122:L127)</f>
        <v>0</v>
      </c>
      <c r="N35" s="51">
        <f>SUM('p-bay'!M122:M127)</f>
        <v>0</v>
      </c>
      <c r="O35" s="51">
        <f>SUM('p-bay'!N122:N127)</f>
        <v>0</v>
      </c>
      <c r="P35" s="51">
        <f>SUM('p-bay'!O122:O127)</f>
        <v>0</v>
      </c>
      <c r="Q35" s="51">
        <f>SUM('p-bay'!P122:P127)</f>
        <v>0</v>
      </c>
      <c r="R35" s="51">
        <f>SUM('p-bay'!Q122:Q127)</f>
        <v>0</v>
      </c>
      <c r="S35" s="51">
        <f>SUM('p-bay'!R122:R127)</f>
        <v>0</v>
      </c>
      <c r="T35" s="51">
        <f>SUM('p-bay'!S122:S127)</f>
        <v>0</v>
      </c>
      <c r="U35" s="51">
        <f>SUM('p-bay'!T122:T127)</f>
        <v>0</v>
      </c>
      <c r="V35" s="51">
        <f>SUM('p-bay'!U122:U127)</f>
        <v>0</v>
      </c>
      <c r="W35" s="51">
        <f>SUM('p-bay'!V122:V127)</f>
        <v>0</v>
      </c>
      <c r="X35" s="50">
        <f t="shared" si="1"/>
        <v>21.02102102102102</v>
      </c>
    </row>
    <row r="36" spans="1:24" ht="12.75" customHeight="1">
      <c r="A36" s="24">
        <f>SUBTOTAL(3,$X$2:X36)</f>
        <v>35</v>
      </c>
      <c r="B36" s="58" t="str">
        <f>'p-bay'!A135</f>
        <v>Wittmann, Paul</v>
      </c>
      <c r="C36" s="13" t="str">
        <f>'p-bay'!$A$1</f>
        <v>Bayern</v>
      </c>
      <c r="D36" s="51">
        <f>SUM('p-bay'!C136:C141)</f>
        <v>0</v>
      </c>
      <c r="E36" s="52">
        <f>SUM('p-bay'!D136:D141)</f>
        <v>0</v>
      </c>
      <c r="F36" s="51">
        <f>SUM('p-bay'!E136:E141)</f>
        <v>0</v>
      </c>
      <c r="G36" s="51">
        <f>SUM('p-bay'!F136:F141)</f>
        <v>0</v>
      </c>
      <c r="H36" s="51">
        <f>SUM('p-bay'!G136:G141)</f>
        <v>0</v>
      </c>
      <c r="I36" s="51">
        <f>SUM('p-bay'!H136:H141)</f>
        <v>0</v>
      </c>
      <c r="J36" s="51">
        <f>SUM('p-bay'!I136:I141)</f>
        <v>0</v>
      </c>
      <c r="K36" s="51">
        <f>SUM('p-bay'!J136:J141)</f>
        <v>0</v>
      </c>
      <c r="L36" s="51">
        <f>SUM('p-bay'!K136:K141)</f>
        <v>0</v>
      </c>
      <c r="M36" s="51">
        <f>SUM('p-bay'!L136:L141)</f>
        <v>0</v>
      </c>
      <c r="N36" s="51">
        <f>SUM('p-bay'!M136:M141)</f>
        <v>0</v>
      </c>
      <c r="O36" s="51">
        <f>SUM('p-bay'!N136:N141)</f>
        <v>0</v>
      </c>
      <c r="P36" s="51">
        <f>SUM('p-bay'!O136:O141)</f>
        <v>0</v>
      </c>
      <c r="Q36" s="51">
        <f>SUM('p-bay'!P136:P141)</f>
        <v>0</v>
      </c>
      <c r="R36" s="51">
        <f>SUM('p-bay'!Q136:Q141)</f>
        <v>0</v>
      </c>
      <c r="S36" s="51">
        <f>SUM('p-bay'!R136:R141)</f>
        <v>0</v>
      </c>
      <c r="T36" s="51">
        <f>SUM('p-bay'!S136:S141)</f>
        <v>0</v>
      </c>
      <c r="U36" s="51">
        <f>SUM('p-bay'!T136:T141)</f>
        <v>0</v>
      </c>
      <c r="V36" s="51">
        <f>SUM('p-bay'!U136:U141)</f>
        <v>0</v>
      </c>
      <c r="W36" s="51">
        <f>SUM('p-bay'!V136:V141)</f>
        <v>0</v>
      </c>
      <c r="X36" s="50">
        <f t="shared" si="1"/>
        <v>0</v>
      </c>
    </row>
    <row r="37" spans="1:24" ht="12.75" customHeight="1">
      <c r="A37" s="24">
        <f>SUBTOTAL(3,$X$2:X37)</f>
        <v>36</v>
      </c>
      <c r="B37" s="13" t="str">
        <f>'p-bay'!A128</f>
        <v>Wolf Daniel</v>
      </c>
      <c r="C37" s="13" t="str">
        <f>'p-bay'!$A$1</f>
        <v>Bayern</v>
      </c>
      <c r="D37" s="51">
        <f>SUM('p-bay'!C129:C134)</f>
        <v>0</v>
      </c>
      <c r="E37" s="52">
        <f>SUM('p-bay'!D129:D134)</f>
        <v>0</v>
      </c>
      <c r="F37" s="51">
        <f>SUM('p-bay'!E129:E134)</f>
        <v>0</v>
      </c>
      <c r="G37" s="51">
        <f>SUM('p-bay'!F129:F134)</f>
        <v>0</v>
      </c>
      <c r="H37" s="51">
        <f>SUM('p-bay'!G129:G134)</f>
        <v>0</v>
      </c>
      <c r="I37" s="51">
        <f>SUM('p-bay'!H129:H134)</f>
        <v>0</v>
      </c>
      <c r="J37" s="51">
        <f>SUM('p-bay'!I129:I134)</f>
        <v>0</v>
      </c>
      <c r="K37" s="51">
        <f>SUM('p-bay'!J129:J134)</f>
        <v>0</v>
      </c>
      <c r="L37" s="51">
        <f>SUM('p-bay'!K129:K134)</f>
        <v>0</v>
      </c>
      <c r="M37" s="51">
        <f>SUM('p-bay'!L129:L134)</f>
        <v>0</v>
      </c>
      <c r="N37" s="51">
        <f>SUM('p-bay'!M129:M134)</f>
        <v>0</v>
      </c>
      <c r="O37" s="51">
        <f>SUM('p-bay'!N129:N134)</f>
        <v>0</v>
      </c>
      <c r="P37" s="51">
        <f>SUM('p-bay'!O129:O134)</f>
        <v>0</v>
      </c>
      <c r="Q37" s="51">
        <f>SUM('p-bay'!P129:P134)</f>
        <v>0</v>
      </c>
      <c r="R37" s="51">
        <f>SUM('p-bay'!Q129:Q134)</f>
        <v>0</v>
      </c>
      <c r="S37" s="51">
        <f>SUM('p-bay'!R129:R134)</f>
        <v>0</v>
      </c>
      <c r="T37" s="51">
        <f>SUM('p-bay'!S129:S134)</f>
        <v>0</v>
      </c>
      <c r="U37" s="51">
        <f>SUM('p-bay'!T129:T134)</f>
        <v>0</v>
      </c>
      <c r="V37" s="51">
        <f>SUM('p-bay'!U129:U134)</f>
        <v>0</v>
      </c>
      <c r="W37" s="51">
        <f>SUM('p-bay'!V129:V134)</f>
        <v>0</v>
      </c>
      <c r="X37" s="50">
        <f t="shared" si="1"/>
        <v>0</v>
      </c>
    </row>
    <row r="38" spans="1:24" ht="12.75" customHeight="1">
      <c r="A38" s="24">
        <f>SUBTOTAL(3,$X$2:X38)</f>
        <v>37</v>
      </c>
      <c r="B38" s="13" t="str">
        <f>'p-bb'!A2</f>
        <v>Chemseddine, Jasper</v>
      </c>
      <c r="C38" s="13" t="str">
        <f>'p-bb'!$A$1</f>
        <v>Berlin-Brandenburg</v>
      </c>
      <c r="D38" s="51">
        <f>SUM('p-bb'!C3:C8)</f>
        <v>0</v>
      </c>
      <c r="E38" s="52">
        <f>SUM('p-bb'!D3:D8)</f>
        <v>0</v>
      </c>
      <c r="F38" s="51">
        <f>SUM('p-bb'!E3:E8)</f>
        <v>0</v>
      </c>
      <c r="G38" s="51">
        <f>SUM('p-bb'!F3:F8)</f>
        <v>0</v>
      </c>
      <c r="H38" s="51">
        <f>SUM('p-bb'!G3:G8)</f>
        <v>0</v>
      </c>
      <c r="I38" s="51">
        <f>SUM('p-bb'!H3:H8)</f>
        <v>0</v>
      </c>
      <c r="J38" s="51">
        <f>SUM('p-bb'!I3:I8)</f>
        <v>0</v>
      </c>
      <c r="K38" s="51">
        <f>SUM('p-bb'!J3:J8)</f>
        <v>0</v>
      </c>
      <c r="L38" s="51">
        <f>SUM('p-bb'!K3:K8)</f>
        <v>0</v>
      </c>
      <c r="M38" s="51">
        <f>SUM('p-bb'!L3:L8)</f>
        <v>0</v>
      </c>
      <c r="N38" s="51">
        <f>SUM('p-bb'!M3:M8)</f>
        <v>0</v>
      </c>
      <c r="O38" s="51">
        <f>SUM('p-bb'!N3:N8)</f>
        <v>0</v>
      </c>
      <c r="P38" s="51">
        <f>SUM('p-bb'!O3:O8)</f>
        <v>0</v>
      </c>
      <c r="Q38" s="51">
        <f>SUM('p-bb'!P3:P8)</f>
        <v>0</v>
      </c>
      <c r="R38" s="51">
        <f>SUM('p-bb'!Q3:Q8)</f>
        <v>0</v>
      </c>
      <c r="S38" s="51">
        <f>SUM('p-bb'!R3:R8)</f>
        <v>0</v>
      </c>
      <c r="T38" s="51">
        <f>SUM('p-bb'!S3:S8)</f>
        <v>0</v>
      </c>
      <c r="U38" s="51">
        <f>SUM('p-bb'!T3:T8)</f>
        <v>0</v>
      </c>
      <c r="V38" s="51">
        <f>SUM('p-bb'!U3:U8)</f>
        <v>0</v>
      </c>
      <c r="W38" s="51">
        <f>SUM('p-bb'!V3:V8)</f>
        <v>0</v>
      </c>
      <c r="X38" s="50">
        <f t="shared" si="1"/>
        <v>0</v>
      </c>
    </row>
    <row r="39" spans="1:24" ht="12.75" customHeight="1">
      <c r="A39" s="24">
        <f>SUBTOTAL(3,$X$2:X39)</f>
        <v>38</v>
      </c>
      <c r="B39" s="13" t="str">
        <f>'p-bb'!A9</f>
        <v>Fidelak, Colin</v>
      </c>
      <c r="C39" s="13" t="str">
        <f>'p-bb'!$A$1</f>
        <v>Berlin-Brandenburg</v>
      </c>
      <c r="D39" s="51">
        <f>SUM('p-bb'!C10:C15)</f>
        <v>2</v>
      </c>
      <c r="E39" s="52">
        <f>SUM('p-bb'!D10:D15)</f>
        <v>2</v>
      </c>
      <c r="F39" s="51">
        <f>SUM('p-bb'!E10:E15)</f>
        <v>15</v>
      </c>
      <c r="G39" s="51">
        <f>SUM('p-bb'!F10:F15)</f>
        <v>9</v>
      </c>
      <c r="H39" s="51">
        <f>SUM('p-bb'!G10:G15)</f>
        <v>5</v>
      </c>
      <c r="I39" s="51">
        <f>SUM('p-bb'!H10:H15)</f>
        <v>5</v>
      </c>
      <c r="J39" s="51">
        <f>SUM('p-bb'!I10:I15)</f>
        <v>3</v>
      </c>
      <c r="K39" s="51">
        <f>SUM('p-bb'!J10:J15)</f>
        <v>0</v>
      </c>
      <c r="L39" s="51">
        <f>SUM('p-bb'!K10:K15)</f>
        <v>1</v>
      </c>
      <c r="M39" s="51">
        <f>SUM('p-bb'!L10:L15)</f>
        <v>0</v>
      </c>
      <c r="N39" s="51">
        <f>SUM('p-bb'!M10:M15)</f>
        <v>2</v>
      </c>
      <c r="O39" s="51">
        <f>SUM('p-bb'!N10:N15)</f>
        <v>6</v>
      </c>
      <c r="P39" s="51">
        <f>SUM('p-bb'!O10:O15)</f>
        <v>0</v>
      </c>
      <c r="Q39" s="51">
        <f>SUM('p-bb'!P10:P15)</f>
        <v>0</v>
      </c>
      <c r="R39" s="51">
        <f>SUM('p-bb'!Q10:Q15)</f>
        <v>0</v>
      </c>
      <c r="S39" s="51">
        <f>SUM('p-bb'!R10:R15)</f>
        <v>0</v>
      </c>
      <c r="T39" s="51">
        <f>SUM('p-bb'!S10:S15)</f>
        <v>1</v>
      </c>
      <c r="U39" s="51">
        <f>SUM('p-bb'!T10:T15)</f>
        <v>0</v>
      </c>
      <c r="V39" s="51">
        <f>SUM('p-bb'!U10:U15)</f>
        <v>0</v>
      </c>
      <c r="W39" s="51">
        <f>SUM('p-bb'!V10:V15)</f>
        <v>0</v>
      </c>
      <c r="X39" s="50">
        <f t="shared" si="1"/>
        <v>17.5</v>
      </c>
    </row>
    <row r="40" spans="1:24" ht="12.75" customHeight="1">
      <c r="A40" s="24">
        <f>SUBTOTAL(3,$X$2:X40)</f>
        <v>39</v>
      </c>
      <c r="B40" s="13" t="str">
        <f>'p-bb'!A16</f>
        <v>Glatzer, Fabian</v>
      </c>
      <c r="C40" s="13" t="str">
        <f>'p-bb'!$A$1</f>
        <v>Berlin-Brandenburg</v>
      </c>
      <c r="D40" s="51">
        <f>SUM('p-bb'!C17:C22)</f>
        <v>3</v>
      </c>
      <c r="E40" s="52">
        <f>SUM('p-bb'!D17:D22)</f>
        <v>3</v>
      </c>
      <c r="F40" s="51">
        <f>SUM('p-bb'!E17:E22)</f>
        <v>18</v>
      </c>
      <c r="G40" s="51">
        <f>SUM('p-bb'!F17:F22)</f>
        <v>15</v>
      </c>
      <c r="H40" s="51">
        <f>SUM('p-bb'!G17:G22)</f>
        <v>3</v>
      </c>
      <c r="I40" s="51">
        <f>SUM('p-bb'!H17:H22)</f>
        <v>2</v>
      </c>
      <c r="J40" s="51">
        <f>SUM('p-bb'!I17:I22)</f>
        <v>6</v>
      </c>
      <c r="K40" s="51">
        <f>SUM('p-bb'!J17:J22)</f>
        <v>1</v>
      </c>
      <c r="L40" s="51">
        <f>SUM('p-bb'!K17:K22)</f>
        <v>0</v>
      </c>
      <c r="M40" s="51">
        <f>SUM('p-bb'!L17:L22)</f>
        <v>0</v>
      </c>
      <c r="N40" s="51">
        <f>SUM('p-bb'!M17:M22)</f>
        <v>4</v>
      </c>
      <c r="O40" s="51">
        <f>SUM('p-bb'!N17:N22)</f>
        <v>3</v>
      </c>
      <c r="P40" s="51">
        <f>SUM('p-bb'!O17:O22)</f>
        <v>0</v>
      </c>
      <c r="Q40" s="51">
        <f>SUM('p-bb'!P17:P22)</f>
        <v>0</v>
      </c>
      <c r="R40" s="51">
        <f>SUM('p-bb'!Q17:Q22)</f>
        <v>0</v>
      </c>
      <c r="S40" s="51">
        <f>SUM('p-bb'!R17:R22)</f>
        <v>0</v>
      </c>
      <c r="T40" s="51">
        <f>SUM('p-bb'!S17:S22)</f>
        <v>0</v>
      </c>
      <c r="U40" s="51">
        <f>SUM('p-bb'!T17:T22)</f>
        <v>0</v>
      </c>
      <c r="V40" s="51">
        <f>SUM('p-bb'!U17:U22)</f>
        <v>0</v>
      </c>
      <c r="W40" s="51">
        <f>SUM('p-bb'!V17:V22)</f>
        <v>1</v>
      </c>
      <c r="X40" s="50">
        <f t="shared" si="1"/>
        <v>4.666666666666667</v>
      </c>
    </row>
    <row r="41" spans="1:24" ht="12.75" customHeight="1">
      <c r="A41" s="24">
        <f>SUBTOTAL(3,$X$2:X41)</f>
        <v>40</v>
      </c>
      <c r="B41" s="13" t="str">
        <f>'p-bb'!A23</f>
        <v>Granowski, Henri</v>
      </c>
      <c r="C41" s="13" t="str">
        <f>'p-bb'!$A$1</f>
        <v>Berlin-Brandenburg</v>
      </c>
      <c r="D41" s="51">
        <f>SUM('p-bb'!C24:C29)</f>
        <v>1</v>
      </c>
      <c r="E41" s="52">
        <f>SUM('p-bb'!D24:D29)</f>
        <v>4.333</v>
      </c>
      <c r="F41" s="51">
        <f>SUM('p-bb'!E24:E29)</f>
        <v>26</v>
      </c>
      <c r="G41" s="51">
        <f>SUM('p-bb'!F24:F29)</f>
        <v>13</v>
      </c>
      <c r="H41" s="51">
        <f>SUM('p-bb'!G24:G29)</f>
        <v>5</v>
      </c>
      <c r="I41" s="51">
        <f>SUM('p-bb'!H24:H29)</f>
        <v>5</v>
      </c>
      <c r="J41" s="51">
        <f>SUM('p-bb'!I24:I29)</f>
        <v>5</v>
      </c>
      <c r="K41" s="51">
        <f>SUM('p-bb'!J24:J29)</f>
        <v>2</v>
      </c>
      <c r="L41" s="51">
        <f>SUM('p-bb'!K24:K29)</f>
        <v>1</v>
      </c>
      <c r="M41" s="51">
        <f>SUM('p-bb'!L24:L29)</f>
        <v>0</v>
      </c>
      <c r="N41" s="51">
        <f>SUM('p-bb'!M24:M29)</f>
        <v>2</v>
      </c>
      <c r="O41" s="51">
        <f>SUM('p-bb'!N24:N29)</f>
        <v>7</v>
      </c>
      <c r="P41" s="51">
        <f>SUM('p-bb'!O24:O29)</f>
        <v>2</v>
      </c>
      <c r="Q41" s="51">
        <f>SUM('p-bb'!P24:P29)</f>
        <v>4</v>
      </c>
      <c r="R41" s="51">
        <f>SUM('p-bb'!Q24:Q29)</f>
        <v>0</v>
      </c>
      <c r="S41" s="51">
        <f>SUM('p-bb'!R24:R29)</f>
        <v>1</v>
      </c>
      <c r="T41" s="51">
        <f>SUM('p-bb'!S24:S29)</f>
        <v>0</v>
      </c>
      <c r="U41" s="51">
        <f>SUM('p-bb'!T24:T29)</f>
        <v>0</v>
      </c>
      <c r="V41" s="51">
        <f>SUM('p-bb'!U24:U29)</f>
        <v>1</v>
      </c>
      <c r="W41" s="51">
        <f>SUM('p-bb'!V24:V29)</f>
        <v>0</v>
      </c>
      <c r="X41" s="50">
        <f t="shared" si="1"/>
        <v>8.077544426494345</v>
      </c>
    </row>
    <row r="42" spans="1:24" ht="12.75" customHeight="1">
      <c r="A42" s="24">
        <f>SUBTOTAL(3,$X$2:X42)</f>
        <v>41</v>
      </c>
      <c r="B42" s="13" t="str">
        <f>'p-bb'!A30</f>
        <v>Groß, Gregor</v>
      </c>
      <c r="C42" s="13" t="str">
        <f>'p-bb'!$A$1</f>
        <v>Berlin-Brandenburg</v>
      </c>
      <c r="D42" s="51">
        <f>SUM('p-bb'!C31:C36)</f>
        <v>0</v>
      </c>
      <c r="E42" s="52">
        <f>SUM('p-bb'!D31:D36)</f>
        <v>0</v>
      </c>
      <c r="F42" s="51">
        <f>SUM('p-bb'!E31:E36)</f>
        <v>0</v>
      </c>
      <c r="G42" s="51">
        <f>SUM('p-bb'!F31:F36)</f>
        <v>0</v>
      </c>
      <c r="H42" s="51">
        <f>SUM('p-bb'!G31:G36)</f>
        <v>0</v>
      </c>
      <c r="I42" s="51">
        <f>SUM('p-bb'!H31:H36)</f>
        <v>0</v>
      </c>
      <c r="J42" s="51">
        <f>SUM('p-bb'!I31:I36)</f>
        <v>0</v>
      </c>
      <c r="K42" s="51">
        <f>SUM('p-bb'!J31:J36)</f>
        <v>0</v>
      </c>
      <c r="L42" s="51">
        <f>SUM('p-bb'!K31:K36)</f>
        <v>0</v>
      </c>
      <c r="M42" s="51">
        <f>SUM('p-bb'!L31:L36)</f>
        <v>0</v>
      </c>
      <c r="N42" s="51">
        <f>SUM('p-bb'!M31:M36)</f>
        <v>0</v>
      </c>
      <c r="O42" s="51">
        <f>SUM('p-bb'!N31:N36)</f>
        <v>0</v>
      </c>
      <c r="P42" s="51">
        <f>SUM('p-bb'!O31:O36)</f>
        <v>0</v>
      </c>
      <c r="Q42" s="51">
        <f>SUM('p-bb'!P31:P36)</f>
        <v>0</v>
      </c>
      <c r="R42" s="51">
        <f>SUM('p-bb'!Q31:Q36)</f>
        <v>0</v>
      </c>
      <c r="S42" s="51">
        <f>SUM('p-bb'!R31:R36)</f>
        <v>0</v>
      </c>
      <c r="T42" s="51">
        <f>SUM('p-bb'!S31:S36)</f>
        <v>0</v>
      </c>
      <c r="U42" s="51">
        <f>SUM('p-bb'!T31:T36)</f>
        <v>0</v>
      </c>
      <c r="V42" s="51">
        <f>SUM('p-bb'!U31:U36)</f>
        <v>0</v>
      </c>
      <c r="W42" s="51">
        <f>SUM('p-bb'!V31:V36)</f>
        <v>0</v>
      </c>
      <c r="X42" s="50">
        <f t="shared" si="1"/>
        <v>0</v>
      </c>
    </row>
    <row r="43" spans="1:24" ht="12.75" customHeight="1">
      <c r="A43" s="24">
        <f>SUBTOTAL(3,$X$2:X43)</f>
        <v>42</v>
      </c>
      <c r="B43" s="13" t="str">
        <f>'p-bb'!A37</f>
        <v>Jackson, Henry John</v>
      </c>
      <c r="C43" s="13" t="str">
        <f>'p-bb'!$A$1</f>
        <v>Berlin-Brandenburg</v>
      </c>
      <c r="D43" s="51">
        <f>SUM('p-bb'!C38:C43)</f>
        <v>2</v>
      </c>
      <c r="E43" s="52">
        <f>SUM('p-bb'!D38:D43)</f>
        <v>2.333</v>
      </c>
      <c r="F43" s="51">
        <f>SUM('p-bb'!E38:E43)</f>
        <v>12</v>
      </c>
      <c r="G43" s="51">
        <f>SUM('p-bb'!F38:F43)</f>
        <v>10</v>
      </c>
      <c r="H43" s="51">
        <f>SUM('p-bb'!G38:G43)</f>
        <v>2</v>
      </c>
      <c r="I43" s="51">
        <f>SUM('p-bb'!H38:H43)</f>
        <v>2</v>
      </c>
      <c r="J43" s="51">
        <f>SUM('p-bb'!I38:I43)</f>
        <v>3</v>
      </c>
      <c r="K43" s="51">
        <f>SUM('p-bb'!J38:J43)</f>
        <v>0</v>
      </c>
      <c r="L43" s="51">
        <f>SUM('p-bb'!K38:K43)</f>
        <v>0</v>
      </c>
      <c r="M43" s="51">
        <f>SUM('p-bb'!L38:L43)</f>
        <v>0</v>
      </c>
      <c r="N43" s="51">
        <f>SUM('p-bb'!M38:M43)</f>
        <v>4</v>
      </c>
      <c r="O43" s="51">
        <f>SUM('p-bb'!N38:N43)</f>
        <v>2</v>
      </c>
      <c r="P43" s="51">
        <f>SUM('p-bb'!O38:O43)</f>
        <v>0</v>
      </c>
      <c r="Q43" s="51">
        <f>SUM('p-bb'!P38:P43)</f>
        <v>0</v>
      </c>
      <c r="R43" s="51">
        <f>SUM('p-bb'!Q38:Q43)</f>
        <v>0</v>
      </c>
      <c r="S43" s="51">
        <f>SUM('p-bb'!R38:R43)</f>
        <v>1</v>
      </c>
      <c r="T43" s="51">
        <f>SUM('p-bb'!S38:S43)</f>
        <v>0</v>
      </c>
      <c r="U43" s="51">
        <f>SUM('p-bb'!T38:T43)</f>
        <v>0</v>
      </c>
      <c r="V43" s="51">
        <f>SUM('p-bb'!U38:U43)</f>
        <v>0</v>
      </c>
      <c r="W43" s="51">
        <f>SUM('p-bb'!V38:V43)</f>
        <v>0</v>
      </c>
      <c r="X43" s="50">
        <f t="shared" si="1"/>
        <v>6.000857265323617</v>
      </c>
    </row>
    <row r="44" spans="1:24" ht="12.75" customHeight="1">
      <c r="A44" s="24">
        <f>SUBTOTAL(3,$X$2:X44)</f>
        <v>43</v>
      </c>
      <c r="B44" s="13" t="str">
        <f>'p-bb'!A44</f>
        <v>Kannapinn, Nico</v>
      </c>
      <c r="C44" s="13" t="str">
        <f>'p-bb'!$A$1</f>
        <v>Berlin-Brandenburg</v>
      </c>
      <c r="D44" s="51">
        <f>SUM('p-bb'!C45:C50)</f>
        <v>2</v>
      </c>
      <c r="E44" s="52">
        <f>SUM('p-bb'!D45:D50)</f>
        <v>5</v>
      </c>
      <c r="F44" s="51">
        <f>SUM('p-bb'!E45:E50)</f>
        <v>26</v>
      </c>
      <c r="G44" s="51">
        <f>SUM('p-bb'!F45:F50)</f>
        <v>17</v>
      </c>
      <c r="H44" s="51">
        <f>SUM('p-bb'!G45:G50)</f>
        <v>4</v>
      </c>
      <c r="I44" s="51">
        <f>SUM('p-bb'!H45:H50)</f>
        <v>2</v>
      </c>
      <c r="J44" s="51">
        <f>SUM('p-bb'!I45:I50)</f>
        <v>3</v>
      </c>
      <c r="K44" s="51">
        <f>SUM('p-bb'!J45:J50)</f>
        <v>0</v>
      </c>
      <c r="L44" s="51">
        <f>SUM('p-bb'!K45:K50)</f>
        <v>0</v>
      </c>
      <c r="M44" s="51">
        <f>SUM('p-bb'!L45:L50)</f>
        <v>0</v>
      </c>
      <c r="N44" s="51">
        <f>SUM('p-bb'!M45:M50)</f>
        <v>3</v>
      </c>
      <c r="O44" s="51">
        <f>SUM('p-bb'!N45:N50)</f>
        <v>8</v>
      </c>
      <c r="P44" s="51">
        <f>SUM('p-bb'!O45:O50)</f>
        <v>0</v>
      </c>
      <c r="Q44" s="51">
        <f>SUM('p-bb'!P45:P50)</f>
        <v>1</v>
      </c>
      <c r="R44" s="51">
        <f>SUM('p-bb'!Q45:Q50)</f>
        <v>0</v>
      </c>
      <c r="S44" s="51">
        <f>SUM('p-bb'!R45:R50)</f>
        <v>1</v>
      </c>
      <c r="T44" s="51">
        <f>SUM('p-bb'!S45:S50)</f>
        <v>0</v>
      </c>
      <c r="U44" s="51">
        <f>SUM('p-bb'!T45:T50)</f>
        <v>0</v>
      </c>
      <c r="V44" s="51">
        <f>SUM('p-bb'!U45:U50)</f>
        <v>1</v>
      </c>
      <c r="W44" s="51">
        <f>SUM('p-bb'!V45:V50)</f>
        <v>0</v>
      </c>
      <c r="X44" s="50">
        <f t="shared" si="1"/>
        <v>2.8</v>
      </c>
    </row>
    <row r="45" spans="1:24" ht="12.75" customHeight="1">
      <c r="A45" s="24">
        <f>SUBTOTAL(3,$X$2:X45)</f>
        <v>44</v>
      </c>
      <c r="B45" s="13" t="str">
        <f>'p-bb'!A51</f>
        <v>Kinner, Lukas</v>
      </c>
      <c r="C45" s="13" t="str">
        <f>'p-bb'!$A$1</f>
        <v>Berlin-Brandenburg</v>
      </c>
      <c r="D45" s="51">
        <f>SUM('p-bb'!C52:C57)</f>
        <v>1</v>
      </c>
      <c r="E45" s="52">
        <f>SUM('p-bb'!D52:D57)</f>
        <v>2.667</v>
      </c>
      <c r="F45" s="51">
        <f>SUM('p-bb'!E52:E57)</f>
        <v>12</v>
      </c>
      <c r="G45" s="51">
        <f>SUM('p-bb'!F52:F57)</f>
        <v>11</v>
      </c>
      <c r="H45" s="51">
        <f>SUM('p-bb'!G52:G57)</f>
        <v>2</v>
      </c>
      <c r="I45" s="51">
        <f>SUM('p-bb'!H52:H57)</f>
        <v>1</v>
      </c>
      <c r="J45" s="51">
        <f>SUM('p-bb'!I52:I57)</f>
        <v>2</v>
      </c>
      <c r="K45" s="51">
        <f>SUM('p-bb'!J52:J57)</f>
        <v>0</v>
      </c>
      <c r="L45" s="51">
        <f>SUM('p-bb'!K52:K57)</f>
        <v>0</v>
      </c>
      <c r="M45" s="51">
        <f>SUM('p-bb'!L52:L57)</f>
        <v>0</v>
      </c>
      <c r="N45" s="51">
        <f>SUM('p-bb'!M52:M57)</f>
        <v>2</v>
      </c>
      <c r="O45" s="51">
        <f>SUM('p-bb'!N52:N57)</f>
        <v>1</v>
      </c>
      <c r="P45" s="51">
        <f>SUM('p-bb'!O52:O57)</f>
        <v>0</v>
      </c>
      <c r="Q45" s="51">
        <f>SUM('p-bb'!P52:P57)</f>
        <v>0</v>
      </c>
      <c r="R45" s="51">
        <f>SUM('p-bb'!Q52:Q57)</f>
        <v>0</v>
      </c>
      <c r="S45" s="51">
        <f>SUM('p-bb'!R52:R57)</f>
        <v>1</v>
      </c>
      <c r="T45" s="51">
        <f>SUM('p-bb'!S52:S57)</f>
        <v>0</v>
      </c>
      <c r="U45" s="51">
        <f>SUM('p-bb'!T52:T57)</f>
        <v>1</v>
      </c>
      <c r="V45" s="51">
        <f>SUM('p-bb'!U52:U57)</f>
        <v>0</v>
      </c>
      <c r="W45" s="51">
        <f>SUM('p-bb'!V52:V57)</f>
        <v>0</v>
      </c>
      <c r="X45" s="50">
        <f t="shared" si="1"/>
        <v>2.6246719160104988</v>
      </c>
    </row>
    <row r="46" spans="1:24" ht="12.75" customHeight="1">
      <c r="A46" s="24">
        <f>SUBTOTAL(3,$X$2:X46)</f>
        <v>45</v>
      </c>
      <c r="B46" s="13" t="str">
        <f>'p-bb'!A58</f>
        <v>Krause, Maximilian</v>
      </c>
      <c r="C46" s="13" t="str">
        <f>'p-bb'!$A$1</f>
        <v>Berlin-Brandenburg</v>
      </c>
      <c r="D46" s="51">
        <f>SUM('p-bb'!C59:C64)</f>
        <v>2</v>
      </c>
      <c r="E46" s="52">
        <f>SUM('p-bb'!D59:D64)</f>
        <v>3.333</v>
      </c>
      <c r="F46" s="51">
        <f>SUM('p-bb'!E59:E64)</f>
        <v>21</v>
      </c>
      <c r="G46" s="51">
        <f>SUM('p-bb'!F59:F64)</f>
        <v>12</v>
      </c>
      <c r="H46" s="51">
        <f>SUM('p-bb'!G59:G64)</f>
        <v>3</v>
      </c>
      <c r="I46" s="51">
        <f>SUM('p-bb'!H59:H64)</f>
        <v>3</v>
      </c>
      <c r="J46" s="51">
        <f>SUM('p-bb'!I59:I64)</f>
        <v>3</v>
      </c>
      <c r="K46" s="51">
        <f>SUM('p-bb'!J59:J64)</f>
        <v>0</v>
      </c>
      <c r="L46" s="51">
        <f>SUM('p-bb'!K59:K64)</f>
        <v>0</v>
      </c>
      <c r="M46" s="51">
        <f>SUM('p-bb'!L59:L64)</f>
        <v>0</v>
      </c>
      <c r="N46" s="51">
        <f>SUM('p-bb'!M59:M64)</f>
        <v>3</v>
      </c>
      <c r="O46" s="51">
        <f>SUM('p-bb'!N59:N64)</f>
        <v>8</v>
      </c>
      <c r="P46" s="51">
        <f>SUM('p-bb'!O59:O64)</f>
        <v>1</v>
      </c>
      <c r="Q46" s="51">
        <f>SUM('p-bb'!P59:P64)</f>
        <v>0</v>
      </c>
      <c r="R46" s="51">
        <f>SUM('p-bb'!Q59:Q64)</f>
        <v>0</v>
      </c>
      <c r="S46" s="51">
        <f>SUM('p-bb'!R59:R64)</f>
        <v>2</v>
      </c>
      <c r="T46" s="51">
        <f>SUM('p-bb'!S59:S64)</f>
        <v>0</v>
      </c>
      <c r="U46" s="51">
        <f>SUM('p-bb'!T59:T64)</f>
        <v>0</v>
      </c>
      <c r="V46" s="51">
        <f>SUM('p-bb'!U59:U64)</f>
        <v>1</v>
      </c>
      <c r="W46" s="51">
        <f>SUM('p-bb'!V59:V64)</f>
        <v>0</v>
      </c>
      <c r="X46" s="50">
        <f t="shared" si="1"/>
        <v>6.300630063006301</v>
      </c>
    </row>
    <row r="47" spans="1:24" ht="12.75" customHeight="1">
      <c r="A47" s="24">
        <f>SUBTOTAL(3,$X$2:X47)</f>
        <v>46</v>
      </c>
      <c r="B47" s="13" t="str">
        <f>'p-bb'!A65</f>
        <v>Lietz, Jette</v>
      </c>
      <c r="C47" s="13" t="str">
        <f>'p-bb'!$A$1</f>
        <v>Berlin-Brandenburg</v>
      </c>
      <c r="D47" s="51">
        <f>SUM('p-bb'!C66:C71)</f>
        <v>1</v>
      </c>
      <c r="E47" s="52">
        <f>SUM('p-bb'!D66:D71)</f>
        <v>1.667</v>
      </c>
      <c r="F47" s="51">
        <f>SUM('p-bb'!E66:E71)</f>
        <v>10</v>
      </c>
      <c r="G47" s="51">
        <f>SUM('p-bb'!F66:F71)</f>
        <v>7</v>
      </c>
      <c r="H47" s="51">
        <f>SUM('p-bb'!G66:G71)</f>
        <v>3</v>
      </c>
      <c r="I47" s="51">
        <f>SUM('p-bb'!H66:H71)</f>
        <v>1</v>
      </c>
      <c r="J47" s="51">
        <f>SUM('p-bb'!I66:I71)</f>
        <v>1</v>
      </c>
      <c r="K47" s="51">
        <f>SUM('p-bb'!J66:J71)</f>
        <v>0</v>
      </c>
      <c r="L47" s="51">
        <f>SUM('p-bb'!K66:K71)</f>
        <v>0</v>
      </c>
      <c r="M47" s="51">
        <f>SUM('p-bb'!L66:L71)</f>
        <v>0</v>
      </c>
      <c r="N47" s="51">
        <f>SUM('p-bb'!M66:M71)</f>
        <v>0</v>
      </c>
      <c r="O47" s="51">
        <f>SUM('p-bb'!N66:N71)</f>
        <v>3</v>
      </c>
      <c r="P47" s="51">
        <f>SUM('p-bb'!O66:O71)</f>
        <v>0</v>
      </c>
      <c r="Q47" s="51">
        <f>SUM('p-bb'!P66:P71)</f>
        <v>0</v>
      </c>
      <c r="R47" s="51">
        <f>SUM('p-bb'!Q66:Q71)</f>
        <v>0</v>
      </c>
      <c r="S47" s="51">
        <f>SUM('p-bb'!R66:R71)</f>
        <v>0</v>
      </c>
      <c r="T47" s="51">
        <f>SUM('p-bb'!S66:S71)</f>
        <v>0</v>
      </c>
      <c r="U47" s="51">
        <f>SUM('p-bb'!T66:T71)</f>
        <v>0</v>
      </c>
      <c r="V47" s="51">
        <f>SUM('p-bb'!U66:U71)</f>
        <v>0</v>
      </c>
      <c r="W47" s="51">
        <f>SUM('p-bb'!V66:V71)</f>
        <v>0</v>
      </c>
      <c r="X47" s="50">
        <f t="shared" si="1"/>
        <v>4.199160167966407</v>
      </c>
    </row>
    <row r="48" spans="1:24" ht="12.75" customHeight="1">
      <c r="A48" s="24">
        <f>SUBTOTAL(3,$X$2:X48)</f>
        <v>47</v>
      </c>
      <c r="B48" s="13" t="str">
        <f>'p-bb'!A72</f>
        <v>Nickel, Jonas</v>
      </c>
      <c r="C48" s="13" t="str">
        <f>'p-bb'!$A$1</f>
        <v>Berlin-Brandenburg</v>
      </c>
      <c r="D48" s="51">
        <f>SUM('p-bb'!C73:C78)</f>
        <v>0</v>
      </c>
      <c r="E48" s="52">
        <f>SUM('p-bb'!D73:D78)</f>
        <v>0</v>
      </c>
      <c r="F48" s="51">
        <f>SUM('p-bb'!E73:E78)</f>
        <v>0</v>
      </c>
      <c r="G48" s="51">
        <f>SUM('p-bb'!F73:F78)</f>
        <v>0</v>
      </c>
      <c r="H48" s="51">
        <f>SUM('p-bb'!G73:G78)</f>
        <v>0</v>
      </c>
      <c r="I48" s="51">
        <f>SUM('p-bb'!H73:H78)</f>
        <v>0</v>
      </c>
      <c r="J48" s="51">
        <f>SUM('p-bb'!I73:I78)</f>
        <v>0</v>
      </c>
      <c r="K48" s="51">
        <f>SUM('p-bb'!J73:J78)</f>
        <v>0</v>
      </c>
      <c r="L48" s="51">
        <f>SUM('p-bb'!K73:K78)</f>
        <v>0</v>
      </c>
      <c r="M48" s="51">
        <f>SUM('p-bb'!L73:L78)</f>
        <v>0</v>
      </c>
      <c r="N48" s="51">
        <f>SUM('p-bb'!M73:M78)</f>
        <v>0</v>
      </c>
      <c r="O48" s="51">
        <f>SUM('p-bb'!N73:N78)</f>
        <v>0</v>
      </c>
      <c r="P48" s="51">
        <f>SUM('p-bb'!O73:O78)</f>
        <v>0</v>
      </c>
      <c r="Q48" s="51">
        <f>SUM('p-bb'!P73:P78)</f>
        <v>0</v>
      </c>
      <c r="R48" s="51">
        <f>SUM('p-bb'!Q73:Q78)</f>
        <v>0</v>
      </c>
      <c r="S48" s="51">
        <f>SUM('p-bb'!R73:R78)</f>
        <v>0</v>
      </c>
      <c r="T48" s="51">
        <f>SUM('p-bb'!S73:S78)</f>
        <v>0</v>
      </c>
      <c r="U48" s="51">
        <f>SUM('p-bb'!T73:T78)</f>
        <v>0</v>
      </c>
      <c r="V48" s="51">
        <f>SUM('p-bb'!U73:U78)</f>
        <v>0</v>
      </c>
      <c r="W48" s="51">
        <f>SUM('p-bb'!V73:V78)</f>
        <v>0</v>
      </c>
      <c r="X48" s="50">
        <f t="shared" si="1"/>
        <v>0</v>
      </c>
    </row>
    <row r="49" spans="1:24" ht="12.75" customHeight="1">
      <c r="A49" s="24">
        <f>SUBTOTAL(3,$X$2:X49)</f>
        <v>48</v>
      </c>
      <c r="B49" s="13" t="str">
        <f>'p-bb'!A79</f>
        <v>Podzsus, Max</v>
      </c>
      <c r="C49" s="13" t="str">
        <f>'p-bb'!$A$1</f>
        <v>Berlin-Brandenburg</v>
      </c>
      <c r="D49" s="51">
        <f>SUM('p-bb'!C80:C85)</f>
        <v>0</v>
      </c>
      <c r="E49" s="52">
        <f>SUM('p-bb'!D80:D85)</f>
        <v>0</v>
      </c>
      <c r="F49" s="51">
        <f>SUM('p-bb'!E80:E85)</f>
        <v>0</v>
      </c>
      <c r="G49" s="51">
        <f>SUM('p-bb'!F80:F85)</f>
        <v>0</v>
      </c>
      <c r="H49" s="51">
        <f>SUM('p-bb'!G80:G85)</f>
        <v>0</v>
      </c>
      <c r="I49" s="51">
        <f>SUM('p-bb'!H80:H85)</f>
        <v>0</v>
      </c>
      <c r="J49" s="51">
        <f>SUM('p-bb'!I80:I85)</f>
        <v>0</v>
      </c>
      <c r="K49" s="51">
        <f>SUM('p-bb'!J80:J85)</f>
        <v>0</v>
      </c>
      <c r="L49" s="51">
        <f>SUM('p-bb'!K80:K85)</f>
        <v>0</v>
      </c>
      <c r="M49" s="51">
        <f>SUM('p-bb'!L80:L85)</f>
        <v>0</v>
      </c>
      <c r="N49" s="51">
        <f>SUM('p-bb'!M80:M85)</f>
        <v>0</v>
      </c>
      <c r="O49" s="51">
        <f>SUM('p-bb'!N80:N85)</f>
        <v>0</v>
      </c>
      <c r="P49" s="51">
        <f>SUM('p-bb'!O80:O85)</f>
        <v>0</v>
      </c>
      <c r="Q49" s="51">
        <f>SUM('p-bb'!P80:P85)</f>
        <v>0</v>
      </c>
      <c r="R49" s="51">
        <f>SUM('p-bb'!Q80:Q85)</f>
        <v>0</v>
      </c>
      <c r="S49" s="51">
        <f>SUM('p-bb'!R80:R85)</f>
        <v>0</v>
      </c>
      <c r="T49" s="51">
        <f>SUM('p-bb'!S80:S85)</f>
        <v>0</v>
      </c>
      <c r="U49" s="51">
        <f>SUM('p-bb'!T80:T85)</f>
        <v>0</v>
      </c>
      <c r="V49" s="51">
        <f>SUM('p-bb'!U80:U85)</f>
        <v>0</v>
      </c>
      <c r="W49" s="51">
        <f>SUM('p-bb'!V80:V85)</f>
        <v>0</v>
      </c>
      <c r="X49" s="50">
        <f t="shared" si="1"/>
        <v>0</v>
      </c>
    </row>
    <row r="50" spans="1:24" ht="12.75" customHeight="1">
      <c r="A50" s="24">
        <f>SUBTOTAL(3,$X$2:X50)</f>
        <v>49</v>
      </c>
      <c r="B50" s="13" t="str">
        <f>'p-bb'!A86</f>
        <v>Reichert, Jean</v>
      </c>
      <c r="C50" s="13" t="str">
        <f>'p-bb'!$A$1</f>
        <v>Berlin-Brandenburg</v>
      </c>
      <c r="D50" s="51">
        <f>SUM('p-bb'!C87:C92)</f>
        <v>0</v>
      </c>
      <c r="E50" s="52">
        <f>SUM('p-bb'!D87:D92)</f>
        <v>0</v>
      </c>
      <c r="F50" s="51">
        <f>SUM('p-bb'!E87:E92)</f>
        <v>0</v>
      </c>
      <c r="G50" s="51">
        <f>SUM('p-bb'!F87:F92)</f>
        <v>0</v>
      </c>
      <c r="H50" s="51">
        <f>SUM('p-bb'!G87:G92)</f>
        <v>0</v>
      </c>
      <c r="I50" s="51">
        <f>SUM('p-bb'!H87:H92)</f>
        <v>0</v>
      </c>
      <c r="J50" s="51">
        <f>SUM('p-bb'!I87:I92)</f>
        <v>0</v>
      </c>
      <c r="K50" s="51">
        <f>SUM('p-bb'!J87:J92)</f>
        <v>0</v>
      </c>
      <c r="L50" s="51">
        <f>SUM('p-bb'!K87:K92)</f>
        <v>0</v>
      </c>
      <c r="M50" s="51">
        <f>SUM('p-bb'!L87:L92)</f>
        <v>0</v>
      </c>
      <c r="N50" s="51">
        <f>SUM('p-bb'!M87:M92)</f>
        <v>0</v>
      </c>
      <c r="O50" s="51">
        <f>SUM('p-bb'!N87:N92)</f>
        <v>0</v>
      </c>
      <c r="P50" s="51">
        <f>SUM('p-bb'!O87:O92)</f>
        <v>0</v>
      </c>
      <c r="Q50" s="51">
        <f>SUM('p-bb'!P87:P92)</f>
        <v>0</v>
      </c>
      <c r="R50" s="51">
        <f>SUM('p-bb'!Q87:Q92)</f>
        <v>0</v>
      </c>
      <c r="S50" s="51">
        <f>SUM('p-bb'!R87:R92)</f>
        <v>0</v>
      </c>
      <c r="T50" s="51">
        <f>SUM('p-bb'!S87:S92)</f>
        <v>0</v>
      </c>
      <c r="U50" s="51">
        <f>SUM('p-bb'!T87:T92)</f>
        <v>0</v>
      </c>
      <c r="V50" s="51">
        <f>SUM('p-bb'!U87:U92)</f>
        <v>0</v>
      </c>
      <c r="W50" s="51">
        <f>SUM('p-bb'!V87:V92)</f>
        <v>0</v>
      </c>
      <c r="X50" s="50">
        <f t="shared" si="1"/>
        <v>0</v>
      </c>
    </row>
    <row r="51" spans="1:24" ht="12.75" customHeight="1">
      <c r="A51" s="24">
        <f>SUBTOTAL(3,$X$2:X51)</f>
        <v>50</v>
      </c>
      <c r="B51" s="13" t="str">
        <f>'p-bb'!A93</f>
        <v>Scharwächter, Bernhard</v>
      </c>
      <c r="C51" s="13" t="str">
        <f>'p-bb'!$A$1</f>
        <v>Berlin-Brandenburg</v>
      </c>
      <c r="D51" s="51">
        <f>SUM('p-bb'!C94:C99)</f>
        <v>2</v>
      </c>
      <c r="E51" s="52">
        <f>SUM('p-bb'!D94:D99)</f>
        <v>0.333</v>
      </c>
      <c r="F51" s="51">
        <f>SUM('p-bb'!E94:E99)</f>
        <v>5</v>
      </c>
      <c r="G51" s="51">
        <f>SUM('p-bb'!F94:F99)</f>
        <v>1</v>
      </c>
      <c r="H51" s="51">
        <f>SUM('p-bb'!G94:G99)</f>
        <v>2</v>
      </c>
      <c r="I51" s="51">
        <f>SUM('p-bb'!H94:H99)</f>
        <v>2</v>
      </c>
      <c r="J51" s="51">
        <f>SUM('p-bb'!I94:I99)</f>
        <v>0</v>
      </c>
      <c r="K51" s="51">
        <f>SUM('p-bb'!J94:J99)</f>
        <v>0</v>
      </c>
      <c r="L51" s="51">
        <f>SUM('p-bb'!K94:K99)</f>
        <v>0</v>
      </c>
      <c r="M51" s="51">
        <f>SUM('p-bb'!L94:L99)</f>
        <v>0</v>
      </c>
      <c r="N51" s="51">
        <f>SUM('p-bb'!M94:M99)</f>
        <v>0</v>
      </c>
      <c r="O51" s="51">
        <f>SUM('p-bb'!N94:N99)</f>
        <v>4</v>
      </c>
      <c r="P51" s="51">
        <f>SUM('p-bb'!O94:O99)</f>
        <v>0</v>
      </c>
      <c r="Q51" s="51">
        <f>SUM('p-bb'!P94:P99)</f>
        <v>0</v>
      </c>
      <c r="R51" s="51">
        <f>SUM('p-bb'!Q94:Q99)</f>
        <v>0</v>
      </c>
      <c r="S51" s="51">
        <f>SUM('p-bb'!R94:R99)</f>
        <v>2</v>
      </c>
      <c r="T51" s="51">
        <f>SUM('p-bb'!S94:S99)</f>
        <v>0</v>
      </c>
      <c r="U51" s="51">
        <f>SUM('p-bb'!T94:T99)</f>
        <v>0</v>
      </c>
      <c r="V51" s="51">
        <f>SUM('p-bb'!U94:U99)</f>
        <v>0</v>
      </c>
      <c r="W51" s="51">
        <f>SUM('p-bb'!V94:V99)</f>
        <v>0</v>
      </c>
      <c r="X51" s="50">
        <f t="shared" si="1"/>
        <v>42.04204204204204</v>
      </c>
    </row>
    <row r="52" spans="1:24" ht="12.75" customHeight="1">
      <c r="A52" s="24">
        <f>SUBTOTAL(3,$X$2:X52)</f>
        <v>51</v>
      </c>
      <c r="B52" s="13" t="str">
        <f>'p-bb'!A100</f>
        <v>Schneider, Adrian</v>
      </c>
      <c r="C52" s="13" t="str">
        <f>'p-bb'!$A$1</f>
        <v>Berlin-Brandenburg</v>
      </c>
      <c r="D52" s="51">
        <f>SUM('p-bb'!C101:C106)</f>
        <v>0</v>
      </c>
      <c r="E52" s="52">
        <f>SUM('p-bb'!D101:D106)</f>
        <v>0</v>
      </c>
      <c r="F52" s="51">
        <f>SUM('p-bb'!E101:E106)</f>
        <v>0</v>
      </c>
      <c r="G52" s="51">
        <f>SUM('p-bb'!F101:F106)</f>
        <v>0</v>
      </c>
      <c r="H52" s="51">
        <f>SUM('p-bb'!G101:G106)</f>
        <v>0</v>
      </c>
      <c r="I52" s="51">
        <f>SUM('p-bb'!H101:H106)</f>
        <v>0</v>
      </c>
      <c r="J52" s="51">
        <f>SUM('p-bb'!I101:I106)</f>
        <v>0</v>
      </c>
      <c r="K52" s="51">
        <f>SUM('p-bb'!J101:J106)</f>
        <v>0</v>
      </c>
      <c r="L52" s="51">
        <f>SUM('p-bb'!K101:K106)</f>
        <v>0</v>
      </c>
      <c r="M52" s="51">
        <f>SUM('p-bb'!L101:L106)</f>
        <v>0</v>
      </c>
      <c r="N52" s="51">
        <f>SUM('p-bb'!M101:M106)</f>
        <v>0</v>
      </c>
      <c r="O52" s="51">
        <f>SUM('p-bb'!N101:N106)</f>
        <v>0</v>
      </c>
      <c r="P52" s="51">
        <f>SUM('p-bb'!O101:O106)</f>
        <v>0</v>
      </c>
      <c r="Q52" s="51">
        <f>SUM('p-bb'!P101:P106)</f>
        <v>0</v>
      </c>
      <c r="R52" s="51">
        <f>SUM('p-bb'!Q101:Q106)</f>
        <v>0</v>
      </c>
      <c r="S52" s="51">
        <f>SUM('p-bb'!R101:R106)</f>
        <v>0</v>
      </c>
      <c r="T52" s="51">
        <f>SUM('p-bb'!S101:S106)</f>
        <v>0</v>
      </c>
      <c r="U52" s="51">
        <f>SUM('p-bb'!T101:T106)</f>
        <v>0</v>
      </c>
      <c r="V52" s="51">
        <f>SUM('p-bb'!U101:U106)</f>
        <v>0</v>
      </c>
      <c r="W52" s="51">
        <f>SUM('p-bb'!V101:V106)</f>
        <v>0</v>
      </c>
      <c r="X52" s="50">
        <f t="shared" si="1"/>
        <v>0</v>
      </c>
    </row>
    <row r="53" spans="1:24" ht="12.75" customHeight="1">
      <c r="A53" s="24">
        <f>SUBTOTAL(3,$X$2:X53)</f>
        <v>52</v>
      </c>
      <c r="B53" s="13" t="str">
        <f>'p-bb'!A107</f>
        <v>Spilmann, Elias</v>
      </c>
      <c r="C53" s="13" t="str">
        <f>'p-bb'!$A$1</f>
        <v>Berlin-Brandenburg</v>
      </c>
      <c r="D53" s="51">
        <f>SUM('p-bb'!C108:C113)</f>
        <v>2</v>
      </c>
      <c r="E53" s="52">
        <f>SUM('p-bb'!D108:D113)</f>
        <v>2.333</v>
      </c>
      <c r="F53" s="51">
        <f>SUM('p-bb'!E108:E113)</f>
        <v>14</v>
      </c>
      <c r="G53" s="51">
        <f>SUM('p-bb'!F108:F113)</f>
        <v>10</v>
      </c>
      <c r="H53" s="51">
        <f>SUM('p-bb'!G108:G113)</f>
        <v>3</v>
      </c>
      <c r="I53" s="51">
        <f>SUM('p-bb'!H108:H113)</f>
        <v>1</v>
      </c>
      <c r="J53" s="51">
        <f>SUM('p-bb'!I108:I113)</f>
        <v>2</v>
      </c>
      <c r="K53" s="51">
        <f>SUM('p-bb'!J108:J113)</f>
        <v>0</v>
      </c>
      <c r="L53" s="51">
        <f>SUM('p-bb'!K108:K113)</f>
        <v>0</v>
      </c>
      <c r="M53" s="51">
        <f>SUM('p-bb'!L108:L113)</f>
        <v>0</v>
      </c>
      <c r="N53" s="51">
        <f>SUM('p-bb'!M108:M113)</f>
        <v>3</v>
      </c>
      <c r="O53" s="51">
        <f>SUM('p-bb'!N108:N113)</f>
        <v>3</v>
      </c>
      <c r="P53" s="51">
        <f>SUM('p-bb'!O108:O113)</f>
        <v>1</v>
      </c>
      <c r="Q53" s="51">
        <f>SUM('p-bb'!P108:P113)</f>
        <v>0</v>
      </c>
      <c r="R53" s="51">
        <f>SUM('p-bb'!Q108:Q113)</f>
        <v>0</v>
      </c>
      <c r="S53" s="51">
        <f>SUM('p-bb'!R108:R113)</f>
        <v>1</v>
      </c>
      <c r="T53" s="51">
        <f>SUM('p-bb'!S108:S113)</f>
        <v>0</v>
      </c>
      <c r="U53" s="51">
        <f>SUM('p-bb'!T108:T113)</f>
        <v>0</v>
      </c>
      <c r="V53" s="51">
        <f>SUM('p-bb'!U108:U113)</f>
        <v>0</v>
      </c>
      <c r="W53" s="51">
        <f>SUM('p-bb'!V108:V113)</f>
        <v>0</v>
      </c>
      <c r="X53" s="50">
        <f t="shared" si="1"/>
        <v>3.0004286326618086</v>
      </c>
    </row>
    <row r="54" spans="1:24" ht="12.75" customHeight="1">
      <c r="A54" s="24">
        <f>SUBTOTAL(3,$X$2:X54)</f>
        <v>53</v>
      </c>
      <c r="B54" s="13" t="str">
        <f>'p-hess'!A2</f>
        <v>Ehrich, Christoph</v>
      </c>
      <c r="C54" s="13" t="str">
        <f>'p-hess'!$A$1</f>
        <v>Hessen</v>
      </c>
      <c r="D54" s="51">
        <f>SUM('p-hess'!C3:C8)</f>
        <v>1</v>
      </c>
      <c r="E54" s="52">
        <f>SUM('p-hess'!D3:D8)</f>
        <v>5</v>
      </c>
      <c r="F54" s="51">
        <f>SUM('p-hess'!E3:E8)</f>
        <v>22</v>
      </c>
      <c r="G54" s="51">
        <f>SUM('p-hess'!F3:F8)</f>
        <v>16</v>
      </c>
      <c r="H54" s="51">
        <f>SUM('p-hess'!G3:G8)</f>
        <v>2</v>
      </c>
      <c r="I54" s="51">
        <f>SUM('p-hess'!H3:H8)</f>
        <v>2</v>
      </c>
      <c r="J54" s="51">
        <f>SUM('p-hess'!I3:I8)</f>
        <v>2</v>
      </c>
      <c r="K54" s="51">
        <f>SUM('p-hess'!J3:J8)</f>
        <v>0</v>
      </c>
      <c r="L54" s="51">
        <f>SUM('p-hess'!K3:K8)</f>
        <v>0</v>
      </c>
      <c r="M54" s="51">
        <f>SUM('p-hess'!L3:L8)</f>
        <v>0</v>
      </c>
      <c r="N54" s="51">
        <f>SUM('p-hess'!M3:M8)</f>
        <v>5</v>
      </c>
      <c r="O54" s="51">
        <f>SUM('p-hess'!N3:N8)</f>
        <v>2</v>
      </c>
      <c r="P54" s="51">
        <f>SUM('p-hess'!O3:O8)</f>
        <v>3</v>
      </c>
      <c r="Q54" s="51">
        <f>SUM('p-hess'!P3:P8)</f>
        <v>1</v>
      </c>
      <c r="R54" s="51">
        <f>SUM('p-hess'!Q3:Q8)</f>
        <v>0</v>
      </c>
      <c r="S54" s="51">
        <f>SUM('p-hess'!R3:R8)</f>
        <v>2</v>
      </c>
      <c r="T54" s="51">
        <f>SUM('p-hess'!S3:S8)</f>
        <v>0</v>
      </c>
      <c r="U54" s="51">
        <f>SUM('p-hess'!T3:T8)</f>
        <v>1</v>
      </c>
      <c r="V54" s="51">
        <f>SUM('p-hess'!U3:U8)</f>
        <v>0</v>
      </c>
      <c r="W54" s="51">
        <f>SUM('p-hess'!V3:V8)</f>
        <v>0</v>
      </c>
      <c r="X54" s="50">
        <f t="shared" si="1"/>
        <v>2.8</v>
      </c>
    </row>
    <row r="55" spans="1:24" ht="12.75" customHeight="1">
      <c r="A55" s="24">
        <f>SUBTOTAL(3,$X$2:X55)</f>
        <v>54</v>
      </c>
      <c r="B55" s="13" t="str">
        <f>'p-hess'!A9</f>
        <v>Endres, Tim</v>
      </c>
      <c r="C55" s="13" t="str">
        <f>'p-hess'!$A$1</f>
        <v>Hessen</v>
      </c>
      <c r="D55" s="51">
        <f>SUM('p-hess'!C10:C15)</f>
        <v>2</v>
      </c>
      <c r="E55" s="52">
        <f>SUM('p-hess'!D10:D15)</f>
        <v>3.667</v>
      </c>
      <c r="F55" s="51">
        <f>SUM('p-hess'!E10:E15)</f>
        <v>18</v>
      </c>
      <c r="G55" s="51">
        <f>SUM('p-hess'!F10:F15)</f>
        <v>16</v>
      </c>
      <c r="H55" s="51">
        <f>SUM('p-hess'!G10:G15)</f>
        <v>2</v>
      </c>
      <c r="I55" s="51">
        <f>SUM('p-hess'!H10:H15)</f>
        <v>0</v>
      </c>
      <c r="J55" s="51">
        <f>SUM('p-hess'!I10:I15)</f>
        <v>3</v>
      </c>
      <c r="K55" s="51">
        <f>SUM('p-hess'!J10:J15)</f>
        <v>0</v>
      </c>
      <c r="L55" s="51">
        <f>SUM('p-hess'!K10:K15)</f>
        <v>0</v>
      </c>
      <c r="M55" s="51">
        <f>SUM('p-hess'!L10:L15)</f>
        <v>0</v>
      </c>
      <c r="N55" s="51">
        <f>SUM('p-hess'!M10:M15)</f>
        <v>4</v>
      </c>
      <c r="O55" s="51">
        <f>SUM('p-hess'!N10:N15)</f>
        <v>2</v>
      </c>
      <c r="P55" s="51">
        <f>SUM('p-hess'!O10:O15)</f>
        <v>0</v>
      </c>
      <c r="Q55" s="51">
        <f>SUM('p-hess'!P10:P15)</f>
        <v>0</v>
      </c>
      <c r="R55" s="51">
        <f>SUM('p-hess'!Q10:Q15)</f>
        <v>0</v>
      </c>
      <c r="S55" s="51">
        <f>SUM('p-hess'!R10:R15)</f>
        <v>0</v>
      </c>
      <c r="T55" s="51">
        <f>SUM('p-hess'!S10:S15)</f>
        <v>0</v>
      </c>
      <c r="U55" s="51">
        <f>SUM('p-hess'!T10:T15)</f>
        <v>0</v>
      </c>
      <c r="V55" s="51">
        <f>SUM('p-hess'!U10:U15)</f>
        <v>0</v>
      </c>
      <c r="W55" s="51">
        <f>SUM('p-hess'!V10:V15)</f>
        <v>0</v>
      </c>
      <c r="X55" s="50">
        <f t="shared" si="1"/>
        <v>0</v>
      </c>
    </row>
    <row r="56" spans="1:24" ht="12.75" customHeight="1">
      <c r="A56" s="24">
        <f>SUBTOTAL(3,$X$2:X56)</f>
        <v>55</v>
      </c>
      <c r="B56" s="13" t="str">
        <f>'p-hess'!A16</f>
        <v>Fabricius, Jan</v>
      </c>
      <c r="C56" s="13" t="str">
        <f>'p-hess'!$A$1</f>
        <v>Hessen</v>
      </c>
      <c r="D56" s="51">
        <f>SUM('p-hess'!C17:C22)</f>
        <v>0</v>
      </c>
      <c r="E56" s="52">
        <f>SUM('p-hess'!D17:D22)</f>
        <v>0</v>
      </c>
      <c r="F56" s="51">
        <f>SUM('p-hess'!E17:E22)</f>
        <v>0</v>
      </c>
      <c r="G56" s="51">
        <f>SUM('p-hess'!F17:F22)</f>
        <v>0</v>
      </c>
      <c r="H56" s="51">
        <f>SUM('p-hess'!G17:G22)</f>
        <v>0</v>
      </c>
      <c r="I56" s="51">
        <f>SUM('p-hess'!H17:H22)</f>
        <v>0</v>
      </c>
      <c r="J56" s="51">
        <f>SUM('p-hess'!I17:I22)</f>
        <v>0</v>
      </c>
      <c r="K56" s="51">
        <f>SUM('p-hess'!J17:J22)</f>
        <v>0</v>
      </c>
      <c r="L56" s="51">
        <f>SUM('p-hess'!K17:K22)</f>
        <v>0</v>
      </c>
      <c r="M56" s="51">
        <f>SUM('p-hess'!L17:L22)</f>
        <v>0</v>
      </c>
      <c r="N56" s="51">
        <f>SUM('p-hess'!M17:M22)</f>
        <v>0</v>
      </c>
      <c r="O56" s="51">
        <f>SUM('p-hess'!N17:N22)</f>
        <v>0</v>
      </c>
      <c r="P56" s="51">
        <f>SUM('p-hess'!O17:O22)</f>
        <v>0</v>
      </c>
      <c r="Q56" s="51">
        <f>SUM('p-hess'!P17:P22)</f>
        <v>0</v>
      </c>
      <c r="R56" s="51">
        <f>SUM('p-hess'!Q17:Q22)</f>
        <v>0</v>
      </c>
      <c r="S56" s="51">
        <f>SUM('p-hess'!R17:R22)</f>
        <v>0</v>
      </c>
      <c r="T56" s="51">
        <f>SUM('p-hess'!S17:S22)</f>
        <v>0</v>
      </c>
      <c r="U56" s="51">
        <f>SUM('p-hess'!T17:T22)</f>
        <v>0</v>
      </c>
      <c r="V56" s="51">
        <f>SUM('p-hess'!U17:U22)</f>
        <v>0</v>
      </c>
      <c r="W56" s="51">
        <f>SUM('p-hess'!V17:V22)</f>
        <v>0</v>
      </c>
      <c r="X56" s="50">
        <f t="shared" si="1"/>
        <v>0</v>
      </c>
    </row>
    <row r="57" spans="1:24" ht="12.75" customHeight="1">
      <c r="A57" s="24">
        <f>SUBTOTAL(3,$X$2:X57)</f>
        <v>56</v>
      </c>
      <c r="B57" s="13" t="str">
        <f>'p-hess'!A23</f>
        <v>Glahn, Jake</v>
      </c>
      <c r="C57" s="13" t="str">
        <f>'p-hess'!$A$1</f>
        <v>Hessen</v>
      </c>
      <c r="D57" s="51">
        <f>SUM('p-hess'!C24:C29)</f>
        <v>0</v>
      </c>
      <c r="E57" s="52">
        <f>SUM('p-hess'!D24:D29)</f>
        <v>0</v>
      </c>
      <c r="F57" s="51">
        <f>SUM('p-hess'!E24:E29)</f>
        <v>0</v>
      </c>
      <c r="G57" s="51">
        <f>SUM('p-hess'!F24:F29)</f>
        <v>0</v>
      </c>
      <c r="H57" s="51">
        <f>SUM('p-hess'!G24:G29)</f>
        <v>0</v>
      </c>
      <c r="I57" s="51">
        <f>SUM('p-hess'!H24:H29)</f>
        <v>0</v>
      </c>
      <c r="J57" s="51">
        <f>SUM('p-hess'!I24:I29)</f>
        <v>0</v>
      </c>
      <c r="K57" s="51">
        <f>SUM('p-hess'!J24:J29)</f>
        <v>0</v>
      </c>
      <c r="L57" s="51">
        <f>SUM('p-hess'!K24:K29)</f>
        <v>0</v>
      </c>
      <c r="M57" s="51">
        <f>SUM('p-hess'!L24:L29)</f>
        <v>0</v>
      </c>
      <c r="N57" s="51">
        <f>SUM('p-hess'!M24:M29)</f>
        <v>0</v>
      </c>
      <c r="O57" s="51">
        <f>SUM('p-hess'!N24:N29)</f>
        <v>0</v>
      </c>
      <c r="P57" s="51">
        <f>SUM('p-hess'!O24:O29)</f>
        <v>0</v>
      </c>
      <c r="Q57" s="51">
        <f>SUM('p-hess'!P24:P29)</f>
        <v>0</v>
      </c>
      <c r="R57" s="51">
        <f>SUM('p-hess'!Q24:Q29)</f>
        <v>0</v>
      </c>
      <c r="S57" s="51">
        <f>SUM('p-hess'!R24:R29)</f>
        <v>0</v>
      </c>
      <c r="T57" s="51">
        <f>SUM('p-hess'!S24:S29)</f>
        <v>0</v>
      </c>
      <c r="U57" s="51">
        <f>SUM('p-hess'!T24:T29)</f>
        <v>0</v>
      </c>
      <c r="V57" s="51">
        <f>SUM('p-hess'!U24:U29)</f>
        <v>0</v>
      </c>
      <c r="W57" s="51">
        <f>SUM('p-hess'!V24:V29)</f>
        <v>0</v>
      </c>
      <c r="X57" s="50">
        <f t="shared" si="1"/>
        <v>0</v>
      </c>
    </row>
    <row r="58" spans="1:24" ht="12.75" customHeight="1">
      <c r="A58" s="24">
        <f>SUBTOTAL(3,$X$2:X58)</f>
        <v>57</v>
      </c>
      <c r="B58" s="13" t="str">
        <f>'p-hess'!A30</f>
        <v>Harrison, Joshua</v>
      </c>
      <c r="C58" s="13" t="str">
        <f>'p-hess'!$A$1</f>
        <v>Hessen</v>
      </c>
      <c r="D58" s="51">
        <f>SUM('p-hess'!C31:C36)</f>
        <v>0</v>
      </c>
      <c r="E58" s="52">
        <f>SUM('p-hess'!D31:D36)</f>
        <v>0</v>
      </c>
      <c r="F58" s="51">
        <f>SUM('p-hess'!E31:E36)</f>
        <v>0</v>
      </c>
      <c r="G58" s="51">
        <f>SUM('p-hess'!F31:F36)</f>
        <v>0</v>
      </c>
      <c r="H58" s="51">
        <f>SUM('p-hess'!G31:G36)</f>
        <v>0</v>
      </c>
      <c r="I58" s="51">
        <f>SUM('p-hess'!H31:H36)</f>
        <v>0</v>
      </c>
      <c r="J58" s="51">
        <f>SUM('p-hess'!I31:I36)</f>
        <v>0</v>
      </c>
      <c r="K58" s="51">
        <f>SUM('p-hess'!J31:J36)</f>
        <v>0</v>
      </c>
      <c r="L58" s="51">
        <f>SUM('p-hess'!K31:K36)</f>
        <v>0</v>
      </c>
      <c r="M58" s="51">
        <f>SUM('p-hess'!L31:L36)</f>
        <v>0</v>
      </c>
      <c r="N58" s="51">
        <f>SUM('p-hess'!M31:M36)</f>
        <v>0</v>
      </c>
      <c r="O58" s="51">
        <f>SUM('p-hess'!N31:N36)</f>
        <v>0</v>
      </c>
      <c r="P58" s="51">
        <f>SUM('p-hess'!O31:O36)</f>
        <v>0</v>
      </c>
      <c r="Q58" s="51">
        <f>SUM('p-hess'!P31:P36)</f>
        <v>0</v>
      </c>
      <c r="R58" s="51">
        <f>SUM('p-hess'!Q31:Q36)</f>
        <v>0</v>
      </c>
      <c r="S58" s="51">
        <f>SUM('p-hess'!R31:R36)</f>
        <v>0</v>
      </c>
      <c r="T58" s="51">
        <f>SUM('p-hess'!S31:S36)</f>
        <v>0</v>
      </c>
      <c r="U58" s="51">
        <f>SUM('p-hess'!T31:T36)</f>
        <v>0</v>
      </c>
      <c r="V58" s="51">
        <f>SUM('p-hess'!U31:U36)</f>
        <v>0</v>
      </c>
      <c r="W58" s="51">
        <f>SUM('p-hess'!V31:V36)</f>
        <v>0</v>
      </c>
      <c r="X58" s="50">
        <f t="shared" si="1"/>
        <v>0</v>
      </c>
    </row>
    <row r="59" spans="1:24" ht="12.75" customHeight="1">
      <c r="A59" s="24">
        <f>SUBTOTAL(3,$X$2:X59)</f>
        <v>58</v>
      </c>
      <c r="B59" s="13" t="str">
        <f>'p-hess'!A37</f>
        <v>Johnscher, Ben</v>
      </c>
      <c r="C59" s="13" t="str">
        <f>'p-hess'!$A$1</f>
        <v>Hessen</v>
      </c>
      <c r="D59" s="51">
        <f>SUM('p-hess'!C38:C43)</f>
        <v>0</v>
      </c>
      <c r="E59" s="52">
        <f>SUM('p-hess'!D38:D43)</f>
        <v>0</v>
      </c>
      <c r="F59" s="51">
        <f>SUM('p-hess'!E38:E43)</f>
        <v>0</v>
      </c>
      <c r="G59" s="51">
        <f>SUM('p-hess'!F38:F43)</f>
        <v>0</v>
      </c>
      <c r="H59" s="51">
        <f>SUM('p-hess'!G38:G43)</f>
        <v>0</v>
      </c>
      <c r="I59" s="51">
        <f>SUM('p-hess'!H38:H43)</f>
        <v>0</v>
      </c>
      <c r="J59" s="51">
        <f>SUM('p-hess'!I38:I43)</f>
        <v>0</v>
      </c>
      <c r="K59" s="51">
        <f>SUM('p-hess'!J38:J43)</f>
        <v>0</v>
      </c>
      <c r="L59" s="51">
        <f>SUM('p-hess'!K38:K43)</f>
        <v>0</v>
      </c>
      <c r="M59" s="51">
        <f>SUM('p-hess'!L38:L43)</f>
        <v>0</v>
      </c>
      <c r="N59" s="51">
        <f>SUM('p-hess'!M38:M43)</f>
        <v>0</v>
      </c>
      <c r="O59" s="51">
        <f>SUM('p-hess'!N38:N43)</f>
        <v>0</v>
      </c>
      <c r="P59" s="51">
        <f>SUM('p-hess'!O38:O43)</f>
        <v>0</v>
      </c>
      <c r="Q59" s="51">
        <f>SUM('p-hess'!P38:P43)</f>
        <v>0</v>
      </c>
      <c r="R59" s="51">
        <f>SUM('p-hess'!Q38:Q43)</f>
        <v>0</v>
      </c>
      <c r="S59" s="51">
        <f>SUM('p-hess'!R38:R43)</f>
        <v>0</v>
      </c>
      <c r="T59" s="51">
        <f>SUM('p-hess'!S38:S43)</f>
        <v>0</v>
      </c>
      <c r="U59" s="51">
        <f>SUM('p-hess'!T38:T43)</f>
        <v>0</v>
      </c>
      <c r="V59" s="51">
        <f>SUM('p-hess'!U38:U43)</f>
        <v>0</v>
      </c>
      <c r="W59" s="51">
        <f>SUM('p-hess'!V38:V43)</f>
        <v>0</v>
      </c>
      <c r="X59" s="50">
        <f t="shared" si="1"/>
        <v>0</v>
      </c>
    </row>
    <row r="60" spans="1:24" ht="12.75" customHeight="1">
      <c r="A60" s="24">
        <f>SUBTOTAL(3,$X$2:X60)</f>
        <v>59</v>
      </c>
      <c r="B60" s="13" t="str">
        <f>'p-hess'!A44</f>
        <v>Kiss, Yannik</v>
      </c>
      <c r="C60" s="13" t="str">
        <f>'p-hess'!$A$1</f>
        <v>Hessen</v>
      </c>
      <c r="D60" s="51">
        <f>SUM('p-hess'!C45:C50)</f>
        <v>0</v>
      </c>
      <c r="E60" s="52">
        <f>SUM('p-hess'!D45:D50)</f>
        <v>0</v>
      </c>
      <c r="F60" s="51">
        <f>SUM('p-hess'!E45:E50)</f>
        <v>0</v>
      </c>
      <c r="G60" s="51">
        <f>SUM('p-hess'!F45:F50)</f>
        <v>0</v>
      </c>
      <c r="H60" s="51">
        <f>SUM('p-hess'!G45:G50)</f>
        <v>0</v>
      </c>
      <c r="I60" s="51">
        <f>SUM('p-hess'!H45:H50)</f>
        <v>0</v>
      </c>
      <c r="J60" s="51">
        <f>SUM('p-hess'!I45:I50)</f>
        <v>0</v>
      </c>
      <c r="K60" s="51">
        <f>SUM('p-hess'!J45:J50)</f>
        <v>0</v>
      </c>
      <c r="L60" s="51">
        <f>SUM('p-hess'!K45:K50)</f>
        <v>0</v>
      </c>
      <c r="M60" s="51">
        <f>SUM('p-hess'!L45:L50)</f>
        <v>0</v>
      </c>
      <c r="N60" s="51">
        <f>SUM('p-hess'!M45:M50)</f>
        <v>0</v>
      </c>
      <c r="O60" s="51">
        <f>SUM('p-hess'!N45:N50)</f>
        <v>0</v>
      </c>
      <c r="P60" s="51">
        <f>SUM('p-hess'!O45:O50)</f>
        <v>0</v>
      </c>
      <c r="Q60" s="51">
        <f>SUM('p-hess'!P45:P50)</f>
        <v>0</v>
      </c>
      <c r="R60" s="51">
        <f>SUM('p-hess'!Q45:Q50)</f>
        <v>0</v>
      </c>
      <c r="S60" s="51">
        <f>SUM('p-hess'!R45:R50)</f>
        <v>0</v>
      </c>
      <c r="T60" s="51">
        <f>SUM('p-hess'!S45:S50)</f>
        <v>0</v>
      </c>
      <c r="U60" s="51">
        <f>SUM('p-hess'!T45:T50)</f>
        <v>0</v>
      </c>
      <c r="V60" s="51">
        <f>SUM('p-hess'!U45:U50)</f>
        <v>0</v>
      </c>
      <c r="W60" s="51">
        <f>SUM('p-hess'!V45:V50)</f>
        <v>0</v>
      </c>
      <c r="X60" s="50">
        <f t="shared" si="1"/>
        <v>0</v>
      </c>
    </row>
    <row r="61" spans="1:24" ht="12.75" customHeight="1">
      <c r="A61" s="24">
        <f>SUBTOTAL(3,$X$2:X61)</f>
        <v>60</v>
      </c>
      <c r="B61" s="13" t="str">
        <f>'p-hess'!A51</f>
        <v>Lindner, Dustin</v>
      </c>
      <c r="C61" s="13" t="str">
        <f>'p-hess'!$A$1</f>
        <v>Hessen</v>
      </c>
      <c r="D61" s="51">
        <f>SUM('p-hess'!C52:C57)</f>
        <v>0</v>
      </c>
      <c r="E61" s="52">
        <f>SUM('p-hess'!D52:D57)</f>
        <v>0</v>
      </c>
      <c r="F61" s="51">
        <f>SUM('p-hess'!E52:E57)</f>
        <v>0</v>
      </c>
      <c r="G61" s="51">
        <f>SUM('p-hess'!F52:F57)</f>
        <v>0</v>
      </c>
      <c r="H61" s="51">
        <f>SUM('p-hess'!G52:G57)</f>
        <v>0</v>
      </c>
      <c r="I61" s="51">
        <f>SUM('p-hess'!H52:H57)</f>
        <v>0</v>
      </c>
      <c r="J61" s="51">
        <f>SUM('p-hess'!I52:I57)</f>
        <v>0</v>
      </c>
      <c r="K61" s="51">
        <f>SUM('p-hess'!J52:J57)</f>
        <v>0</v>
      </c>
      <c r="L61" s="51">
        <f>SUM('p-hess'!K52:K57)</f>
        <v>0</v>
      </c>
      <c r="M61" s="51">
        <f>SUM('p-hess'!L52:L57)</f>
        <v>0</v>
      </c>
      <c r="N61" s="51">
        <f>SUM('p-hess'!M52:M57)</f>
        <v>0</v>
      </c>
      <c r="O61" s="51">
        <f>SUM('p-hess'!N52:N57)</f>
        <v>0</v>
      </c>
      <c r="P61" s="51">
        <f>SUM('p-hess'!O52:O57)</f>
        <v>0</v>
      </c>
      <c r="Q61" s="51">
        <f>SUM('p-hess'!P52:P57)</f>
        <v>0</v>
      </c>
      <c r="R61" s="51">
        <f>SUM('p-hess'!Q52:Q57)</f>
        <v>0</v>
      </c>
      <c r="S61" s="51">
        <f>SUM('p-hess'!R52:R57)</f>
        <v>0</v>
      </c>
      <c r="T61" s="51">
        <f>SUM('p-hess'!S52:S57)</f>
        <v>0</v>
      </c>
      <c r="U61" s="51">
        <f>SUM('p-hess'!T52:T57)</f>
        <v>0</v>
      </c>
      <c r="V61" s="51">
        <f>SUM('p-hess'!U52:U57)</f>
        <v>0</v>
      </c>
      <c r="W61" s="51">
        <f>SUM('p-hess'!V52:V57)</f>
        <v>0</v>
      </c>
      <c r="X61" s="50">
        <f t="shared" si="1"/>
        <v>0</v>
      </c>
    </row>
    <row r="62" spans="1:24" ht="12.75" customHeight="1">
      <c r="A62" s="24">
        <f>SUBTOTAL(3,$X$2:X62)</f>
        <v>61</v>
      </c>
      <c r="B62" s="13" t="str">
        <f>'p-hess'!A58</f>
        <v>Meyer, Phil</v>
      </c>
      <c r="C62" s="13" t="str">
        <f>'p-hess'!$A$1</f>
        <v>Hessen</v>
      </c>
      <c r="D62" s="51">
        <f>SUM('p-hess'!C59:C64)</f>
        <v>1</v>
      </c>
      <c r="E62" s="52">
        <f>SUM('p-hess'!D59:D64)</f>
        <v>4.667</v>
      </c>
      <c r="F62" s="51">
        <f>SUM('p-hess'!E59:E64)</f>
        <v>25</v>
      </c>
      <c r="G62" s="51">
        <f>SUM('p-hess'!F59:F64)</f>
        <v>18</v>
      </c>
      <c r="H62" s="51">
        <f>SUM('p-hess'!G59:G64)</f>
        <v>8</v>
      </c>
      <c r="I62" s="51">
        <f>SUM('p-hess'!H59:H64)</f>
        <v>8</v>
      </c>
      <c r="J62" s="51">
        <f>SUM('p-hess'!I59:I64)</f>
        <v>7</v>
      </c>
      <c r="K62" s="51">
        <f>SUM('p-hess'!J59:J64)</f>
        <v>1</v>
      </c>
      <c r="L62" s="51">
        <f>SUM('p-hess'!K59:K64)</f>
        <v>0</v>
      </c>
      <c r="M62" s="51">
        <f>SUM('p-hess'!L59:L64)</f>
        <v>0</v>
      </c>
      <c r="N62" s="51">
        <f>SUM('p-hess'!M59:M64)</f>
        <v>3</v>
      </c>
      <c r="O62" s="51">
        <f>SUM('p-hess'!N59:N64)</f>
        <v>3</v>
      </c>
      <c r="P62" s="51">
        <f>SUM('p-hess'!O59:O64)</f>
        <v>2</v>
      </c>
      <c r="Q62" s="51">
        <f>SUM('p-hess'!P59:P64)</f>
        <v>1</v>
      </c>
      <c r="R62" s="51">
        <f>SUM('p-hess'!Q59:Q64)</f>
        <v>1</v>
      </c>
      <c r="S62" s="51">
        <f>SUM('p-hess'!R59:R64)</f>
        <v>0</v>
      </c>
      <c r="T62" s="51">
        <f>SUM('p-hess'!S59:S64)</f>
        <v>0</v>
      </c>
      <c r="U62" s="51">
        <f>SUM('p-hess'!T59:T64)</f>
        <v>0</v>
      </c>
      <c r="V62" s="51">
        <f>SUM('p-hess'!U59:U64)</f>
        <v>0</v>
      </c>
      <c r="W62" s="51">
        <f>SUM('p-hess'!V59:V64)</f>
        <v>0</v>
      </c>
      <c r="X62" s="50">
        <f t="shared" si="1"/>
        <v>11.999142918362974</v>
      </c>
    </row>
    <row r="63" spans="1:24" ht="12.75" customHeight="1">
      <c r="A63" s="24">
        <f>SUBTOTAL(3,$X$2:X63)</f>
        <v>62</v>
      </c>
      <c r="B63" s="13" t="str">
        <f>'p-hess'!A65</f>
        <v>Romeyer, Louis</v>
      </c>
      <c r="C63" s="13" t="str">
        <f>'p-hess'!$A$1</f>
        <v>Hessen</v>
      </c>
      <c r="D63" s="51">
        <f>SUM('p-hess'!C66:C71)</f>
        <v>1</v>
      </c>
      <c r="E63" s="52">
        <f>SUM('p-hess'!D66:D71)</f>
        <v>4.667</v>
      </c>
      <c r="F63" s="51">
        <f>SUM('p-hess'!E66:E71)</f>
        <v>26</v>
      </c>
      <c r="G63" s="51">
        <f>SUM('p-hess'!F66:F71)</f>
        <v>21</v>
      </c>
      <c r="H63" s="51">
        <f>SUM('p-hess'!G66:G71)</f>
        <v>4</v>
      </c>
      <c r="I63" s="51">
        <f>SUM('p-hess'!H66:H71)</f>
        <v>2</v>
      </c>
      <c r="J63" s="51">
        <f>SUM('p-hess'!I66:I71)</f>
        <v>7</v>
      </c>
      <c r="K63" s="51">
        <f>SUM('p-hess'!J66:J71)</f>
        <v>1</v>
      </c>
      <c r="L63" s="51">
        <f>SUM('p-hess'!K66:K71)</f>
        <v>0</v>
      </c>
      <c r="M63" s="51">
        <f>SUM('p-hess'!L66:L71)</f>
        <v>0</v>
      </c>
      <c r="N63" s="51">
        <f>SUM('p-hess'!M66:M71)</f>
        <v>3</v>
      </c>
      <c r="O63" s="51">
        <f>SUM('p-hess'!N66:N71)</f>
        <v>3</v>
      </c>
      <c r="P63" s="51">
        <f>SUM('p-hess'!O66:O71)</f>
        <v>2</v>
      </c>
      <c r="Q63" s="51">
        <f>SUM('p-hess'!P66:P71)</f>
        <v>0</v>
      </c>
      <c r="R63" s="51">
        <f>SUM('p-hess'!Q66:Q71)</f>
        <v>0</v>
      </c>
      <c r="S63" s="51">
        <f>SUM('p-hess'!R66:R71)</f>
        <v>2</v>
      </c>
      <c r="T63" s="51">
        <f>SUM('p-hess'!S66:S71)</f>
        <v>1</v>
      </c>
      <c r="U63" s="51">
        <f>SUM('p-hess'!T66:T71)</f>
        <v>1</v>
      </c>
      <c r="V63" s="51">
        <f>SUM('p-hess'!U66:U71)</f>
        <v>0</v>
      </c>
      <c r="W63" s="51">
        <f>SUM('p-hess'!V66:V71)</f>
        <v>0</v>
      </c>
      <c r="X63" s="50">
        <f t="shared" si="1"/>
        <v>2.9997857295907435</v>
      </c>
    </row>
    <row r="64" spans="1:24" ht="12.75" customHeight="1">
      <c r="A64" s="24">
        <f>SUBTOTAL(3,$X$2:X64)</f>
        <v>63</v>
      </c>
      <c r="B64" s="13" t="str">
        <f>'p-hess'!A72</f>
        <v>Ross, Carlo</v>
      </c>
      <c r="C64" s="13" t="str">
        <f>'p-hess'!$A$1</f>
        <v>Hessen</v>
      </c>
      <c r="D64" s="51">
        <f>SUM('p-hess'!C73:C78)</f>
        <v>2</v>
      </c>
      <c r="E64" s="52">
        <f>SUM('p-hess'!D73:D78)</f>
        <v>2.667</v>
      </c>
      <c r="F64" s="51">
        <f>SUM('p-hess'!E73:E78)</f>
        <v>7</v>
      </c>
      <c r="G64" s="51">
        <f>SUM('p-hess'!F73:F78)</f>
        <v>7</v>
      </c>
      <c r="H64" s="51">
        <f>SUM('p-hess'!G73:G78)</f>
        <v>0</v>
      </c>
      <c r="I64" s="51">
        <f>SUM('p-hess'!H73:H78)</f>
        <v>0</v>
      </c>
      <c r="J64" s="51">
        <f>SUM('p-hess'!I73:I78)</f>
        <v>0</v>
      </c>
      <c r="K64" s="51">
        <f>SUM('p-hess'!J73:J78)</f>
        <v>0</v>
      </c>
      <c r="L64" s="51">
        <f>SUM('p-hess'!K73:K78)</f>
        <v>0</v>
      </c>
      <c r="M64" s="51">
        <f>SUM('p-hess'!L73:L78)</f>
        <v>0</v>
      </c>
      <c r="N64" s="51">
        <f>SUM('p-hess'!M73:M78)</f>
        <v>3</v>
      </c>
      <c r="O64" s="51">
        <f>SUM('p-hess'!N73:N78)</f>
        <v>0</v>
      </c>
      <c r="P64" s="51">
        <f>SUM('p-hess'!O73:O78)</f>
        <v>0</v>
      </c>
      <c r="Q64" s="51">
        <f>SUM('p-hess'!P73:P78)</f>
        <v>0</v>
      </c>
      <c r="R64" s="51">
        <f>SUM('p-hess'!Q73:Q78)</f>
        <v>0</v>
      </c>
      <c r="S64" s="51">
        <f>SUM('p-hess'!R73:R78)</f>
        <v>0</v>
      </c>
      <c r="T64" s="51">
        <f>SUM('p-hess'!S73:S78)</f>
        <v>0</v>
      </c>
      <c r="U64" s="51">
        <f>SUM('p-hess'!T73:T78)</f>
        <v>0</v>
      </c>
      <c r="V64" s="51">
        <f>SUM('p-hess'!U73:U78)</f>
        <v>0</v>
      </c>
      <c r="W64" s="51">
        <f>SUM('p-hess'!V73:V78)</f>
        <v>0</v>
      </c>
      <c r="X64" s="50">
        <f t="shared" si="1"/>
        <v>0</v>
      </c>
    </row>
    <row r="65" spans="1:24" ht="12.75" customHeight="1">
      <c r="A65" s="24">
        <f>SUBTOTAL(3,$X$2:X65)</f>
        <v>64</v>
      </c>
      <c r="B65" s="13" t="str">
        <f>'p-hess'!A79</f>
        <v>Rossius, Nicklas</v>
      </c>
      <c r="C65" s="13" t="str">
        <f>'p-hess'!$A$1</f>
        <v>Hessen</v>
      </c>
      <c r="D65" s="51">
        <f>SUM('p-hess'!C80:C85)</f>
        <v>1</v>
      </c>
      <c r="E65" s="52">
        <f>SUM('p-hess'!D80:D85)</f>
        <v>1.333</v>
      </c>
      <c r="F65" s="51">
        <f>SUM('p-hess'!E80:E85)</f>
        <v>7</v>
      </c>
      <c r="G65" s="51">
        <f>SUM('p-hess'!F80:F85)</f>
        <v>6</v>
      </c>
      <c r="H65" s="51">
        <f>SUM('p-hess'!G80:G85)</f>
        <v>2</v>
      </c>
      <c r="I65" s="51">
        <f>SUM('p-hess'!H80:H85)</f>
        <v>0</v>
      </c>
      <c r="J65" s="51">
        <f>SUM('p-hess'!I80:I85)</f>
        <v>2</v>
      </c>
      <c r="K65" s="51">
        <f>SUM('p-hess'!J80:J85)</f>
        <v>1</v>
      </c>
      <c r="L65" s="51">
        <f>SUM('p-hess'!K80:K85)</f>
        <v>0</v>
      </c>
      <c r="M65" s="51">
        <f>SUM('p-hess'!L80:L85)</f>
        <v>0</v>
      </c>
      <c r="N65" s="51">
        <f>SUM('p-hess'!M80:M85)</f>
        <v>0</v>
      </c>
      <c r="O65" s="51">
        <f>SUM('p-hess'!N80:N85)</f>
        <v>1</v>
      </c>
      <c r="P65" s="51">
        <f>SUM('p-hess'!O80:O85)</f>
        <v>0</v>
      </c>
      <c r="Q65" s="51">
        <f>SUM('p-hess'!P80:P85)</f>
        <v>0</v>
      </c>
      <c r="R65" s="51">
        <f>SUM('p-hess'!Q80:Q85)</f>
        <v>0</v>
      </c>
      <c r="S65" s="51">
        <f>SUM('p-hess'!R80:R85)</f>
        <v>0</v>
      </c>
      <c r="T65" s="51">
        <f>SUM('p-hess'!S80:S85)</f>
        <v>0</v>
      </c>
      <c r="U65" s="51">
        <f>SUM('p-hess'!T80:T85)</f>
        <v>0</v>
      </c>
      <c r="V65" s="51">
        <f>SUM('p-hess'!U80:U85)</f>
        <v>0</v>
      </c>
      <c r="W65" s="51">
        <f>SUM('p-hess'!V80:V85)</f>
        <v>0</v>
      </c>
      <c r="X65" s="50">
        <f t="shared" si="1"/>
        <v>0</v>
      </c>
    </row>
    <row r="66" spans="1:24" ht="12.75" customHeight="1">
      <c r="A66" s="24">
        <f>SUBTOTAL(3,$X$2:X66)</f>
        <v>65</v>
      </c>
      <c r="B66" s="13" t="str">
        <f>'p-hess'!A86</f>
        <v>Schiesser, Jacob</v>
      </c>
      <c r="C66" s="13" t="str">
        <f>'p-hess'!$A$1</f>
        <v>Hessen</v>
      </c>
      <c r="D66" s="51">
        <f>SUM('p-hess'!C87:C92)</f>
        <v>2</v>
      </c>
      <c r="E66" s="52">
        <f>SUM('p-hess'!D87:D92)</f>
        <v>3.6667</v>
      </c>
      <c r="F66" s="51">
        <f>SUM('p-hess'!E87:E92)</f>
        <v>29</v>
      </c>
      <c r="G66" s="51">
        <f>SUM('p-hess'!F87:F92)</f>
        <v>20</v>
      </c>
      <c r="H66" s="51">
        <f>SUM('p-hess'!G87:G92)</f>
        <v>11</v>
      </c>
      <c r="I66" s="51">
        <f>SUM('p-hess'!H87:H92)</f>
        <v>2</v>
      </c>
      <c r="J66" s="51">
        <f>SUM('p-hess'!I87:I92)</f>
        <v>7</v>
      </c>
      <c r="K66" s="51">
        <f>SUM('p-hess'!J87:J92)</f>
        <v>0</v>
      </c>
      <c r="L66" s="51">
        <f>SUM('p-hess'!K87:K92)</f>
        <v>1</v>
      </c>
      <c r="M66" s="51">
        <f>SUM('p-hess'!L87:L92)</f>
        <v>0</v>
      </c>
      <c r="N66" s="51">
        <f>SUM('p-hess'!M87:M92)</f>
        <v>3</v>
      </c>
      <c r="O66" s="51">
        <f>SUM('p-hess'!N87:N92)</f>
        <v>5</v>
      </c>
      <c r="P66" s="51">
        <f>SUM('p-hess'!O87:O92)</f>
        <v>3</v>
      </c>
      <c r="Q66" s="51">
        <f>SUM('p-hess'!P87:P92)</f>
        <v>1</v>
      </c>
      <c r="R66" s="51">
        <f>SUM('p-hess'!Q87:Q92)</f>
        <v>0</v>
      </c>
      <c r="S66" s="51">
        <f>SUM('p-hess'!R87:R92)</f>
        <v>2</v>
      </c>
      <c r="T66" s="51">
        <f>SUM('p-hess'!S87:S92)</f>
        <v>1</v>
      </c>
      <c r="U66" s="51">
        <f>SUM('p-hess'!T87:T92)</f>
        <v>0</v>
      </c>
      <c r="V66" s="51">
        <f>SUM('p-hess'!U87:U92)</f>
        <v>1</v>
      </c>
      <c r="W66" s="51">
        <f>SUM('p-hess'!V87:V92)</f>
        <v>0</v>
      </c>
      <c r="X66" s="50">
        <f aca="true" t="shared" si="2" ref="X66:X97">IF(AND(E66=0,I66=0),0,IF(AND(E66=0,I66&gt;0),99,IF(F66=0,0,(I66*$A$1)/E66)))</f>
        <v>3.818147107753566</v>
      </c>
    </row>
    <row r="67" spans="1:24" ht="12.75" customHeight="1">
      <c r="A67" s="24">
        <f>SUBTOTAL(3,$X$2:X67)</f>
        <v>66</v>
      </c>
      <c r="B67" s="13" t="str">
        <f>'p-hess'!A93</f>
        <v>Schmidt, Jan-Felix</v>
      </c>
      <c r="C67" s="13" t="str">
        <f>'p-hess'!$A$1</f>
        <v>Hessen</v>
      </c>
      <c r="D67" s="51">
        <f>SUM('p-hess'!C94:C99)</f>
        <v>2</v>
      </c>
      <c r="E67" s="52">
        <f>SUM('p-hess'!D94:D99)</f>
        <v>4</v>
      </c>
      <c r="F67" s="51">
        <f>SUM('p-hess'!E94:E99)</f>
        <v>21</v>
      </c>
      <c r="G67" s="51">
        <f>SUM('p-hess'!F94:F99)</f>
        <v>17</v>
      </c>
      <c r="H67" s="51">
        <f>SUM('p-hess'!G94:G99)</f>
        <v>7</v>
      </c>
      <c r="I67" s="51">
        <f>SUM('p-hess'!H94:H99)</f>
        <v>3</v>
      </c>
      <c r="J67" s="51">
        <f>SUM('p-hess'!I94:I99)</f>
        <v>4</v>
      </c>
      <c r="K67" s="51">
        <f>SUM('p-hess'!J94:J99)</f>
        <v>1</v>
      </c>
      <c r="L67" s="51">
        <f>SUM('p-hess'!K94:K99)</f>
        <v>0</v>
      </c>
      <c r="M67" s="51">
        <f>SUM('p-hess'!L94:L99)</f>
        <v>0</v>
      </c>
      <c r="N67" s="51">
        <f>SUM('p-hess'!M94:M99)</f>
        <v>3</v>
      </c>
      <c r="O67" s="51">
        <f>SUM('p-hess'!N94:N99)</f>
        <v>3</v>
      </c>
      <c r="P67" s="51">
        <f>SUM('p-hess'!O94:O99)</f>
        <v>1</v>
      </c>
      <c r="Q67" s="51">
        <f>SUM('p-hess'!P94:P99)</f>
        <v>0</v>
      </c>
      <c r="R67" s="51">
        <f>SUM('p-hess'!Q94:Q99)</f>
        <v>0</v>
      </c>
      <c r="S67" s="51">
        <f>SUM('p-hess'!R94:R99)</f>
        <v>0</v>
      </c>
      <c r="T67" s="51">
        <f>SUM('p-hess'!S94:S99)</f>
        <v>0</v>
      </c>
      <c r="U67" s="51">
        <f>SUM('p-hess'!T94:T99)</f>
        <v>0</v>
      </c>
      <c r="V67" s="51">
        <f>SUM('p-hess'!U94:U99)</f>
        <v>1</v>
      </c>
      <c r="W67" s="51">
        <f>SUM('p-hess'!V94:V99)</f>
        <v>0</v>
      </c>
      <c r="X67" s="50">
        <f t="shared" si="2"/>
        <v>5.25</v>
      </c>
    </row>
    <row r="68" spans="1:24" ht="12.75" customHeight="1">
      <c r="A68" s="24">
        <f>SUBTOTAL(3,$X$2:X68)</f>
        <v>67</v>
      </c>
      <c r="B68" s="13" t="str">
        <f>'p-hess'!A100</f>
        <v>Thierolf,  Felix</v>
      </c>
      <c r="C68" s="13" t="str">
        <f>'p-hess'!$A$1</f>
        <v>Hessen</v>
      </c>
      <c r="D68" s="51">
        <f>SUM('p-hess'!C101:C106)</f>
        <v>1</v>
      </c>
      <c r="E68" s="52">
        <f>SUM('p-hess'!D101:D106)</f>
        <v>0</v>
      </c>
      <c r="F68" s="51">
        <f>SUM('p-hess'!E101:E106)</f>
        <v>4</v>
      </c>
      <c r="G68" s="51">
        <f>SUM('p-hess'!F101:F106)</f>
        <v>2</v>
      </c>
      <c r="H68" s="51">
        <f>SUM('p-hess'!G101:G106)</f>
        <v>2</v>
      </c>
      <c r="I68" s="51">
        <f>SUM('p-hess'!H101:H106)</f>
        <v>2</v>
      </c>
      <c r="J68" s="51">
        <f>SUM('p-hess'!I101:I106)</f>
        <v>2</v>
      </c>
      <c r="K68" s="51">
        <f>SUM('p-hess'!J101:J106)</f>
        <v>1</v>
      </c>
      <c r="L68" s="51">
        <f>SUM('p-hess'!K101:K106)</f>
        <v>0</v>
      </c>
      <c r="M68" s="51">
        <f>SUM('p-hess'!L101:L106)</f>
        <v>0</v>
      </c>
      <c r="N68" s="51">
        <f>SUM('p-hess'!M101:M106)</f>
        <v>0</v>
      </c>
      <c r="O68" s="51">
        <f>SUM('p-hess'!N101:N106)</f>
        <v>1</v>
      </c>
      <c r="P68" s="51">
        <f>SUM('p-hess'!O101:O106)</f>
        <v>1</v>
      </c>
      <c r="Q68" s="51">
        <f>SUM('p-hess'!P101:P106)</f>
        <v>0</v>
      </c>
      <c r="R68" s="51">
        <f>SUM('p-hess'!Q101:Q106)</f>
        <v>0</v>
      </c>
      <c r="S68" s="51">
        <f>SUM('p-hess'!R101:R106)</f>
        <v>0</v>
      </c>
      <c r="T68" s="51">
        <f>SUM('p-hess'!S101:S106)</f>
        <v>0</v>
      </c>
      <c r="U68" s="51">
        <f>SUM('p-hess'!T101:T106)</f>
        <v>0</v>
      </c>
      <c r="V68" s="51">
        <f>SUM('p-hess'!U101:U106)</f>
        <v>0</v>
      </c>
      <c r="W68" s="51">
        <f>SUM('p-hess'!V101:V106)</f>
        <v>0</v>
      </c>
      <c r="X68" s="50">
        <f t="shared" si="2"/>
        <v>99</v>
      </c>
    </row>
    <row r="69" spans="1:24" ht="12.75" customHeight="1">
      <c r="A69" s="24">
        <f>SUBTOTAL(3,$X$2:X69)</f>
        <v>68</v>
      </c>
      <c r="B69" s="13" t="str">
        <f>'p-hess'!A107</f>
        <v>Weck, Julius</v>
      </c>
      <c r="C69" s="13" t="str">
        <f>'p-hess'!$A$1</f>
        <v>Hessen</v>
      </c>
      <c r="D69" s="51">
        <f>SUM('p-hess'!C108:C113)</f>
        <v>1</v>
      </c>
      <c r="E69" s="52">
        <f>SUM('p-hess'!D108:D113)</f>
        <v>0</v>
      </c>
      <c r="F69" s="51">
        <f>SUM('p-hess'!E108:E113)</f>
        <v>4</v>
      </c>
      <c r="G69" s="51">
        <f>SUM('p-hess'!F108:F113)</f>
        <v>1</v>
      </c>
      <c r="H69" s="51">
        <f>SUM('p-hess'!G108:G113)</f>
        <v>4</v>
      </c>
      <c r="I69" s="51">
        <f>SUM('p-hess'!H108:H113)</f>
        <v>4</v>
      </c>
      <c r="J69" s="51">
        <f>SUM('p-hess'!I108:I113)</f>
        <v>1</v>
      </c>
      <c r="K69" s="51">
        <f>SUM('p-hess'!J108:J113)</f>
        <v>0</v>
      </c>
      <c r="L69" s="51">
        <f>SUM('p-hess'!K108:K113)</f>
        <v>0</v>
      </c>
      <c r="M69" s="51">
        <f>SUM('p-hess'!L108:L113)</f>
        <v>0</v>
      </c>
      <c r="N69" s="51">
        <f>SUM('p-hess'!M108:M113)</f>
        <v>0</v>
      </c>
      <c r="O69" s="51">
        <f>SUM('p-hess'!N108:N113)</f>
        <v>3</v>
      </c>
      <c r="P69" s="51">
        <f>SUM('p-hess'!O108:O113)</f>
        <v>0</v>
      </c>
      <c r="Q69" s="51">
        <f>SUM('p-hess'!P108:P113)</f>
        <v>0</v>
      </c>
      <c r="R69" s="51">
        <f>SUM('p-hess'!Q108:Q113)</f>
        <v>0</v>
      </c>
      <c r="S69" s="51">
        <f>SUM('p-hess'!R108:R113)</f>
        <v>1</v>
      </c>
      <c r="T69" s="51">
        <f>SUM('p-hess'!S108:S113)</f>
        <v>2</v>
      </c>
      <c r="U69" s="51">
        <f>SUM('p-hess'!T108:T113)</f>
        <v>0</v>
      </c>
      <c r="V69" s="51">
        <f>SUM('p-hess'!U108:U113)</f>
        <v>1</v>
      </c>
      <c r="W69" s="51">
        <f>SUM('p-hess'!V108:V113)</f>
        <v>0</v>
      </c>
      <c r="X69" s="50">
        <f t="shared" si="2"/>
        <v>99</v>
      </c>
    </row>
    <row r="70" spans="1:24" ht="12.75" customHeight="1">
      <c r="A70" s="24">
        <f>SUBTOTAL(3,$X$2:X70)</f>
        <v>69</v>
      </c>
      <c r="B70" s="13" t="str">
        <f>'p-nrw'!A2</f>
        <v>Blesing, Robert</v>
      </c>
      <c r="C70" s="13" t="str">
        <f>'p-nrw'!$A$1</f>
        <v>Nordrhein-Westfalen</v>
      </c>
      <c r="D70" s="51">
        <f>SUM('p-nrw'!C3:C8)</f>
        <v>2</v>
      </c>
      <c r="E70" s="52">
        <f>SUM('p-nrw'!D3:D8)</f>
        <v>1</v>
      </c>
      <c r="F70" s="51">
        <f>SUM('p-nrw'!E3:E8)</f>
        <v>7</v>
      </c>
      <c r="G70" s="51">
        <f>SUM('p-nrw'!F3:F8)</f>
        <v>2</v>
      </c>
      <c r="H70" s="51">
        <f>SUM('p-nrw'!G3:G8)</f>
        <v>1</v>
      </c>
      <c r="I70" s="51">
        <f>SUM('p-nrw'!H3:H8)</f>
        <v>1</v>
      </c>
      <c r="J70" s="51">
        <f>SUM('p-nrw'!I3:I8)</f>
        <v>0</v>
      </c>
      <c r="K70" s="51">
        <f>SUM('p-nrw'!J3:J8)</f>
        <v>0</v>
      </c>
      <c r="L70" s="51">
        <f>SUM('p-nrw'!K3:K8)</f>
        <v>0</v>
      </c>
      <c r="M70" s="51">
        <f>SUM('p-nrw'!L3:L8)</f>
        <v>0</v>
      </c>
      <c r="N70" s="51">
        <f>SUM('p-nrw'!M3:M8)</f>
        <v>1</v>
      </c>
      <c r="O70" s="51">
        <f>SUM('p-nrw'!N3:N8)</f>
        <v>4</v>
      </c>
      <c r="P70" s="51">
        <f>SUM('p-nrw'!O3:O8)</f>
        <v>0</v>
      </c>
      <c r="Q70" s="51">
        <f>SUM('p-nrw'!P3:P8)</f>
        <v>1</v>
      </c>
      <c r="R70" s="51">
        <f>SUM('p-nrw'!Q3:Q8)</f>
        <v>0</v>
      </c>
      <c r="S70" s="51">
        <f>SUM('p-nrw'!R3:R8)</f>
        <v>1</v>
      </c>
      <c r="T70" s="51">
        <f>SUM('p-nrw'!S3:S8)</f>
        <v>1</v>
      </c>
      <c r="U70" s="51">
        <f>SUM('p-nrw'!T3:T8)</f>
        <v>0</v>
      </c>
      <c r="V70" s="51">
        <f>SUM('p-nrw'!U3:U8)</f>
        <v>0</v>
      </c>
      <c r="W70" s="51">
        <f>SUM('p-nrw'!V3:V8)</f>
        <v>1</v>
      </c>
      <c r="X70" s="50">
        <f t="shared" si="2"/>
        <v>7</v>
      </c>
    </row>
    <row r="71" spans="1:24" ht="12.75" customHeight="1">
      <c r="A71" s="24">
        <f>SUBTOTAL(3,$X$2:X71)</f>
        <v>70</v>
      </c>
      <c r="B71" s="13" t="str">
        <f>'p-nrw'!A9</f>
        <v>Börner, Mel</v>
      </c>
      <c r="C71" s="13" t="str">
        <f>'p-nrw'!$A$1</f>
        <v>Nordrhein-Westfalen</v>
      </c>
      <c r="D71" s="51">
        <f>SUM('p-nrw'!C10:C15)</f>
        <v>1</v>
      </c>
      <c r="E71" s="52">
        <f>SUM('p-nrw'!D10:D15)</f>
        <v>0.667</v>
      </c>
      <c r="F71" s="51">
        <f>SUM('p-nrw'!E10:E15)</f>
        <v>2</v>
      </c>
      <c r="G71" s="51">
        <f>SUM('p-nrw'!F10:F15)</f>
        <v>2</v>
      </c>
      <c r="H71" s="51">
        <f>SUM('p-nrw'!G10:G15)</f>
        <v>0</v>
      </c>
      <c r="I71" s="51">
        <f>SUM('p-nrw'!H10:H15)</f>
        <v>0</v>
      </c>
      <c r="J71" s="51">
        <f>SUM('p-nrw'!I10:I15)</f>
        <v>0</v>
      </c>
      <c r="K71" s="51">
        <f>SUM('p-nrw'!J10:J15)</f>
        <v>0</v>
      </c>
      <c r="L71" s="51">
        <f>SUM('p-nrw'!K10:K15)</f>
        <v>0</v>
      </c>
      <c r="M71" s="51">
        <f>SUM('p-nrw'!L10:L15)</f>
        <v>0</v>
      </c>
      <c r="N71" s="51">
        <f>SUM('p-nrw'!M10:M15)</f>
        <v>1</v>
      </c>
      <c r="O71" s="51">
        <f>SUM('p-nrw'!N10:N15)</f>
        <v>0</v>
      </c>
      <c r="P71" s="51">
        <f>SUM('p-nrw'!O10:O15)</f>
        <v>0</v>
      </c>
      <c r="Q71" s="51">
        <f>SUM('p-nrw'!P10:P15)</f>
        <v>0</v>
      </c>
      <c r="R71" s="51">
        <f>SUM('p-nrw'!Q10:Q15)</f>
        <v>0</v>
      </c>
      <c r="S71" s="51">
        <f>SUM('p-nrw'!R10:R15)</f>
        <v>0</v>
      </c>
      <c r="T71" s="51">
        <f>SUM('p-nrw'!S10:S15)</f>
        <v>0</v>
      </c>
      <c r="U71" s="51">
        <f>SUM('p-nrw'!T10:T15)</f>
        <v>1</v>
      </c>
      <c r="V71" s="51">
        <f>SUM('p-nrw'!U10:U15)</f>
        <v>0</v>
      </c>
      <c r="W71" s="51">
        <f>SUM('p-nrw'!V10:V15)</f>
        <v>0</v>
      </c>
      <c r="X71" s="50">
        <f t="shared" si="2"/>
        <v>0</v>
      </c>
    </row>
    <row r="72" spans="1:24" ht="12.75" customHeight="1">
      <c r="A72" s="24">
        <f>SUBTOTAL(3,$X$2:X72)</f>
        <v>71</v>
      </c>
      <c r="B72" s="13" t="str">
        <f>'p-nrw'!A16</f>
        <v>Dembowski, Steffen</v>
      </c>
      <c r="C72" s="13" t="str">
        <f>'p-nrw'!$A$1</f>
        <v>Nordrhein-Westfalen</v>
      </c>
      <c r="D72" s="51">
        <f>SUM('p-nrw'!C17:C22)</f>
        <v>1</v>
      </c>
      <c r="E72" s="52">
        <f>SUM('p-nrw'!D17:D22)</f>
        <v>6</v>
      </c>
      <c r="F72" s="51">
        <f>SUM('p-nrw'!E17:E22)</f>
        <v>24</v>
      </c>
      <c r="G72" s="51">
        <f>SUM('p-nrw'!F17:F22)</f>
        <v>19</v>
      </c>
      <c r="H72" s="51">
        <f>SUM('p-nrw'!G17:G22)</f>
        <v>1</v>
      </c>
      <c r="I72" s="51">
        <f>SUM('p-nrw'!H17:H22)</f>
        <v>1</v>
      </c>
      <c r="J72" s="51">
        <f>SUM('p-nrw'!I17:I22)</f>
        <v>2</v>
      </c>
      <c r="K72" s="51">
        <f>SUM('p-nrw'!J17:J22)</f>
        <v>0</v>
      </c>
      <c r="L72" s="51">
        <f>SUM('p-nrw'!K17:K22)</f>
        <v>0</v>
      </c>
      <c r="M72" s="51">
        <f>SUM('p-nrw'!L17:L22)</f>
        <v>0</v>
      </c>
      <c r="N72" s="51">
        <f>SUM('p-nrw'!M17:M22)</f>
        <v>6</v>
      </c>
      <c r="O72" s="51">
        <f>SUM('p-nrw'!N17:N22)</f>
        <v>3</v>
      </c>
      <c r="P72" s="51">
        <f>SUM('p-nrw'!O17:O22)</f>
        <v>0</v>
      </c>
      <c r="Q72" s="51">
        <f>SUM('p-nrw'!P17:P22)</f>
        <v>0</v>
      </c>
      <c r="R72" s="51">
        <f>SUM('p-nrw'!Q17:Q22)</f>
        <v>0</v>
      </c>
      <c r="S72" s="51">
        <f>SUM('p-nrw'!R17:R22)</f>
        <v>1</v>
      </c>
      <c r="T72" s="51">
        <f>SUM('p-nrw'!S17:S22)</f>
        <v>1</v>
      </c>
      <c r="U72" s="51">
        <f>SUM('p-nrw'!T17:T22)</f>
        <v>1</v>
      </c>
      <c r="V72" s="51">
        <f>SUM('p-nrw'!U17:U22)</f>
        <v>0</v>
      </c>
      <c r="W72" s="51">
        <f>SUM('p-nrw'!V17:V22)</f>
        <v>0</v>
      </c>
      <c r="X72" s="50">
        <f t="shared" si="2"/>
        <v>1.1666666666666667</v>
      </c>
    </row>
    <row r="73" spans="1:24" ht="12.75" customHeight="1">
      <c r="A73" s="24">
        <f>SUBTOTAL(3,$X$2:X73)</f>
        <v>72</v>
      </c>
      <c r="B73" s="13" t="str">
        <f>'p-nrw'!A23</f>
        <v>Eckermann, Max</v>
      </c>
      <c r="C73" s="13" t="str">
        <f>'p-nrw'!$A$1</f>
        <v>Nordrhein-Westfalen</v>
      </c>
      <c r="D73" s="51">
        <f>SUM('p-nrw'!C24:C29)</f>
        <v>0</v>
      </c>
      <c r="E73" s="52">
        <f>SUM('p-nrw'!D24:D29)</f>
        <v>0</v>
      </c>
      <c r="F73" s="51">
        <f>SUM('p-nrw'!E24:E29)</f>
        <v>0</v>
      </c>
      <c r="G73" s="51">
        <f>SUM('p-nrw'!F24:F29)</f>
        <v>0</v>
      </c>
      <c r="H73" s="51">
        <f>SUM('p-nrw'!G24:G29)</f>
        <v>0</v>
      </c>
      <c r="I73" s="51">
        <f>SUM('p-nrw'!H24:H29)</f>
        <v>0</v>
      </c>
      <c r="J73" s="51">
        <f>SUM('p-nrw'!I24:I29)</f>
        <v>0</v>
      </c>
      <c r="K73" s="51">
        <f>SUM('p-nrw'!J24:J29)</f>
        <v>0</v>
      </c>
      <c r="L73" s="51">
        <f>SUM('p-nrw'!K24:K29)</f>
        <v>0</v>
      </c>
      <c r="M73" s="51">
        <f>SUM('p-nrw'!L24:L29)</f>
        <v>0</v>
      </c>
      <c r="N73" s="51">
        <f>SUM('p-nrw'!M24:M29)</f>
        <v>0</v>
      </c>
      <c r="O73" s="51">
        <f>SUM('p-nrw'!N24:N29)</f>
        <v>0</v>
      </c>
      <c r="P73" s="51">
        <f>SUM('p-nrw'!O24:O29)</f>
        <v>0</v>
      </c>
      <c r="Q73" s="51">
        <f>SUM('p-nrw'!P24:P29)</f>
        <v>0</v>
      </c>
      <c r="R73" s="51">
        <f>SUM('p-nrw'!Q24:Q29)</f>
        <v>0</v>
      </c>
      <c r="S73" s="51">
        <f>SUM('p-nrw'!R24:R29)</f>
        <v>0</v>
      </c>
      <c r="T73" s="51">
        <f>SUM('p-nrw'!S24:S29)</f>
        <v>0</v>
      </c>
      <c r="U73" s="51">
        <f>SUM('p-nrw'!T24:T29)</f>
        <v>0</v>
      </c>
      <c r="V73" s="51">
        <f>SUM('p-nrw'!U24:U29)</f>
        <v>0</v>
      </c>
      <c r="W73" s="51">
        <f>SUM('p-nrw'!V24:V29)</f>
        <v>0</v>
      </c>
      <c r="X73" s="50">
        <f t="shared" si="2"/>
        <v>0</v>
      </c>
    </row>
    <row r="74" spans="1:24" ht="12.75" customHeight="1">
      <c r="A74" s="24">
        <f>SUBTOTAL(3,$X$2:X74)</f>
        <v>73</v>
      </c>
      <c r="B74" s="13" t="str">
        <f>'p-nrw'!A30</f>
        <v>Günther Farah, Marcelo</v>
      </c>
      <c r="C74" s="13" t="str">
        <f>'p-nrw'!$A$1</f>
        <v>Nordrhein-Westfalen</v>
      </c>
      <c r="D74" s="51">
        <f>SUM('p-nrw'!C31:C36)</f>
        <v>0</v>
      </c>
      <c r="E74" s="52">
        <f>SUM('p-nrw'!D31:D36)</f>
        <v>0</v>
      </c>
      <c r="F74" s="51">
        <f>SUM('p-nrw'!E31:E36)</f>
        <v>0</v>
      </c>
      <c r="G74" s="51">
        <f>SUM('p-nrw'!F31:F36)</f>
        <v>0</v>
      </c>
      <c r="H74" s="51">
        <f>SUM('p-nrw'!G31:G36)</f>
        <v>0</v>
      </c>
      <c r="I74" s="51">
        <f>SUM('p-nrw'!H31:H36)</f>
        <v>0</v>
      </c>
      <c r="J74" s="51">
        <f>SUM('p-nrw'!I31:I36)</f>
        <v>0</v>
      </c>
      <c r="K74" s="51">
        <f>SUM('p-nrw'!J31:J36)</f>
        <v>0</v>
      </c>
      <c r="L74" s="51">
        <f>SUM('p-nrw'!K31:K36)</f>
        <v>0</v>
      </c>
      <c r="M74" s="51">
        <f>SUM('p-nrw'!L31:L36)</f>
        <v>0</v>
      </c>
      <c r="N74" s="51">
        <f>SUM('p-nrw'!M31:M36)</f>
        <v>0</v>
      </c>
      <c r="O74" s="51">
        <f>SUM('p-nrw'!N31:N36)</f>
        <v>0</v>
      </c>
      <c r="P74" s="51">
        <f>SUM('p-nrw'!O31:O36)</f>
        <v>0</v>
      </c>
      <c r="Q74" s="51">
        <f>SUM('p-nrw'!P31:P36)</f>
        <v>0</v>
      </c>
      <c r="R74" s="51">
        <f>SUM('p-nrw'!Q31:Q36)</f>
        <v>0</v>
      </c>
      <c r="S74" s="51">
        <f>SUM('p-nrw'!R31:R36)</f>
        <v>0</v>
      </c>
      <c r="T74" s="51">
        <f>SUM('p-nrw'!S31:S36)</f>
        <v>0</v>
      </c>
      <c r="U74" s="51">
        <f>SUM('p-nrw'!T31:T36)</f>
        <v>0</v>
      </c>
      <c r="V74" s="51">
        <f>SUM('p-nrw'!U31:U36)</f>
        <v>0</v>
      </c>
      <c r="W74" s="51">
        <f>SUM('p-nrw'!V31:V36)</f>
        <v>0</v>
      </c>
      <c r="X74" s="50">
        <f t="shared" si="2"/>
        <v>0</v>
      </c>
    </row>
    <row r="75" spans="1:24" ht="12.75" customHeight="1">
      <c r="A75" s="24">
        <f>SUBTOTAL(3,$X$2:X75)</f>
        <v>74</v>
      </c>
      <c r="B75" s="13" t="str">
        <f>'p-nrw'!A37</f>
        <v>Hartmann, Linus</v>
      </c>
      <c r="C75" s="13" t="str">
        <f>'p-nrw'!$A$1</f>
        <v>Nordrhein-Westfalen</v>
      </c>
      <c r="D75" s="51">
        <f>SUM('p-nrw'!C38:C43)</f>
        <v>0</v>
      </c>
      <c r="E75" s="52">
        <f>SUM('p-nrw'!D38:D43)</f>
        <v>0</v>
      </c>
      <c r="F75" s="51">
        <f>SUM('p-nrw'!E38:E43)</f>
        <v>0</v>
      </c>
      <c r="G75" s="51">
        <f>SUM('p-nrw'!F38:F43)</f>
        <v>0</v>
      </c>
      <c r="H75" s="51">
        <f>SUM('p-nrw'!G38:G43)</f>
        <v>0</v>
      </c>
      <c r="I75" s="51">
        <f>SUM('p-nrw'!H38:H43)</f>
        <v>0</v>
      </c>
      <c r="J75" s="51">
        <f>SUM('p-nrw'!I38:I43)</f>
        <v>0</v>
      </c>
      <c r="K75" s="51">
        <f>SUM('p-nrw'!J38:J43)</f>
        <v>0</v>
      </c>
      <c r="L75" s="51">
        <f>SUM('p-nrw'!K38:K43)</f>
        <v>0</v>
      </c>
      <c r="M75" s="51">
        <f>SUM('p-nrw'!L38:L43)</f>
        <v>0</v>
      </c>
      <c r="N75" s="51">
        <f>SUM('p-nrw'!M38:M43)</f>
        <v>0</v>
      </c>
      <c r="O75" s="51">
        <f>SUM('p-nrw'!N38:N43)</f>
        <v>0</v>
      </c>
      <c r="P75" s="51">
        <f>SUM('p-nrw'!O38:O43)</f>
        <v>0</v>
      </c>
      <c r="Q75" s="51">
        <f>SUM('p-nrw'!P38:P43)</f>
        <v>0</v>
      </c>
      <c r="R75" s="51">
        <f>SUM('p-nrw'!Q38:Q43)</f>
        <v>0</v>
      </c>
      <c r="S75" s="51">
        <f>SUM('p-nrw'!R38:R43)</f>
        <v>0</v>
      </c>
      <c r="T75" s="51">
        <f>SUM('p-nrw'!S38:S43)</f>
        <v>0</v>
      </c>
      <c r="U75" s="51">
        <f>SUM('p-nrw'!T38:T43)</f>
        <v>0</v>
      </c>
      <c r="V75" s="51">
        <f>SUM('p-nrw'!U38:U43)</f>
        <v>0</v>
      </c>
      <c r="W75" s="51">
        <f>SUM('p-nrw'!V38:V43)</f>
        <v>0</v>
      </c>
      <c r="X75" s="50">
        <f t="shared" si="2"/>
        <v>0</v>
      </c>
    </row>
    <row r="76" spans="1:24" ht="12.75" customHeight="1">
      <c r="A76" s="24">
        <f>SUBTOTAL(3,$X$2:X76)</f>
        <v>75</v>
      </c>
      <c r="B76" s="13" t="str">
        <f>'p-nrw'!A44</f>
        <v>Kawczynski, Florian</v>
      </c>
      <c r="C76" s="13" t="str">
        <f>'p-nrw'!$A$1</f>
        <v>Nordrhein-Westfalen</v>
      </c>
      <c r="D76" s="51">
        <f>SUM('p-nrw'!C45:C50)</f>
        <v>1</v>
      </c>
      <c r="E76" s="52">
        <f>SUM('p-nrw'!D45:D50)</f>
        <v>5</v>
      </c>
      <c r="F76" s="51">
        <f>SUM('p-nrw'!E45:E50)</f>
        <v>23</v>
      </c>
      <c r="G76" s="51">
        <f>SUM('p-nrw'!F45:F50)</f>
        <v>21</v>
      </c>
      <c r="H76" s="51">
        <f>SUM('p-nrw'!G45:G50)</f>
        <v>4</v>
      </c>
      <c r="I76" s="51">
        <f>SUM('p-nrw'!H45:H50)</f>
        <v>4</v>
      </c>
      <c r="J76" s="51">
        <f>SUM('p-nrw'!I45:I50)</f>
        <v>7</v>
      </c>
      <c r="K76" s="51">
        <f>SUM('p-nrw'!J45:J50)</f>
        <v>2</v>
      </c>
      <c r="L76" s="51">
        <f>SUM('p-nrw'!K45:K50)</f>
        <v>0</v>
      </c>
      <c r="M76" s="51">
        <f>SUM('p-nrw'!L45:L50)</f>
        <v>0</v>
      </c>
      <c r="N76" s="51">
        <f>SUM('p-nrw'!M45:M50)</f>
        <v>6</v>
      </c>
      <c r="O76" s="51">
        <f>SUM('p-nrw'!N45:N50)</f>
        <v>2</v>
      </c>
      <c r="P76" s="51">
        <f>SUM('p-nrw'!O45:O50)</f>
        <v>0</v>
      </c>
      <c r="Q76" s="51">
        <f>SUM('p-nrw'!P45:P50)</f>
        <v>0</v>
      </c>
      <c r="R76" s="51">
        <f>SUM('p-nrw'!Q45:Q50)</f>
        <v>0</v>
      </c>
      <c r="S76" s="51">
        <f>SUM('p-nrw'!R45:R50)</f>
        <v>0</v>
      </c>
      <c r="T76" s="51">
        <f>SUM('p-nrw'!S45:S50)</f>
        <v>0</v>
      </c>
      <c r="U76" s="51">
        <f>SUM('p-nrw'!T45:T50)</f>
        <v>1</v>
      </c>
      <c r="V76" s="51">
        <f>SUM('p-nrw'!U45:U50)</f>
        <v>0</v>
      </c>
      <c r="W76" s="51">
        <f>SUM('p-nrw'!V45:V50)</f>
        <v>0</v>
      </c>
      <c r="X76" s="50">
        <f t="shared" si="2"/>
        <v>5.6</v>
      </c>
    </row>
    <row r="77" spans="1:24" ht="12.75" customHeight="1">
      <c r="A77" s="24">
        <f>SUBTOTAL(3,$X$2:X77)</f>
        <v>76</v>
      </c>
      <c r="B77" s="13" t="str">
        <f>'p-nrw'!A51</f>
        <v>Kirchhoff, Nicolai</v>
      </c>
      <c r="C77" s="13" t="str">
        <f>'p-nrw'!$A$1</f>
        <v>Nordrhein-Westfalen</v>
      </c>
      <c r="D77" s="51">
        <f>SUM('p-nrw'!C52:C57)</f>
        <v>0</v>
      </c>
      <c r="E77" s="52">
        <f>SUM('p-nrw'!D52:D57)</f>
        <v>0</v>
      </c>
      <c r="F77" s="51">
        <f>SUM('p-nrw'!E52:E57)</f>
        <v>0</v>
      </c>
      <c r="G77" s="51">
        <f>SUM('p-nrw'!F52:F57)</f>
        <v>0</v>
      </c>
      <c r="H77" s="51">
        <f>SUM('p-nrw'!G52:G57)</f>
        <v>0</v>
      </c>
      <c r="I77" s="51">
        <f>SUM('p-nrw'!H52:H57)</f>
        <v>0</v>
      </c>
      <c r="J77" s="51">
        <f>SUM('p-nrw'!I52:I57)</f>
        <v>0</v>
      </c>
      <c r="K77" s="51">
        <f>SUM('p-nrw'!J52:J57)</f>
        <v>0</v>
      </c>
      <c r="L77" s="51">
        <f>SUM('p-nrw'!K52:K57)</f>
        <v>0</v>
      </c>
      <c r="M77" s="51">
        <f>SUM('p-nrw'!L52:L57)</f>
        <v>0</v>
      </c>
      <c r="N77" s="51">
        <f>SUM('p-nrw'!M52:M57)</f>
        <v>0</v>
      </c>
      <c r="O77" s="51">
        <f>SUM('p-nrw'!N52:N57)</f>
        <v>0</v>
      </c>
      <c r="P77" s="51">
        <f>SUM('p-nrw'!O52:O57)</f>
        <v>0</v>
      </c>
      <c r="Q77" s="51">
        <f>SUM('p-nrw'!P52:P57)</f>
        <v>0</v>
      </c>
      <c r="R77" s="51">
        <f>SUM('p-nrw'!Q52:Q57)</f>
        <v>0</v>
      </c>
      <c r="S77" s="51">
        <f>SUM('p-nrw'!R52:R57)</f>
        <v>0</v>
      </c>
      <c r="T77" s="51">
        <f>SUM('p-nrw'!S52:S57)</f>
        <v>0</v>
      </c>
      <c r="U77" s="51">
        <f>SUM('p-nrw'!T52:T57)</f>
        <v>0</v>
      </c>
      <c r="V77" s="51">
        <f>SUM('p-nrw'!U52:U57)</f>
        <v>0</v>
      </c>
      <c r="W77" s="51">
        <f>SUM('p-nrw'!V52:V57)</f>
        <v>0</v>
      </c>
      <c r="X77" s="50">
        <f t="shared" si="2"/>
        <v>0</v>
      </c>
    </row>
    <row r="78" spans="1:24" ht="12.75" customHeight="1">
      <c r="A78" s="24">
        <f>SUBTOTAL(3,$X$2:X78)</f>
        <v>77</v>
      </c>
      <c r="B78" s="13" t="str">
        <f>'p-nrw'!A58</f>
        <v>Kloppenburg, Luca</v>
      </c>
      <c r="C78" s="13" t="str">
        <f>'p-nrw'!$A$1</f>
        <v>Nordrhein-Westfalen</v>
      </c>
      <c r="D78" s="51">
        <f>SUM('p-nrw'!C59:C64)</f>
        <v>1</v>
      </c>
      <c r="E78" s="52">
        <f>SUM('p-nrw'!D59:D64)</f>
        <v>2.667</v>
      </c>
      <c r="F78" s="51">
        <f>SUM('p-nrw'!E59:E64)</f>
        <v>14</v>
      </c>
      <c r="G78" s="51">
        <f>SUM('p-nrw'!F59:F64)</f>
        <v>12</v>
      </c>
      <c r="H78" s="51">
        <f>SUM('p-nrw'!G59:G64)</f>
        <v>3</v>
      </c>
      <c r="I78" s="51">
        <f>SUM('p-nrw'!H59:H64)</f>
        <v>3</v>
      </c>
      <c r="J78" s="51">
        <f>SUM('p-nrw'!I59:I64)</f>
        <v>5</v>
      </c>
      <c r="K78" s="51">
        <f>SUM('p-nrw'!J59:J64)</f>
        <v>0</v>
      </c>
      <c r="L78" s="51">
        <f>SUM('p-nrw'!K59:K64)</f>
        <v>0</v>
      </c>
      <c r="M78" s="51">
        <f>SUM('p-nrw'!L59:L64)</f>
        <v>0</v>
      </c>
      <c r="N78" s="51">
        <f>SUM('p-nrw'!M59:M64)</f>
        <v>2</v>
      </c>
      <c r="O78" s="51">
        <f>SUM('p-nrw'!N59:N64)</f>
        <v>1</v>
      </c>
      <c r="P78" s="51">
        <f>SUM('p-nrw'!O59:O64)</f>
        <v>0</v>
      </c>
      <c r="Q78" s="51">
        <f>SUM('p-nrw'!P59:P64)</f>
        <v>0</v>
      </c>
      <c r="R78" s="51">
        <f>SUM('p-nrw'!Q59:Q64)</f>
        <v>0</v>
      </c>
      <c r="S78" s="51">
        <f>SUM('p-nrw'!R59:R64)</f>
        <v>1</v>
      </c>
      <c r="T78" s="51">
        <f>SUM('p-nrw'!S59:S64)</f>
        <v>1</v>
      </c>
      <c r="U78" s="51">
        <f>SUM('p-nrw'!T59:T64)</f>
        <v>0</v>
      </c>
      <c r="V78" s="51">
        <f>SUM('p-nrw'!U59:U64)</f>
        <v>0</v>
      </c>
      <c r="W78" s="51">
        <f>SUM('p-nrw'!V59:V64)</f>
        <v>0</v>
      </c>
      <c r="X78" s="50">
        <f t="shared" si="2"/>
        <v>7.874015748031496</v>
      </c>
    </row>
    <row r="79" spans="1:24" ht="12.75" customHeight="1">
      <c r="A79" s="24">
        <f>SUBTOTAL(3,$X$2:X79)</f>
        <v>78</v>
      </c>
      <c r="B79" s="13" t="str">
        <f>'p-nrw'!A65</f>
        <v>Niemeyer, Max</v>
      </c>
      <c r="C79" s="13" t="str">
        <f>'p-nrw'!$A$1</f>
        <v>Nordrhein-Westfalen</v>
      </c>
      <c r="D79" s="51">
        <f>SUM('p-nrw'!C66:C71)</f>
        <v>1</v>
      </c>
      <c r="E79" s="52">
        <f>SUM('p-nrw'!D66:D71)</f>
        <v>0.667</v>
      </c>
      <c r="F79" s="51">
        <f>SUM('p-nrw'!E66:E71)</f>
        <v>4</v>
      </c>
      <c r="G79" s="51">
        <f>SUM('p-nrw'!F66:F71)</f>
        <v>3</v>
      </c>
      <c r="H79" s="51">
        <f>SUM('p-nrw'!G66:G71)</f>
        <v>0</v>
      </c>
      <c r="I79" s="51">
        <f>SUM('p-nrw'!H66:H71)</f>
        <v>0</v>
      </c>
      <c r="J79" s="51">
        <f>SUM('p-nrw'!I66:I71)</f>
        <v>1</v>
      </c>
      <c r="K79" s="51">
        <f>SUM('p-nrw'!J66:J71)</f>
        <v>0</v>
      </c>
      <c r="L79" s="51">
        <f>SUM('p-nrw'!K66:K71)</f>
        <v>0</v>
      </c>
      <c r="M79" s="51">
        <f>SUM('p-nrw'!L66:L71)</f>
        <v>0</v>
      </c>
      <c r="N79" s="51">
        <f>SUM('p-nrw'!M66:M71)</f>
        <v>1</v>
      </c>
      <c r="O79" s="51">
        <f>SUM('p-nrw'!N66:N71)</f>
        <v>1</v>
      </c>
      <c r="P79" s="51">
        <f>SUM('p-nrw'!O66:O71)</f>
        <v>0</v>
      </c>
      <c r="Q79" s="51">
        <f>SUM('p-nrw'!P66:P71)</f>
        <v>0</v>
      </c>
      <c r="R79" s="51">
        <f>SUM('p-nrw'!Q66:Q71)</f>
        <v>0</v>
      </c>
      <c r="S79" s="51">
        <f>SUM('p-nrw'!R66:R71)</f>
        <v>0</v>
      </c>
      <c r="T79" s="51">
        <f>SUM('p-nrw'!S66:S71)</f>
        <v>0</v>
      </c>
      <c r="U79" s="51">
        <f>SUM('p-nrw'!T66:T71)</f>
        <v>0</v>
      </c>
      <c r="V79" s="51">
        <f>SUM('p-nrw'!U66:U71)</f>
        <v>0</v>
      </c>
      <c r="W79" s="51">
        <f>SUM('p-nrw'!V66:V71)</f>
        <v>0</v>
      </c>
      <c r="X79" s="50">
        <f t="shared" si="2"/>
        <v>0</v>
      </c>
    </row>
    <row r="80" spans="1:24" ht="12.75" customHeight="1">
      <c r="A80" s="24">
        <f>SUBTOTAL(3,$X$2:X80)</f>
        <v>79</v>
      </c>
      <c r="B80" s="13" t="str">
        <f>'p-nrw'!A72</f>
        <v>Ortmann, Max</v>
      </c>
      <c r="C80" s="13" t="str">
        <f>'p-nrw'!$A$1</f>
        <v>Nordrhein-Westfalen</v>
      </c>
      <c r="D80" s="51">
        <f>SUM('p-nrw'!C73:C78)</f>
        <v>0</v>
      </c>
      <c r="E80" s="52">
        <f>SUM('p-nrw'!D73:D78)</f>
        <v>0</v>
      </c>
      <c r="F80" s="51">
        <f>SUM('p-nrw'!E73:E78)</f>
        <v>0</v>
      </c>
      <c r="G80" s="51">
        <f>SUM('p-nrw'!F73:F78)</f>
        <v>0</v>
      </c>
      <c r="H80" s="51">
        <f>SUM('p-nrw'!G73:G78)</f>
        <v>0</v>
      </c>
      <c r="I80" s="51">
        <f>SUM('p-nrw'!H73:H78)</f>
        <v>0</v>
      </c>
      <c r="J80" s="51">
        <f>SUM('p-nrw'!I73:I78)</f>
        <v>0</v>
      </c>
      <c r="K80" s="51">
        <f>SUM('p-nrw'!J73:J78)</f>
        <v>0</v>
      </c>
      <c r="L80" s="51">
        <f>SUM('p-nrw'!K73:K78)</f>
        <v>0</v>
      </c>
      <c r="M80" s="51">
        <f>SUM('p-nrw'!L73:L78)</f>
        <v>0</v>
      </c>
      <c r="N80" s="51">
        <f>SUM('p-nrw'!M73:M78)</f>
        <v>0</v>
      </c>
      <c r="O80" s="51">
        <f>SUM('p-nrw'!N73:N78)</f>
        <v>0</v>
      </c>
      <c r="P80" s="51">
        <f>SUM('p-nrw'!O73:O78)</f>
        <v>0</v>
      </c>
      <c r="Q80" s="51">
        <f>SUM('p-nrw'!P73:P78)</f>
        <v>0</v>
      </c>
      <c r="R80" s="51">
        <f>SUM('p-nrw'!Q73:Q78)</f>
        <v>0</v>
      </c>
      <c r="S80" s="51">
        <f>SUM('p-nrw'!R73:R78)</f>
        <v>0</v>
      </c>
      <c r="T80" s="51">
        <f>SUM('p-nrw'!S73:S78)</f>
        <v>0</v>
      </c>
      <c r="U80" s="51">
        <f>SUM('p-nrw'!T73:T78)</f>
        <v>0</v>
      </c>
      <c r="V80" s="51">
        <f>SUM('p-nrw'!U73:U78)</f>
        <v>0</v>
      </c>
      <c r="W80" s="51">
        <f>SUM('p-nrw'!V73:V78)</f>
        <v>0</v>
      </c>
      <c r="X80" s="50">
        <f t="shared" si="2"/>
        <v>0</v>
      </c>
    </row>
    <row r="81" spans="1:24" ht="12.75" customHeight="1">
      <c r="A81" s="24">
        <f>SUBTOTAL(3,$X$2:X81)</f>
        <v>80</v>
      </c>
      <c r="B81" s="13" t="str">
        <f>'p-nrw'!A79</f>
        <v>Piontek, Max</v>
      </c>
      <c r="C81" s="13" t="str">
        <f>'p-nrw'!$A$1</f>
        <v>Nordrhein-Westfalen</v>
      </c>
      <c r="D81" s="51">
        <f>SUM('p-nrw'!C80:C85)</f>
        <v>0</v>
      </c>
      <c r="E81" s="52">
        <f>SUM('p-nrw'!D80:D85)</f>
        <v>0</v>
      </c>
      <c r="F81" s="51">
        <f>SUM('p-nrw'!E80:E85)</f>
        <v>0</v>
      </c>
      <c r="G81" s="51">
        <f>SUM('p-nrw'!F80:F85)</f>
        <v>0</v>
      </c>
      <c r="H81" s="51">
        <f>SUM('p-nrw'!G80:G85)</f>
        <v>0</v>
      </c>
      <c r="I81" s="51">
        <f>SUM('p-nrw'!H80:H85)</f>
        <v>0</v>
      </c>
      <c r="J81" s="51">
        <f>SUM('p-nrw'!I80:I85)</f>
        <v>0</v>
      </c>
      <c r="K81" s="51">
        <f>SUM('p-nrw'!J80:J85)</f>
        <v>0</v>
      </c>
      <c r="L81" s="51">
        <f>SUM('p-nrw'!K80:K85)</f>
        <v>0</v>
      </c>
      <c r="M81" s="51">
        <f>SUM('p-nrw'!L80:L85)</f>
        <v>0</v>
      </c>
      <c r="N81" s="51">
        <f>SUM('p-nrw'!M80:M85)</f>
        <v>0</v>
      </c>
      <c r="O81" s="51">
        <f>SUM('p-nrw'!N80:N85)</f>
        <v>0</v>
      </c>
      <c r="P81" s="51">
        <f>SUM('p-nrw'!O80:O85)</f>
        <v>0</v>
      </c>
      <c r="Q81" s="51">
        <f>SUM('p-nrw'!P80:P85)</f>
        <v>0</v>
      </c>
      <c r="R81" s="51">
        <f>SUM('p-nrw'!Q80:Q85)</f>
        <v>0</v>
      </c>
      <c r="S81" s="51">
        <f>SUM('p-nrw'!R80:R85)</f>
        <v>0</v>
      </c>
      <c r="T81" s="51">
        <f>SUM('p-nrw'!S80:S85)</f>
        <v>0</v>
      </c>
      <c r="U81" s="51">
        <f>SUM('p-nrw'!T80:T85)</f>
        <v>0</v>
      </c>
      <c r="V81" s="51">
        <f>SUM('p-nrw'!U80:U85)</f>
        <v>0</v>
      </c>
      <c r="W81" s="51">
        <f>SUM('p-nrw'!V80:V85)</f>
        <v>0</v>
      </c>
      <c r="X81" s="50">
        <f t="shared" si="2"/>
        <v>0</v>
      </c>
    </row>
    <row r="82" spans="1:24" ht="12.75" customHeight="1">
      <c r="A82" s="24">
        <f>SUBTOTAL(3,$X$2:X82)</f>
        <v>81</v>
      </c>
      <c r="B82" s="13" t="str">
        <f>'p-nrw'!A86</f>
        <v>Racek, Kilian</v>
      </c>
      <c r="C82" s="13" t="str">
        <f>'p-nrw'!$A$1</f>
        <v>Nordrhein-Westfalen</v>
      </c>
      <c r="D82" s="51">
        <f>SUM('p-nrw'!C87:C92)</f>
        <v>0</v>
      </c>
      <c r="E82" s="52">
        <f>SUM('p-nrw'!D87:D92)</f>
        <v>0</v>
      </c>
      <c r="F82" s="51">
        <f>SUM('p-nrw'!E87:E92)</f>
        <v>0</v>
      </c>
      <c r="G82" s="51">
        <f>SUM('p-nrw'!F87:F92)</f>
        <v>0</v>
      </c>
      <c r="H82" s="51">
        <f>SUM('p-nrw'!G87:G92)</f>
        <v>0</v>
      </c>
      <c r="I82" s="51">
        <f>SUM('p-nrw'!H87:H92)</f>
        <v>0</v>
      </c>
      <c r="J82" s="51">
        <f>SUM('p-nrw'!I87:I92)</f>
        <v>0</v>
      </c>
      <c r="K82" s="51">
        <f>SUM('p-nrw'!J87:J92)</f>
        <v>0</v>
      </c>
      <c r="L82" s="51">
        <f>SUM('p-nrw'!K87:K92)</f>
        <v>0</v>
      </c>
      <c r="M82" s="51">
        <f>SUM('p-nrw'!L87:L92)</f>
        <v>0</v>
      </c>
      <c r="N82" s="51">
        <f>SUM('p-nrw'!M87:M92)</f>
        <v>0</v>
      </c>
      <c r="O82" s="51">
        <f>SUM('p-nrw'!N87:N92)</f>
        <v>0</v>
      </c>
      <c r="P82" s="51">
        <f>SUM('p-nrw'!O87:O92)</f>
        <v>0</v>
      </c>
      <c r="Q82" s="51">
        <f>SUM('p-nrw'!P87:P92)</f>
        <v>0</v>
      </c>
      <c r="R82" s="51">
        <f>SUM('p-nrw'!Q87:Q92)</f>
        <v>0</v>
      </c>
      <c r="S82" s="51">
        <f>SUM('p-nrw'!R87:R92)</f>
        <v>0</v>
      </c>
      <c r="T82" s="51">
        <f>SUM('p-nrw'!S87:S92)</f>
        <v>0</v>
      </c>
      <c r="U82" s="51">
        <f>SUM('p-nrw'!T87:T92)</f>
        <v>0</v>
      </c>
      <c r="V82" s="51">
        <f>SUM('p-nrw'!U87:U92)</f>
        <v>0</v>
      </c>
      <c r="W82" s="51">
        <f>SUM('p-nrw'!V87:V92)</f>
        <v>0</v>
      </c>
      <c r="X82" s="50">
        <f t="shared" si="2"/>
        <v>0</v>
      </c>
    </row>
    <row r="83" spans="1:24" ht="12.75" customHeight="1">
      <c r="A83" s="24">
        <f>SUBTOTAL(3,$X$2:X83)</f>
        <v>82</v>
      </c>
      <c r="B83" s="13" t="str">
        <f>'p-nrw'!A93</f>
        <v>Racek, Philipp</v>
      </c>
      <c r="C83" s="13" t="str">
        <f>'p-nrw'!$A$1</f>
        <v>Nordrhein-Westfalen</v>
      </c>
      <c r="D83" s="51">
        <f>SUM('p-nrw'!C94:C99)</f>
        <v>1</v>
      </c>
      <c r="E83" s="52">
        <f>SUM('p-nrw'!D94:D99)</f>
        <v>2</v>
      </c>
      <c r="F83" s="51">
        <f>SUM('p-nrw'!E94:E99)</f>
        <v>12</v>
      </c>
      <c r="G83" s="51">
        <f>SUM('p-nrw'!F94:F99)</f>
        <v>6</v>
      </c>
      <c r="H83" s="51">
        <f>SUM('p-nrw'!G94:G99)</f>
        <v>4</v>
      </c>
      <c r="I83" s="51">
        <f>SUM('p-nrw'!H94:H99)</f>
        <v>3</v>
      </c>
      <c r="J83" s="51">
        <f>SUM('p-nrw'!I94:I99)</f>
        <v>2</v>
      </c>
      <c r="K83" s="51">
        <f>SUM('p-nrw'!J94:J99)</f>
        <v>1</v>
      </c>
      <c r="L83" s="51">
        <f>SUM('p-nrw'!K94:K99)</f>
        <v>0</v>
      </c>
      <c r="M83" s="51">
        <f>SUM('p-nrw'!L94:L99)</f>
        <v>0</v>
      </c>
      <c r="N83" s="51">
        <f>SUM('p-nrw'!M94:M99)</f>
        <v>2</v>
      </c>
      <c r="O83" s="51">
        <f>SUM('p-nrw'!N94:N99)</f>
        <v>4</v>
      </c>
      <c r="P83" s="51">
        <f>SUM('p-nrw'!O94:O99)</f>
        <v>0</v>
      </c>
      <c r="Q83" s="51">
        <f>SUM('p-nrw'!P94:P99)</f>
        <v>1</v>
      </c>
      <c r="R83" s="51">
        <f>SUM('p-nrw'!Q94:Q99)</f>
        <v>1</v>
      </c>
      <c r="S83" s="51">
        <f>SUM('p-nrw'!R94:R99)</f>
        <v>2</v>
      </c>
      <c r="T83" s="51">
        <f>SUM('p-nrw'!S94:S99)</f>
        <v>0</v>
      </c>
      <c r="U83" s="51">
        <f>SUM('p-nrw'!T94:T99)</f>
        <v>0</v>
      </c>
      <c r="V83" s="51">
        <f>SUM('p-nrw'!U94:U99)</f>
        <v>0</v>
      </c>
      <c r="W83" s="51">
        <f>SUM('p-nrw'!V94:V99)</f>
        <v>0</v>
      </c>
      <c r="X83" s="50">
        <f t="shared" si="2"/>
        <v>10.5</v>
      </c>
    </row>
    <row r="84" spans="1:24" ht="12.75" customHeight="1">
      <c r="A84" s="24">
        <f>SUBTOTAL(3,$X$2:X84)</f>
        <v>83</v>
      </c>
      <c r="B84" s="13" t="str">
        <f>'p-nrw'!A100</f>
        <v>Rammelmann, Luca</v>
      </c>
      <c r="C84" s="13" t="str">
        <f>'p-nrw'!$A$1</f>
        <v>Nordrhein-Westfalen</v>
      </c>
      <c r="D84" s="51">
        <f>SUM('p-nrw'!C101:C106)</f>
        <v>0</v>
      </c>
      <c r="E84" s="52">
        <f>SUM('p-nrw'!D101:D106)</f>
        <v>0</v>
      </c>
      <c r="F84" s="51">
        <f>SUM('p-nrw'!E101:E106)</f>
        <v>0</v>
      </c>
      <c r="G84" s="51">
        <f>SUM('p-nrw'!F101:F106)</f>
        <v>0</v>
      </c>
      <c r="H84" s="51">
        <f>SUM('p-nrw'!G101:G106)</f>
        <v>0</v>
      </c>
      <c r="I84" s="51">
        <f>SUM('p-nrw'!H101:H106)</f>
        <v>0</v>
      </c>
      <c r="J84" s="51">
        <f>SUM('p-nrw'!I101:I106)</f>
        <v>0</v>
      </c>
      <c r="K84" s="51">
        <f>SUM('p-nrw'!J101:J106)</f>
        <v>0</v>
      </c>
      <c r="L84" s="51">
        <f>SUM('p-nrw'!K101:K106)</f>
        <v>0</v>
      </c>
      <c r="M84" s="51">
        <f>SUM('p-nrw'!L101:L106)</f>
        <v>0</v>
      </c>
      <c r="N84" s="51">
        <f>SUM('p-nrw'!M101:M106)</f>
        <v>0</v>
      </c>
      <c r="O84" s="51">
        <f>SUM('p-nrw'!N101:N106)</f>
        <v>0</v>
      </c>
      <c r="P84" s="51">
        <f>SUM('p-nrw'!O101:O106)</f>
        <v>0</v>
      </c>
      <c r="Q84" s="51">
        <f>SUM('p-nrw'!P101:P106)</f>
        <v>0</v>
      </c>
      <c r="R84" s="51">
        <f>SUM('p-nrw'!Q101:Q106)</f>
        <v>0</v>
      </c>
      <c r="S84" s="51">
        <f>SUM('p-nrw'!R101:R106)</f>
        <v>0</v>
      </c>
      <c r="T84" s="51">
        <f>SUM('p-nrw'!S101:S106)</f>
        <v>0</v>
      </c>
      <c r="U84" s="51">
        <f>SUM('p-nrw'!T101:T106)</f>
        <v>0</v>
      </c>
      <c r="V84" s="51">
        <f>SUM('p-nrw'!U101:U106)</f>
        <v>0</v>
      </c>
      <c r="W84" s="51">
        <f>SUM('p-nrw'!V101:V106)</f>
        <v>0</v>
      </c>
      <c r="X84" s="50">
        <f t="shared" si="2"/>
        <v>0</v>
      </c>
    </row>
    <row r="85" spans="1:24" ht="12.75" customHeight="1">
      <c r="A85" s="24">
        <f>SUBTOTAL(3,$X$2:X85)</f>
        <v>84</v>
      </c>
      <c r="B85" s="13" t="str">
        <f>'p-nrw'!A107</f>
        <v>Reuße, Julius</v>
      </c>
      <c r="C85" s="13" t="str">
        <f>'p-nrw'!$A$1</f>
        <v>Nordrhein-Westfalen</v>
      </c>
      <c r="D85" s="51">
        <f>SUM('p-nrw'!C108:C113)</f>
        <v>0</v>
      </c>
      <c r="E85" s="52">
        <f>SUM('p-nrw'!D108:D113)</f>
        <v>0</v>
      </c>
      <c r="F85" s="51">
        <f>SUM('p-nrw'!E108:E113)</f>
        <v>0</v>
      </c>
      <c r="G85" s="51">
        <f>SUM('p-nrw'!F108:F113)</f>
        <v>0</v>
      </c>
      <c r="H85" s="51">
        <f>SUM('p-nrw'!G108:G113)</f>
        <v>0</v>
      </c>
      <c r="I85" s="51">
        <f>SUM('p-nrw'!H108:H113)</f>
        <v>0</v>
      </c>
      <c r="J85" s="51">
        <f>SUM('p-nrw'!I108:I113)</f>
        <v>0</v>
      </c>
      <c r="K85" s="51">
        <f>SUM('p-nrw'!J108:J113)</f>
        <v>0</v>
      </c>
      <c r="L85" s="51">
        <f>SUM('p-nrw'!K108:K113)</f>
        <v>0</v>
      </c>
      <c r="M85" s="51">
        <f>SUM('p-nrw'!L108:L113)</f>
        <v>0</v>
      </c>
      <c r="N85" s="51">
        <f>SUM('p-nrw'!M108:M113)</f>
        <v>0</v>
      </c>
      <c r="O85" s="51">
        <f>SUM('p-nrw'!N108:N113)</f>
        <v>0</v>
      </c>
      <c r="P85" s="51">
        <f>SUM('p-nrw'!O108:O113)</f>
        <v>0</v>
      </c>
      <c r="Q85" s="51">
        <f>SUM('p-nrw'!P108:P113)</f>
        <v>0</v>
      </c>
      <c r="R85" s="51">
        <f>SUM('p-nrw'!Q108:Q113)</f>
        <v>0</v>
      </c>
      <c r="S85" s="51">
        <f>SUM('p-nrw'!R108:R113)</f>
        <v>0</v>
      </c>
      <c r="T85" s="51">
        <f>SUM('p-nrw'!S108:S113)</f>
        <v>0</v>
      </c>
      <c r="U85" s="51">
        <f>SUM('p-nrw'!T108:T113)</f>
        <v>0</v>
      </c>
      <c r="V85" s="51">
        <f>SUM('p-nrw'!U108:U113)</f>
        <v>0</v>
      </c>
      <c r="W85" s="51">
        <f>SUM('p-nrw'!V108:V113)</f>
        <v>0</v>
      </c>
      <c r="X85" s="50">
        <f t="shared" si="2"/>
        <v>0</v>
      </c>
    </row>
    <row r="86" spans="1:24" ht="12.75" customHeight="1">
      <c r="A86" s="24">
        <f>SUBTOTAL(3,$X$2:X86)</f>
        <v>85</v>
      </c>
      <c r="B86" s="13" t="str">
        <f>'p-nrw'!A114</f>
        <v>Sondersorg, Leon</v>
      </c>
      <c r="C86" s="13" t="str">
        <f>'p-nrw'!$A$1</f>
        <v>Nordrhein-Westfalen</v>
      </c>
      <c r="D86" s="51">
        <f>SUM('p-nrw'!C115:C120)</f>
        <v>0</v>
      </c>
      <c r="E86" s="52">
        <f>SUM('p-nrw'!D115:D120)</f>
        <v>0</v>
      </c>
      <c r="F86" s="51">
        <f>SUM('p-nrw'!E115:E120)</f>
        <v>0</v>
      </c>
      <c r="G86" s="51">
        <f>SUM('p-nrw'!F115:F120)</f>
        <v>0</v>
      </c>
      <c r="H86" s="51">
        <f>SUM('p-nrw'!G115:G120)</f>
        <v>0</v>
      </c>
      <c r="I86" s="51">
        <f>SUM('p-nrw'!H115:H120)</f>
        <v>0</v>
      </c>
      <c r="J86" s="51">
        <f>SUM('p-nrw'!I115:I120)</f>
        <v>0</v>
      </c>
      <c r="K86" s="51">
        <f>SUM('p-nrw'!J115:J120)</f>
        <v>0</v>
      </c>
      <c r="L86" s="51">
        <f>SUM('p-nrw'!K115:K120)</f>
        <v>0</v>
      </c>
      <c r="M86" s="51">
        <f>SUM('p-nrw'!L115:L120)</f>
        <v>0</v>
      </c>
      <c r="N86" s="51">
        <f>SUM('p-nrw'!M115:M120)</f>
        <v>0</v>
      </c>
      <c r="O86" s="51">
        <f>SUM('p-nrw'!N115:N120)</f>
        <v>0</v>
      </c>
      <c r="P86" s="51">
        <f>SUM('p-nrw'!O115:O120)</f>
        <v>0</v>
      </c>
      <c r="Q86" s="51">
        <f>SUM('p-nrw'!P115:P120)</f>
        <v>0</v>
      </c>
      <c r="R86" s="51">
        <f>SUM('p-nrw'!Q115:Q120)</f>
        <v>0</v>
      </c>
      <c r="S86" s="51">
        <f>SUM('p-nrw'!R115:R120)</f>
        <v>0</v>
      </c>
      <c r="T86" s="51">
        <f>SUM('p-nrw'!S115:S120)</f>
        <v>0</v>
      </c>
      <c r="U86" s="51">
        <f>SUM('p-nrw'!T115:T120)</f>
        <v>0</v>
      </c>
      <c r="V86" s="51">
        <f>SUM('p-nrw'!U115:U120)</f>
        <v>0</v>
      </c>
      <c r="W86" s="51">
        <f>SUM('p-nrw'!V115:V120)</f>
        <v>0</v>
      </c>
      <c r="X86" s="50">
        <f t="shared" si="2"/>
        <v>0</v>
      </c>
    </row>
    <row r="87" spans="1:24" ht="12.75" customHeight="1">
      <c r="A87" s="24">
        <f>SUBTOTAL(3,$X$2:X87)</f>
        <v>86</v>
      </c>
      <c r="B87" s="13" t="str">
        <f>'p-nrw'!A121</f>
        <v>Still, Leon</v>
      </c>
      <c r="C87" s="13" t="str">
        <f>'p-nrw'!$A$1</f>
        <v>Nordrhein-Westfalen</v>
      </c>
      <c r="D87" s="51">
        <f>SUM('p-nrw'!C122:C127)</f>
        <v>0</v>
      </c>
      <c r="E87" s="52">
        <f>SUM('p-nrw'!D122:D127)</f>
        <v>0</v>
      </c>
      <c r="F87" s="51">
        <f>SUM('p-nrw'!E122:E127)</f>
        <v>0</v>
      </c>
      <c r="G87" s="51">
        <f>SUM('p-nrw'!F122:F127)</f>
        <v>0</v>
      </c>
      <c r="H87" s="51">
        <f>SUM('p-nrw'!G122:G127)</f>
        <v>0</v>
      </c>
      <c r="I87" s="51">
        <f>SUM('p-nrw'!H122:H127)</f>
        <v>0</v>
      </c>
      <c r="J87" s="51">
        <f>SUM('p-nrw'!I122:I127)</f>
        <v>0</v>
      </c>
      <c r="K87" s="51">
        <f>SUM('p-nrw'!J122:J127)</f>
        <v>0</v>
      </c>
      <c r="L87" s="51">
        <f>SUM('p-nrw'!K122:K127)</f>
        <v>0</v>
      </c>
      <c r="M87" s="51">
        <f>SUM('p-nrw'!L122:L127)</f>
        <v>0</v>
      </c>
      <c r="N87" s="51">
        <f>SUM('p-nrw'!M122:M127)</f>
        <v>0</v>
      </c>
      <c r="O87" s="51">
        <f>SUM('p-nrw'!N122:N127)</f>
        <v>0</v>
      </c>
      <c r="P87" s="51">
        <f>SUM('p-nrw'!O122:O127)</f>
        <v>0</v>
      </c>
      <c r="Q87" s="51">
        <f>SUM('p-nrw'!P122:P127)</f>
        <v>0</v>
      </c>
      <c r="R87" s="51">
        <f>SUM('p-nrw'!Q122:Q127)</f>
        <v>0</v>
      </c>
      <c r="S87" s="51">
        <f>SUM('p-nrw'!R122:R127)</f>
        <v>0</v>
      </c>
      <c r="T87" s="51">
        <f>SUM('p-nrw'!S122:S127)</f>
        <v>0</v>
      </c>
      <c r="U87" s="51">
        <f>SUM('p-nrw'!T122:T127)</f>
        <v>0</v>
      </c>
      <c r="V87" s="51">
        <f>SUM('p-nrw'!U122:U127)</f>
        <v>0</v>
      </c>
      <c r="W87" s="51">
        <f>SUM('p-nrw'!V122:V127)</f>
        <v>0</v>
      </c>
      <c r="X87" s="50">
        <f t="shared" si="2"/>
        <v>0</v>
      </c>
    </row>
    <row r="88" spans="1:24" ht="12.75" customHeight="1">
      <c r="A88" s="24">
        <f>SUBTOTAL(3,$X$2:X88)</f>
        <v>87</v>
      </c>
      <c r="B88" s="13" t="str">
        <f>'p-nrw'!A128</f>
        <v>Weber, Yannis</v>
      </c>
      <c r="C88" s="13" t="str">
        <f>'p-nrw'!$A$1</f>
        <v>Nordrhein-Westfalen</v>
      </c>
      <c r="D88" s="51">
        <f>SUM('p-nrw'!C129:C134)</f>
        <v>2</v>
      </c>
      <c r="E88" s="52">
        <f>SUM('p-nrw'!D129:D134)</f>
        <v>7.667</v>
      </c>
      <c r="F88" s="51">
        <f>SUM('p-nrw'!E129:E134)</f>
        <v>30</v>
      </c>
      <c r="G88" s="51">
        <f>SUM('p-nrw'!F129:F134)</f>
        <v>28</v>
      </c>
      <c r="H88" s="51">
        <f>SUM('p-nrw'!G129:G134)</f>
        <v>2</v>
      </c>
      <c r="I88" s="51">
        <f>SUM('p-nrw'!H129:H134)</f>
        <v>0</v>
      </c>
      <c r="J88" s="51">
        <f>SUM('p-nrw'!I129:I134)</f>
        <v>4</v>
      </c>
      <c r="K88" s="51">
        <f>SUM('p-nrw'!J129:J134)</f>
        <v>0</v>
      </c>
      <c r="L88" s="51">
        <f>SUM('p-nrw'!K129:K134)</f>
        <v>0</v>
      </c>
      <c r="M88" s="51">
        <f>SUM('p-nrw'!L129:L134)</f>
        <v>0</v>
      </c>
      <c r="N88" s="51">
        <f>SUM('p-nrw'!M129:M134)</f>
        <v>9</v>
      </c>
      <c r="O88" s="51">
        <f>SUM('p-nrw'!N129:N134)</f>
        <v>1</v>
      </c>
      <c r="P88" s="51">
        <f>SUM('p-nrw'!O129:O134)</f>
        <v>1</v>
      </c>
      <c r="Q88" s="51">
        <f>SUM('p-nrw'!P129:P134)</f>
        <v>0</v>
      </c>
      <c r="R88" s="51">
        <f>SUM('p-nrw'!Q129:Q134)</f>
        <v>0</v>
      </c>
      <c r="S88" s="51">
        <f>SUM('p-nrw'!R129:R134)</f>
        <v>1</v>
      </c>
      <c r="T88" s="51">
        <f>SUM('p-nrw'!S129:S134)</f>
        <v>0</v>
      </c>
      <c r="U88" s="51">
        <f>SUM('p-nrw'!T129:T134)</f>
        <v>1</v>
      </c>
      <c r="V88" s="51">
        <f>SUM('p-nrw'!U129:U134)</f>
        <v>0</v>
      </c>
      <c r="W88" s="51">
        <f>SUM('p-nrw'!V129:V134)</f>
        <v>0</v>
      </c>
      <c r="X88" s="50">
        <f t="shared" si="2"/>
        <v>0</v>
      </c>
    </row>
    <row r="89" spans="1:24" ht="12.75" customHeight="1">
      <c r="A89" s="24">
        <f>SUBTOTAL(3,$X$2:X89)</f>
        <v>88</v>
      </c>
      <c r="B89" s="13" t="str">
        <f>'p-nrw'!A135</f>
        <v>Weyer, Jonathan</v>
      </c>
      <c r="C89" s="13" t="str">
        <f>'p-nrw'!$A$1</f>
        <v>Nordrhein-Westfalen</v>
      </c>
      <c r="D89" s="51">
        <f>SUM('p-nrw'!C136:C141)</f>
        <v>1</v>
      </c>
      <c r="E89" s="52">
        <f>SUM('p-nrw'!D136:D141)</f>
        <v>5.333</v>
      </c>
      <c r="F89" s="51">
        <f>SUM('p-nrw'!E136:E141)</f>
        <v>27</v>
      </c>
      <c r="G89" s="51">
        <f>SUM('p-nrw'!F136:F141)</f>
        <v>19</v>
      </c>
      <c r="H89" s="51">
        <f>SUM('p-nrw'!G136:G141)</f>
        <v>6</v>
      </c>
      <c r="I89" s="51">
        <f>SUM('p-nrw'!H136:H141)</f>
        <v>3</v>
      </c>
      <c r="J89" s="51">
        <f>SUM('p-nrw'!I136:I141)</f>
        <v>5</v>
      </c>
      <c r="K89" s="51">
        <f>SUM('p-nrw'!J136:J141)</f>
        <v>1</v>
      </c>
      <c r="L89" s="51">
        <f>SUM('p-nrw'!K136:K141)</f>
        <v>1</v>
      </c>
      <c r="M89" s="51">
        <f>SUM('p-nrw'!L136:L141)</f>
        <v>0</v>
      </c>
      <c r="N89" s="51">
        <f>SUM('p-nrw'!M136:M141)</f>
        <v>5</v>
      </c>
      <c r="O89" s="51">
        <f>SUM('p-nrw'!N136:N141)</f>
        <v>7</v>
      </c>
      <c r="P89" s="51">
        <f>SUM('p-nrw'!O136:O141)</f>
        <v>0</v>
      </c>
      <c r="Q89" s="51">
        <f>SUM('p-nrw'!P136:P141)</f>
        <v>0</v>
      </c>
      <c r="R89" s="51">
        <f>SUM('p-nrw'!Q136:Q141)</f>
        <v>1</v>
      </c>
      <c r="S89" s="51">
        <f>SUM('p-nrw'!R136:R141)</f>
        <v>1</v>
      </c>
      <c r="T89" s="51">
        <f>SUM('p-nrw'!S136:S141)</f>
        <v>0</v>
      </c>
      <c r="U89" s="51">
        <f>SUM('p-nrw'!T136:T141)</f>
        <v>1</v>
      </c>
      <c r="V89" s="51">
        <f>SUM('p-nrw'!U136:U141)</f>
        <v>0</v>
      </c>
      <c r="W89" s="51">
        <f>SUM('p-nrw'!V136:V141)</f>
        <v>0</v>
      </c>
      <c r="X89" s="50">
        <f t="shared" si="2"/>
        <v>3.9377461091318207</v>
      </c>
    </row>
    <row r="90" spans="1:24" ht="12.75" customHeight="1">
      <c r="A90" s="24">
        <f>SUBTOTAL(3,$X$2:X90)</f>
        <v>89</v>
      </c>
      <c r="B90" s="13" t="str">
        <f>'p-sh'!A2</f>
        <v>Alpers, Bengt</v>
      </c>
      <c r="C90" s="13" t="str">
        <f>'p-sh'!$A$1</f>
        <v>Schleswig-H./Hamburg</v>
      </c>
      <c r="D90" s="51">
        <f>SUM('p-sh'!C3:C8)</f>
        <v>0</v>
      </c>
      <c r="E90" s="52">
        <f>SUM('p-sh'!D3:D8)</f>
        <v>0</v>
      </c>
      <c r="F90" s="51">
        <f>SUM('p-sh'!E3:E8)</f>
        <v>0</v>
      </c>
      <c r="G90" s="51">
        <f>SUM('p-sh'!F3:F8)</f>
        <v>0</v>
      </c>
      <c r="H90" s="51">
        <f>SUM('p-sh'!G3:G8)</f>
        <v>0</v>
      </c>
      <c r="I90" s="51">
        <f>SUM('p-sh'!H3:H8)</f>
        <v>0</v>
      </c>
      <c r="J90" s="51">
        <f>SUM('p-sh'!I3:I8)</f>
        <v>0</v>
      </c>
      <c r="K90" s="51">
        <f>SUM('p-sh'!J3:J8)</f>
        <v>0</v>
      </c>
      <c r="L90" s="51">
        <f>SUM('p-sh'!K3:K8)</f>
        <v>0</v>
      </c>
      <c r="M90" s="51">
        <f>SUM('p-sh'!L3:L8)</f>
        <v>0</v>
      </c>
      <c r="N90" s="51">
        <f>SUM('p-sh'!M3:M8)</f>
        <v>0</v>
      </c>
      <c r="O90" s="51">
        <f>SUM('p-sh'!N3:N8)</f>
        <v>0</v>
      </c>
      <c r="P90" s="51">
        <f>SUM('p-sh'!O3:O8)</f>
        <v>0</v>
      </c>
      <c r="Q90" s="51">
        <f>SUM('p-sh'!P3:P8)</f>
        <v>0</v>
      </c>
      <c r="R90" s="51">
        <f>SUM('p-sh'!Q3:Q8)</f>
        <v>0</v>
      </c>
      <c r="S90" s="51">
        <f>SUM('p-sh'!R3:R8)</f>
        <v>0</v>
      </c>
      <c r="T90" s="51">
        <f>SUM('p-sh'!S3:S8)</f>
        <v>0</v>
      </c>
      <c r="U90" s="51">
        <f>SUM('p-sh'!T3:T8)</f>
        <v>0</v>
      </c>
      <c r="V90" s="51">
        <f>SUM('p-sh'!U3:U8)</f>
        <v>0</v>
      </c>
      <c r="W90" s="51">
        <f>SUM('p-sh'!V3:V8)</f>
        <v>0</v>
      </c>
      <c r="X90" s="50">
        <f t="shared" si="2"/>
        <v>0</v>
      </c>
    </row>
    <row r="91" spans="1:24" ht="12.75" customHeight="1">
      <c r="A91" s="24">
        <f>SUBTOTAL(3,$X$2:X91)</f>
        <v>90</v>
      </c>
      <c r="B91" s="13" t="str">
        <f>'p-sh'!A9</f>
        <v>Bäumer, Simon</v>
      </c>
      <c r="C91" s="13" t="str">
        <f>'p-sh'!$A$1</f>
        <v>Schleswig-H./Hamburg</v>
      </c>
      <c r="D91" s="51">
        <f>SUM('p-sh'!C10:C15)</f>
        <v>2</v>
      </c>
      <c r="E91" s="52">
        <f>SUM('p-sh'!D10:D15)</f>
        <v>7.666</v>
      </c>
      <c r="F91" s="51">
        <f>SUM('p-sh'!E10:E15)</f>
        <v>35</v>
      </c>
      <c r="G91" s="51">
        <f>SUM('p-sh'!F10:F15)</f>
        <v>31</v>
      </c>
      <c r="H91" s="51">
        <f>SUM('p-sh'!G10:G15)</f>
        <v>3</v>
      </c>
      <c r="I91" s="51">
        <f>SUM('p-sh'!H10:H15)</f>
        <v>2</v>
      </c>
      <c r="J91" s="51">
        <f>SUM('p-sh'!I10:I15)</f>
        <v>8</v>
      </c>
      <c r="K91" s="51">
        <f>SUM('p-sh'!J10:J15)</f>
        <v>1</v>
      </c>
      <c r="L91" s="51">
        <f>SUM('p-sh'!K10:K15)</f>
        <v>0</v>
      </c>
      <c r="M91" s="51">
        <f>SUM('p-sh'!L10:L15)</f>
        <v>0</v>
      </c>
      <c r="N91" s="51">
        <f>SUM('p-sh'!M10:M15)</f>
        <v>10</v>
      </c>
      <c r="O91" s="51">
        <f>SUM('p-sh'!N10:N15)</f>
        <v>3</v>
      </c>
      <c r="P91" s="51">
        <f>SUM('p-sh'!O10:O15)</f>
        <v>0</v>
      </c>
      <c r="Q91" s="51">
        <f>SUM('p-sh'!P10:P15)</f>
        <v>1</v>
      </c>
      <c r="R91" s="51">
        <f>SUM('p-sh'!Q10:Q15)</f>
        <v>0</v>
      </c>
      <c r="S91" s="51">
        <f>SUM('p-sh'!R10:R15)</f>
        <v>1</v>
      </c>
      <c r="T91" s="51">
        <f>SUM('p-sh'!S10:S15)</f>
        <v>0</v>
      </c>
      <c r="U91" s="51">
        <f>SUM('p-sh'!T10:T15)</f>
        <v>1</v>
      </c>
      <c r="V91" s="51">
        <f>SUM('p-sh'!U10:U15)</f>
        <v>0</v>
      </c>
      <c r="W91" s="51">
        <f>SUM('p-sh'!V10:V15)</f>
        <v>0</v>
      </c>
      <c r="X91" s="50">
        <f t="shared" si="2"/>
        <v>1.826245760500913</v>
      </c>
    </row>
    <row r="92" spans="1:24" ht="12.75" customHeight="1">
      <c r="A92" s="24">
        <f>SUBTOTAL(3,$X$2:X92)</f>
        <v>91</v>
      </c>
      <c r="B92" s="13" t="str">
        <f>'p-sh'!A16</f>
        <v>Boldt, Jakob</v>
      </c>
      <c r="C92" s="13" t="str">
        <f>'p-sh'!$A$1</f>
        <v>Schleswig-H./Hamburg</v>
      </c>
      <c r="D92" s="51">
        <f>SUM('p-sh'!C17:C22)</f>
        <v>0</v>
      </c>
      <c r="E92" s="52">
        <f>SUM('p-sh'!D17:D22)</f>
        <v>0</v>
      </c>
      <c r="F92" s="51">
        <f>SUM('p-sh'!E17:E22)</f>
        <v>0</v>
      </c>
      <c r="G92" s="51">
        <f>SUM('p-sh'!F17:F22)</f>
        <v>0</v>
      </c>
      <c r="H92" s="51">
        <f>SUM('p-sh'!G17:G22)</f>
        <v>0</v>
      </c>
      <c r="I92" s="51">
        <f>SUM('p-sh'!H17:H22)</f>
        <v>0</v>
      </c>
      <c r="J92" s="51">
        <f>SUM('p-sh'!I17:I22)</f>
        <v>0</v>
      </c>
      <c r="K92" s="51">
        <f>SUM('p-sh'!J17:J22)</f>
        <v>0</v>
      </c>
      <c r="L92" s="51">
        <f>SUM('p-sh'!K17:K22)</f>
        <v>0</v>
      </c>
      <c r="M92" s="51">
        <f>SUM('p-sh'!L17:L22)</f>
        <v>0</v>
      </c>
      <c r="N92" s="51">
        <f>SUM('p-sh'!M17:M22)</f>
        <v>0</v>
      </c>
      <c r="O92" s="51">
        <f>SUM('p-sh'!N17:N22)</f>
        <v>0</v>
      </c>
      <c r="P92" s="51">
        <f>SUM('p-sh'!O17:O22)</f>
        <v>0</v>
      </c>
      <c r="Q92" s="51">
        <f>SUM('p-sh'!P17:P22)</f>
        <v>0</v>
      </c>
      <c r="R92" s="51">
        <f>SUM('p-sh'!Q17:Q22)</f>
        <v>0</v>
      </c>
      <c r="S92" s="51">
        <f>SUM('p-sh'!R17:R22)</f>
        <v>0</v>
      </c>
      <c r="T92" s="51">
        <f>SUM('p-sh'!S17:S22)</f>
        <v>0</v>
      </c>
      <c r="U92" s="51">
        <f>SUM('p-sh'!T17:T22)</f>
        <v>0</v>
      </c>
      <c r="V92" s="51">
        <f>SUM('p-sh'!U17:U22)</f>
        <v>0</v>
      </c>
      <c r="W92" s="51">
        <f>SUM('p-sh'!V17:V22)</f>
        <v>0</v>
      </c>
      <c r="X92" s="50">
        <f t="shared" si="2"/>
        <v>0</v>
      </c>
    </row>
    <row r="93" spans="1:24" ht="12.75" customHeight="1">
      <c r="A93" s="24">
        <f>SUBTOTAL(3,$X$2:X93)</f>
        <v>92</v>
      </c>
      <c r="B93" s="13" t="str">
        <f>'p-sh'!A23</f>
        <v>Bönicke, Marc</v>
      </c>
      <c r="C93" s="13" t="str">
        <f>'p-sh'!$A$1</f>
        <v>Schleswig-H./Hamburg</v>
      </c>
      <c r="D93" s="51">
        <f>SUM('p-sh'!C24:C29)</f>
        <v>0</v>
      </c>
      <c r="E93" s="52">
        <f>SUM('p-sh'!D24:D29)</f>
        <v>0</v>
      </c>
      <c r="F93" s="51">
        <f>SUM('p-sh'!E24:E29)</f>
        <v>0</v>
      </c>
      <c r="G93" s="51">
        <f>SUM('p-sh'!F24:F29)</f>
        <v>0</v>
      </c>
      <c r="H93" s="51">
        <f>SUM('p-sh'!G24:G29)</f>
        <v>0</v>
      </c>
      <c r="I93" s="51">
        <f>SUM('p-sh'!H24:H29)</f>
        <v>0</v>
      </c>
      <c r="J93" s="51">
        <f>SUM('p-sh'!I24:I29)</f>
        <v>0</v>
      </c>
      <c r="K93" s="51">
        <f>SUM('p-sh'!J24:J29)</f>
        <v>0</v>
      </c>
      <c r="L93" s="51">
        <f>SUM('p-sh'!K24:K29)</f>
        <v>0</v>
      </c>
      <c r="M93" s="51">
        <f>SUM('p-sh'!L24:L29)</f>
        <v>0</v>
      </c>
      <c r="N93" s="51">
        <f>SUM('p-sh'!M24:M29)</f>
        <v>0</v>
      </c>
      <c r="O93" s="51">
        <f>SUM('p-sh'!N24:N29)</f>
        <v>0</v>
      </c>
      <c r="P93" s="51">
        <f>SUM('p-sh'!O24:O29)</f>
        <v>0</v>
      </c>
      <c r="Q93" s="51">
        <f>SUM('p-sh'!P24:P29)</f>
        <v>0</v>
      </c>
      <c r="R93" s="51">
        <f>SUM('p-sh'!Q24:Q29)</f>
        <v>0</v>
      </c>
      <c r="S93" s="51">
        <f>SUM('p-sh'!R24:R29)</f>
        <v>0</v>
      </c>
      <c r="T93" s="51">
        <f>SUM('p-sh'!S24:S29)</f>
        <v>0</v>
      </c>
      <c r="U93" s="51">
        <f>SUM('p-sh'!T24:T29)</f>
        <v>0</v>
      </c>
      <c r="V93" s="51">
        <f>SUM('p-sh'!U24:U29)</f>
        <v>0</v>
      </c>
      <c r="W93" s="51">
        <f>SUM('p-sh'!V24:V29)</f>
        <v>0</v>
      </c>
      <c r="X93" s="50">
        <f t="shared" si="2"/>
        <v>0</v>
      </c>
    </row>
    <row r="94" spans="1:24" ht="12.75" customHeight="1">
      <c r="A94" s="24">
        <f>SUBTOTAL(3,$X$2:X94)</f>
        <v>93</v>
      </c>
      <c r="B94" s="13" t="str">
        <f>'p-sh'!A30</f>
        <v>Derstappen, Yannick</v>
      </c>
      <c r="C94" s="13" t="str">
        <f>'p-sh'!$A$1</f>
        <v>Schleswig-H./Hamburg</v>
      </c>
      <c r="D94" s="51">
        <f>SUM('p-sh'!C31:C36)</f>
        <v>0</v>
      </c>
      <c r="E94" s="52">
        <f>SUM('p-sh'!D31:D36)</f>
        <v>0</v>
      </c>
      <c r="F94" s="51">
        <f>SUM('p-sh'!E31:E36)</f>
        <v>0</v>
      </c>
      <c r="G94" s="51">
        <f>SUM('p-sh'!F31:F36)</f>
        <v>0</v>
      </c>
      <c r="H94" s="51">
        <f>SUM('p-sh'!G31:G36)</f>
        <v>0</v>
      </c>
      <c r="I94" s="51">
        <f>SUM('p-sh'!H31:H36)</f>
        <v>0</v>
      </c>
      <c r="J94" s="51">
        <f>SUM('p-sh'!I31:I36)</f>
        <v>0</v>
      </c>
      <c r="K94" s="51">
        <f>SUM('p-sh'!J31:J36)</f>
        <v>0</v>
      </c>
      <c r="L94" s="51">
        <f>SUM('p-sh'!K31:K36)</f>
        <v>0</v>
      </c>
      <c r="M94" s="51">
        <f>SUM('p-sh'!L31:L36)</f>
        <v>0</v>
      </c>
      <c r="N94" s="51">
        <f>SUM('p-sh'!M31:M36)</f>
        <v>0</v>
      </c>
      <c r="O94" s="51">
        <f>SUM('p-sh'!N31:N36)</f>
        <v>0</v>
      </c>
      <c r="P94" s="51">
        <f>SUM('p-sh'!O31:O36)</f>
        <v>0</v>
      </c>
      <c r="Q94" s="51">
        <f>SUM('p-sh'!P31:P36)</f>
        <v>0</v>
      </c>
      <c r="R94" s="51">
        <f>SUM('p-sh'!Q31:Q36)</f>
        <v>0</v>
      </c>
      <c r="S94" s="51">
        <f>SUM('p-sh'!R31:R36)</f>
        <v>0</v>
      </c>
      <c r="T94" s="51">
        <f>SUM('p-sh'!S31:S36)</f>
        <v>0</v>
      </c>
      <c r="U94" s="51">
        <f>SUM('p-sh'!T31:T36)</f>
        <v>0</v>
      </c>
      <c r="V94" s="51">
        <f>SUM('p-sh'!U31:U36)</f>
        <v>0</v>
      </c>
      <c r="W94" s="51">
        <f>SUM('p-sh'!V31:V36)</f>
        <v>0</v>
      </c>
      <c r="X94" s="50">
        <f t="shared" si="2"/>
        <v>0</v>
      </c>
    </row>
    <row r="95" spans="1:24" ht="12.75" customHeight="1">
      <c r="A95" s="24">
        <f>SUBTOTAL(3,$X$2:X95)</f>
        <v>94</v>
      </c>
      <c r="B95" s="13" t="str">
        <f>'p-sh'!A37</f>
        <v>Guci, Liam</v>
      </c>
      <c r="C95" s="13" t="str">
        <f>'p-sh'!$A$1</f>
        <v>Schleswig-H./Hamburg</v>
      </c>
      <c r="D95" s="51">
        <f>SUM('p-sh'!C38:C43)</f>
        <v>0</v>
      </c>
      <c r="E95" s="52">
        <f>SUM('p-sh'!D38:D43)</f>
        <v>0</v>
      </c>
      <c r="F95" s="51">
        <f>SUM('p-sh'!E38:E43)</f>
        <v>0</v>
      </c>
      <c r="G95" s="51">
        <f>SUM('p-sh'!F38:F43)</f>
        <v>0</v>
      </c>
      <c r="H95" s="51">
        <f>SUM('p-sh'!G38:G43)</f>
        <v>0</v>
      </c>
      <c r="I95" s="51">
        <f>SUM('p-sh'!H38:H43)</f>
        <v>0</v>
      </c>
      <c r="J95" s="51">
        <f>SUM('p-sh'!I38:I43)</f>
        <v>0</v>
      </c>
      <c r="K95" s="51">
        <f>SUM('p-sh'!J38:J43)</f>
        <v>0</v>
      </c>
      <c r="L95" s="51">
        <f>SUM('p-sh'!K38:K43)</f>
        <v>0</v>
      </c>
      <c r="M95" s="51">
        <f>SUM('p-sh'!L38:L43)</f>
        <v>0</v>
      </c>
      <c r="N95" s="51">
        <f>SUM('p-sh'!M38:M43)</f>
        <v>0</v>
      </c>
      <c r="O95" s="51">
        <f>SUM('p-sh'!N38:N43)</f>
        <v>0</v>
      </c>
      <c r="P95" s="51">
        <f>SUM('p-sh'!O38:O43)</f>
        <v>0</v>
      </c>
      <c r="Q95" s="51">
        <f>SUM('p-sh'!P38:P43)</f>
        <v>0</v>
      </c>
      <c r="R95" s="51">
        <f>SUM('p-sh'!Q38:Q43)</f>
        <v>0</v>
      </c>
      <c r="S95" s="51">
        <f>SUM('p-sh'!R38:R43)</f>
        <v>0</v>
      </c>
      <c r="T95" s="51">
        <f>SUM('p-sh'!S38:S43)</f>
        <v>0</v>
      </c>
      <c r="U95" s="51">
        <f>SUM('p-sh'!T38:T43)</f>
        <v>0</v>
      </c>
      <c r="V95" s="51">
        <f>SUM('p-sh'!U38:U43)</f>
        <v>0</v>
      </c>
      <c r="W95" s="51">
        <f>SUM('p-sh'!V38:V43)</f>
        <v>0</v>
      </c>
      <c r="X95" s="50">
        <f t="shared" si="2"/>
        <v>0</v>
      </c>
    </row>
    <row r="96" spans="1:24" ht="12.75" customHeight="1">
      <c r="A96" s="24">
        <f>SUBTOTAL(3,$X$2:X96)</f>
        <v>95</v>
      </c>
      <c r="B96" s="13" t="str">
        <f>'p-sh'!A44</f>
        <v>Harder, Marc Darren</v>
      </c>
      <c r="C96" s="13" t="str">
        <f>'p-sh'!$A$1</f>
        <v>Schleswig-H./Hamburg</v>
      </c>
      <c r="D96" s="51">
        <f>SUM('p-sh'!C45:C50)</f>
        <v>1</v>
      </c>
      <c r="E96" s="52">
        <f>SUM('p-sh'!D45:D50)</f>
        <v>6</v>
      </c>
      <c r="F96" s="51">
        <f>SUM('p-sh'!E45:E50)</f>
        <v>26</v>
      </c>
      <c r="G96" s="51">
        <f>SUM('p-sh'!F45:F50)</f>
        <v>22</v>
      </c>
      <c r="H96" s="51">
        <f>SUM('p-sh'!G45:G50)</f>
        <v>5</v>
      </c>
      <c r="I96" s="51">
        <f>SUM('p-sh'!H45:H50)</f>
        <v>5</v>
      </c>
      <c r="J96" s="51">
        <f>SUM('p-sh'!I45:I50)</f>
        <v>6</v>
      </c>
      <c r="K96" s="51">
        <f>SUM('p-sh'!J45:J50)</f>
        <v>2</v>
      </c>
      <c r="L96" s="51">
        <f>SUM('p-sh'!K45:K50)</f>
        <v>1</v>
      </c>
      <c r="M96" s="51">
        <f>SUM('p-sh'!L45:L50)</f>
        <v>0</v>
      </c>
      <c r="N96" s="51">
        <f>SUM('p-sh'!M45:M50)</f>
        <v>6</v>
      </c>
      <c r="O96" s="51">
        <f>SUM('p-sh'!N45:N50)</f>
        <v>2</v>
      </c>
      <c r="P96" s="51">
        <f>SUM('p-sh'!O45:O50)</f>
        <v>0</v>
      </c>
      <c r="Q96" s="51">
        <f>SUM('p-sh'!P45:P50)</f>
        <v>0</v>
      </c>
      <c r="R96" s="51">
        <f>SUM('p-sh'!Q45:Q50)</f>
        <v>2</v>
      </c>
      <c r="S96" s="51">
        <f>SUM('p-sh'!R45:R50)</f>
        <v>0</v>
      </c>
      <c r="T96" s="51">
        <f>SUM('p-sh'!S45:S50)</f>
        <v>0</v>
      </c>
      <c r="U96" s="51">
        <f>SUM('p-sh'!T45:T50)</f>
        <v>0</v>
      </c>
      <c r="V96" s="51">
        <f>SUM('p-sh'!U45:U50)</f>
        <v>1</v>
      </c>
      <c r="W96" s="51">
        <f>SUM('p-sh'!V45:V50)</f>
        <v>0</v>
      </c>
      <c r="X96" s="50">
        <f t="shared" si="2"/>
        <v>5.833333333333333</v>
      </c>
    </row>
    <row r="97" spans="1:24" ht="12.75" customHeight="1">
      <c r="A97" s="24">
        <f>SUBTOTAL(3,$X$2:X97)</f>
        <v>96</v>
      </c>
      <c r="B97" s="13" t="str">
        <f>'p-sh'!A51</f>
        <v>Harder, Timo</v>
      </c>
      <c r="C97" s="13" t="str">
        <f>'p-sh'!$A$1</f>
        <v>Schleswig-H./Hamburg</v>
      </c>
      <c r="D97" s="51">
        <f>SUM('p-sh'!C52:C57)</f>
        <v>1</v>
      </c>
      <c r="E97" s="52">
        <f>SUM('p-sh'!D52:D57)</f>
        <v>3.333</v>
      </c>
      <c r="F97" s="51">
        <f>SUM('p-sh'!E52:E57)</f>
        <v>22</v>
      </c>
      <c r="G97" s="51">
        <f>SUM('p-sh'!F52:F57)</f>
        <v>18</v>
      </c>
      <c r="H97" s="51">
        <f>SUM('p-sh'!G52:G57)</f>
        <v>7</v>
      </c>
      <c r="I97" s="51">
        <f>SUM('p-sh'!H52:H57)</f>
        <v>7</v>
      </c>
      <c r="J97" s="51">
        <f>SUM('p-sh'!I52:I57)</f>
        <v>10</v>
      </c>
      <c r="K97" s="51">
        <f>SUM('p-sh'!J52:J57)</f>
        <v>0</v>
      </c>
      <c r="L97" s="51">
        <f>SUM('p-sh'!K52:K57)</f>
        <v>0</v>
      </c>
      <c r="M97" s="51">
        <f>SUM('p-sh'!L52:L57)</f>
        <v>0</v>
      </c>
      <c r="N97" s="51">
        <f>SUM('p-sh'!M52:M57)</f>
        <v>4</v>
      </c>
      <c r="O97" s="51">
        <f>SUM('p-sh'!N52:N57)</f>
        <v>3</v>
      </c>
      <c r="P97" s="51">
        <f>SUM('p-sh'!O52:O57)</f>
        <v>0</v>
      </c>
      <c r="Q97" s="51">
        <f>SUM('p-sh'!P52:P57)</f>
        <v>0</v>
      </c>
      <c r="R97" s="51">
        <f>SUM('p-sh'!Q52:Q57)</f>
        <v>1</v>
      </c>
      <c r="S97" s="51">
        <f>SUM('p-sh'!R52:R57)</f>
        <v>1</v>
      </c>
      <c r="T97" s="51">
        <f>SUM('p-sh'!S52:S57)</f>
        <v>0</v>
      </c>
      <c r="U97" s="51">
        <f>SUM('p-sh'!T52:T57)</f>
        <v>0</v>
      </c>
      <c r="V97" s="51">
        <f>SUM('p-sh'!U52:U57)</f>
        <v>0</v>
      </c>
      <c r="W97" s="51">
        <f>SUM('p-sh'!V52:V57)</f>
        <v>0</v>
      </c>
      <c r="X97" s="50">
        <f t="shared" si="2"/>
        <v>14.701470147014701</v>
      </c>
    </row>
    <row r="98" spans="1:24" ht="12.75" customHeight="1">
      <c r="A98" s="24">
        <f>SUBTOTAL(3,$X$2:X98)</f>
        <v>97</v>
      </c>
      <c r="B98" s="13" t="str">
        <f>'p-sh'!A58</f>
        <v>Kilic, Marvin Mithat</v>
      </c>
      <c r="C98" s="13" t="str">
        <f>'p-sh'!$A$1</f>
        <v>Schleswig-H./Hamburg</v>
      </c>
      <c r="D98" s="51">
        <f>SUM('p-sh'!C59:C64)</f>
        <v>2</v>
      </c>
      <c r="E98" s="52">
        <f>SUM('p-sh'!D59:D64)</f>
        <v>6</v>
      </c>
      <c r="F98" s="51">
        <f>SUM('p-sh'!E59:E64)</f>
        <v>27</v>
      </c>
      <c r="G98" s="51">
        <f>SUM('p-sh'!F59:F64)</f>
        <v>26</v>
      </c>
      <c r="H98" s="51">
        <f>SUM('p-sh'!G59:G64)</f>
        <v>5</v>
      </c>
      <c r="I98" s="51">
        <f>SUM('p-sh'!H59:H64)</f>
        <v>4</v>
      </c>
      <c r="J98" s="51">
        <f>SUM('p-sh'!I59:I64)</f>
        <v>8</v>
      </c>
      <c r="K98" s="51">
        <f>SUM('p-sh'!J59:J64)</f>
        <v>2</v>
      </c>
      <c r="L98" s="51">
        <f>SUM('p-sh'!K59:K64)</f>
        <v>1</v>
      </c>
      <c r="M98" s="51">
        <f>SUM('p-sh'!L59:L64)</f>
        <v>0</v>
      </c>
      <c r="N98" s="51">
        <f>SUM('p-sh'!M59:M64)</f>
        <v>5</v>
      </c>
      <c r="O98" s="51">
        <f>SUM('p-sh'!N59:N64)</f>
        <v>1</v>
      </c>
      <c r="P98" s="51">
        <f>SUM('p-sh'!O59:O64)</f>
        <v>0</v>
      </c>
      <c r="Q98" s="51">
        <f>SUM('p-sh'!P59:P64)</f>
        <v>0</v>
      </c>
      <c r="R98" s="51">
        <f>SUM('p-sh'!Q59:Q64)</f>
        <v>0</v>
      </c>
      <c r="S98" s="51">
        <f>SUM('p-sh'!R59:R64)</f>
        <v>2</v>
      </c>
      <c r="T98" s="51">
        <f>SUM('p-sh'!S59:S64)</f>
        <v>0</v>
      </c>
      <c r="U98" s="51">
        <f>SUM('p-sh'!T59:T64)</f>
        <v>1</v>
      </c>
      <c r="V98" s="51">
        <f>SUM('p-sh'!U59:U64)</f>
        <v>1</v>
      </c>
      <c r="W98" s="51">
        <f>SUM('p-sh'!V59:V64)</f>
        <v>0</v>
      </c>
      <c r="X98" s="50">
        <f aca="true" t="shared" si="3" ref="X98:X120">IF(AND(E98=0,I98=0),0,IF(AND(E98=0,I98&gt;0),99,IF(F98=0,0,(I98*$A$1)/E98)))</f>
        <v>4.666666666666667</v>
      </c>
    </row>
    <row r="99" spans="1:24" ht="12.75" customHeight="1">
      <c r="A99" s="24">
        <f>SUBTOTAL(3,$X$2:X99)</f>
        <v>98</v>
      </c>
      <c r="B99" s="13" t="str">
        <f>'p-sh'!A65</f>
        <v>Koch, Rickert</v>
      </c>
      <c r="C99" s="13" t="str">
        <f>'p-sh'!$A$1</f>
        <v>Schleswig-H./Hamburg</v>
      </c>
      <c r="D99" s="51">
        <f>SUM('p-sh'!C66:C71)</f>
        <v>2</v>
      </c>
      <c r="E99" s="52">
        <f>SUM('p-sh'!D66:D71)</f>
        <v>2</v>
      </c>
      <c r="F99" s="51">
        <f>SUM('p-sh'!E66:E71)</f>
        <v>14</v>
      </c>
      <c r="G99" s="51">
        <f>SUM('p-sh'!F66:F71)</f>
        <v>12</v>
      </c>
      <c r="H99" s="51">
        <f>SUM('p-sh'!G66:G71)</f>
        <v>4</v>
      </c>
      <c r="I99" s="51">
        <f>SUM('p-sh'!H66:H71)</f>
        <v>1</v>
      </c>
      <c r="J99" s="51">
        <f>SUM('p-sh'!I66:I71)</f>
        <v>5</v>
      </c>
      <c r="K99" s="51">
        <f>SUM('p-sh'!J66:J71)</f>
        <v>0</v>
      </c>
      <c r="L99" s="51">
        <f>SUM('p-sh'!K66:K71)</f>
        <v>1</v>
      </c>
      <c r="M99" s="51">
        <f>SUM('p-sh'!L66:L71)</f>
        <v>0</v>
      </c>
      <c r="N99" s="51">
        <f>SUM('p-sh'!M66:M71)</f>
        <v>1</v>
      </c>
      <c r="O99" s="51">
        <f>SUM('p-sh'!N66:N71)</f>
        <v>2</v>
      </c>
      <c r="P99" s="51">
        <f>SUM('p-sh'!O66:O71)</f>
        <v>0</v>
      </c>
      <c r="Q99" s="51">
        <f>SUM('p-sh'!P66:P71)</f>
        <v>0</v>
      </c>
      <c r="R99" s="51">
        <f>SUM('p-sh'!Q66:Q71)</f>
        <v>0</v>
      </c>
      <c r="S99" s="51">
        <f>SUM('p-sh'!R66:R71)</f>
        <v>0</v>
      </c>
      <c r="T99" s="51">
        <f>SUM('p-sh'!S66:S71)</f>
        <v>0</v>
      </c>
      <c r="U99" s="51">
        <f>SUM('p-sh'!T66:T71)</f>
        <v>0</v>
      </c>
      <c r="V99" s="51">
        <f>SUM('p-sh'!U66:U71)</f>
        <v>0</v>
      </c>
      <c r="W99" s="51">
        <f>SUM('p-sh'!V66:V71)</f>
        <v>0</v>
      </c>
      <c r="X99" s="50">
        <f t="shared" si="3"/>
        <v>3.5</v>
      </c>
    </row>
    <row r="100" spans="1:24" ht="12.75" customHeight="1">
      <c r="A100" s="24">
        <f>SUBTOTAL(3,$X$2:X100)</f>
        <v>99</v>
      </c>
      <c r="B100" s="13" t="str">
        <f>'p-sh'!A72</f>
        <v>Lagler, Torge</v>
      </c>
      <c r="C100" s="13" t="str">
        <f>'p-sh'!$A$1</f>
        <v>Schleswig-H./Hamburg</v>
      </c>
      <c r="D100" s="51">
        <f>SUM('p-sh'!C73:C78)</f>
        <v>0</v>
      </c>
      <c r="E100" s="52">
        <f>SUM('p-sh'!D73:D78)</f>
        <v>0</v>
      </c>
      <c r="F100" s="51">
        <f>SUM('p-sh'!E73:E78)</f>
        <v>0</v>
      </c>
      <c r="G100" s="51">
        <f>SUM('p-sh'!F73:F78)</f>
        <v>0</v>
      </c>
      <c r="H100" s="51">
        <f>SUM('p-sh'!G73:G78)</f>
        <v>0</v>
      </c>
      <c r="I100" s="51">
        <f>SUM('p-sh'!H73:H78)</f>
        <v>0</v>
      </c>
      <c r="J100" s="51">
        <f>SUM('p-sh'!I73:I78)</f>
        <v>0</v>
      </c>
      <c r="K100" s="51">
        <f>SUM('p-sh'!J73:J78)</f>
        <v>0</v>
      </c>
      <c r="L100" s="51">
        <f>SUM('p-sh'!K73:K78)</f>
        <v>0</v>
      </c>
      <c r="M100" s="51">
        <f>SUM('p-sh'!L73:L78)</f>
        <v>0</v>
      </c>
      <c r="N100" s="51">
        <f>SUM('p-sh'!M73:M78)</f>
        <v>0</v>
      </c>
      <c r="O100" s="51">
        <f>SUM('p-sh'!N73:N78)</f>
        <v>0</v>
      </c>
      <c r="P100" s="51">
        <f>SUM('p-sh'!O73:O78)</f>
        <v>0</v>
      </c>
      <c r="Q100" s="51">
        <f>SUM('p-sh'!P73:P78)</f>
        <v>0</v>
      </c>
      <c r="R100" s="51">
        <f>SUM('p-sh'!Q73:Q78)</f>
        <v>0</v>
      </c>
      <c r="S100" s="51">
        <f>SUM('p-sh'!R73:R78)</f>
        <v>0</v>
      </c>
      <c r="T100" s="51">
        <f>SUM('p-sh'!S73:S78)</f>
        <v>0</v>
      </c>
      <c r="U100" s="51">
        <f>SUM('p-sh'!T73:T78)</f>
        <v>0</v>
      </c>
      <c r="V100" s="51">
        <f>SUM('p-sh'!U73:U78)</f>
        <v>0</v>
      </c>
      <c r="W100" s="51">
        <f>SUM('p-sh'!V73:V78)</f>
        <v>0</v>
      </c>
      <c r="X100" s="50">
        <f t="shared" si="3"/>
        <v>0</v>
      </c>
    </row>
    <row r="101" spans="1:24" ht="12.75" customHeight="1">
      <c r="A101" s="24">
        <f>SUBTOTAL(3,$X$2:X101)</f>
        <v>100</v>
      </c>
      <c r="B101" s="13" t="str">
        <f>'p-sh'!A79</f>
        <v>Pape, Tönnies</v>
      </c>
      <c r="C101" s="13" t="str">
        <f>'p-sh'!$A$1</f>
        <v>Schleswig-H./Hamburg</v>
      </c>
      <c r="D101" s="51">
        <f>SUM('p-sh'!C80:C85)</f>
        <v>0</v>
      </c>
      <c r="E101" s="52">
        <f>SUM('p-sh'!D80:D85)</f>
        <v>0</v>
      </c>
      <c r="F101" s="51">
        <f>SUM('p-sh'!E80:E85)</f>
        <v>0</v>
      </c>
      <c r="G101" s="51">
        <f>SUM('p-sh'!F80:F85)</f>
        <v>0</v>
      </c>
      <c r="H101" s="51">
        <f>SUM('p-sh'!G80:G85)</f>
        <v>0</v>
      </c>
      <c r="I101" s="51">
        <f>SUM('p-sh'!H80:H85)</f>
        <v>0</v>
      </c>
      <c r="J101" s="51">
        <f>SUM('p-sh'!I80:I85)</f>
        <v>0</v>
      </c>
      <c r="K101" s="51">
        <f>SUM('p-sh'!J80:J85)</f>
        <v>0</v>
      </c>
      <c r="L101" s="51">
        <f>SUM('p-sh'!K80:K85)</f>
        <v>0</v>
      </c>
      <c r="M101" s="51">
        <f>SUM('p-sh'!L80:L85)</f>
        <v>0</v>
      </c>
      <c r="N101" s="51">
        <f>SUM('p-sh'!M80:M85)</f>
        <v>0</v>
      </c>
      <c r="O101" s="51">
        <f>SUM('p-sh'!N80:N85)</f>
        <v>0</v>
      </c>
      <c r="P101" s="51">
        <f>SUM('p-sh'!O80:O85)</f>
        <v>0</v>
      </c>
      <c r="Q101" s="51">
        <f>SUM('p-sh'!P80:P85)</f>
        <v>0</v>
      </c>
      <c r="R101" s="51">
        <f>SUM('p-sh'!Q80:Q85)</f>
        <v>0</v>
      </c>
      <c r="S101" s="51">
        <f>SUM('p-sh'!R80:R85)</f>
        <v>0</v>
      </c>
      <c r="T101" s="51">
        <f>SUM('p-sh'!S80:S85)</f>
        <v>0</v>
      </c>
      <c r="U101" s="51">
        <f>SUM('p-sh'!T80:T85)</f>
        <v>0</v>
      </c>
      <c r="V101" s="51">
        <f>SUM('p-sh'!U80:U85)</f>
        <v>0</v>
      </c>
      <c r="W101" s="51">
        <f>SUM('p-sh'!V80:V85)</f>
        <v>0</v>
      </c>
      <c r="X101" s="50">
        <f t="shared" si="3"/>
        <v>0</v>
      </c>
    </row>
    <row r="102" spans="1:24" ht="12.75" customHeight="1">
      <c r="A102" s="24">
        <f>SUBTOTAL(3,$X$2:X102)</f>
        <v>101</v>
      </c>
      <c r="B102" s="13" t="str">
        <f>'p-sh'!A86</f>
        <v>Rickels, Thorge</v>
      </c>
      <c r="C102" s="13" t="str">
        <f>'p-sh'!$A$1</f>
        <v>Schleswig-H./Hamburg</v>
      </c>
      <c r="D102" s="51">
        <f>SUM('p-sh'!C87:C92)</f>
        <v>0</v>
      </c>
      <c r="E102" s="52">
        <f>SUM('p-sh'!D87:D92)</f>
        <v>0</v>
      </c>
      <c r="F102" s="51">
        <f>SUM('p-sh'!E87:E92)</f>
        <v>0</v>
      </c>
      <c r="G102" s="51">
        <f>SUM('p-sh'!F87:F92)</f>
        <v>0</v>
      </c>
      <c r="H102" s="51">
        <f>SUM('p-sh'!G87:G92)</f>
        <v>0</v>
      </c>
      <c r="I102" s="51">
        <f>SUM('p-sh'!H87:H92)</f>
        <v>0</v>
      </c>
      <c r="J102" s="51">
        <f>SUM('p-sh'!I87:I92)</f>
        <v>0</v>
      </c>
      <c r="K102" s="51">
        <f>SUM('p-sh'!J87:J92)</f>
        <v>0</v>
      </c>
      <c r="L102" s="51">
        <f>SUM('p-sh'!K87:K92)</f>
        <v>0</v>
      </c>
      <c r="M102" s="51">
        <f>SUM('p-sh'!L87:L92)</f>
        <v>0</v>
      </c>
      <c r="N102" s="51">
        <f>SUM('p-sh'!M87:M92)</f>
        <v>0</v>
      </c>
      <c r="O102" s="51">
        <f>SUM('p-sh'!N87:N92)</f>
        <v>0</v>
      </c>
      <c r="P102" s="51">
        <f>SUM('p-sh'!O87:O92)</f>
        <v>0</v>
      </c>
      <c r="Q102" s="51">
        <f>SUM('p-sh'!P87:P92)</f>
        <v>0</v>
      </c>
      <c r="R102" s="51">
        <f>SUM('p-sh'!Q87:Q92)</f>
        <v>0</v>
      </c>
      <c r="S102" s="51">
        <f>SUM('p-sh'!R87:R92)</f>
        <v>0</v>
      </c>
      <c r="T102" s="51">
        <f>SUM('p-sh'!S87:S92)</f>
        <v>0</v>
      </c>
      <c r="U102" s="51">
        <f>SUM('p-sh'!T87:T92)</f>
        <v>0</v>
      </c>
      <c r="V102" s="51">
        <f>SUM('p-sh'!U87:U92)</f>
        <v>0</v>
      </c>
      <c r="W102" s="51">
        <f>SUM('p-sh'!V87:V92)</f>
        <v>0</v>
      </c>
      <c r="X102" s="50">
        <f t="shared" si="3"/>
        <v>0</v>
      </c>
    </row>
    <row r="103" spans="1:24" ht="12.75" customHeight="1">
      <c r="A103" s="24">
        <f>SUBTOTAL(3,$X$2:X103)</f>
        <v>102</v>
      </c>
      <c r="B103" s="13" t="str">
        <f>'p-sh'!A93</f>
        <v>Röpke, Dennis</v>
      </c>
      <c r="C103" s="13" t="str">
        <f>'p-sh'!$A$1</f>
        <v>Schleswig-H./Hamburg</v>
      </c>
      <c r="D103" s="51">
        <f>SUM('p-sh'!C94:C99)</f>
        <v>0</v>
      </c>
      <c r="E103" s="52">
        <f>SUM('p-sh'!D94:D99)</f>
        <v>0</v>
      </c>
      <c r="F103" s="51">
        <f>SUM('p-sh'!E94:E99)</f>
        <v>0</v>
      </c>
      <c r="G103" s="51">
        <f>SUM('p-sh'!F94:F99)</f>
        <v>0</v>
      </c>
      <c r="H103" s="51">
        <f>SUM('p-sh'!G94:G99)</f>
        <v>0</v>
      </c>
      <c r="I103" s="51">
        <f>SUM('p-sh'!H94:H99)</f>
        <v>0</v>
      </c>
      <c r="J103" s="51">
        <f>SUM('p-sh'!I94:I99)</f>
        <v>0</v>
      </c>
      <c r="K103" s="51">
        <f>SUM('p-sh'!J94:J99)</f>
        <v>0</v>
      </c>
      <c r="L103" s="51">
        <f>SUM('p-sh'!K94:K99)</f>
        <v>0</v>
      </c>
      <c r="M103" s="51">
        <f>SUM('p-sh'!L94:L99)</f>
        <v>0</v>
      </c>
      <c r="N103" s="51">
        <f>SUM('p-sh'!M94:M99)</f>
        <v>0</v>
      </c>
      <c r="O103" s="51">
        <f>SUM('p-sh'!N94:N99)</f>
        <v>0</v>
      </c>
      <c r="P103" s="51">
        <f>SUM('p-sh'!O94:O99)</f>
        <v>0</v>
      </c>
      <c r="Q103" s="51">
        <f>SUM('p-sh'!P94:P99)</f>
        <v>0</v>
      </c>
      <c r="R103" s="51">
        <f>SUM('p-sh'!Q94:Q99)</f>
        <v>0</v>
      </c>
      <c r="S103" s="51">
        <f>SUM('p-sh'!R94:R99)</f>
        <v>0</v>
      </c>
      <c r="T103" s="51">
        <f>SUM('p-sh'!S94:S99)</f>
        <v>0</v>
      </c>
      <c r="U103" s="51">
        <f>SUM('p-sh'!T94:T99)</f>
        <v>0</v>
      </c>
      <c r="V103" s="51">
        <f>SUM('p-sh'!U94:U99)</f>
        <v>0</v>
      </c>
      <c r="W103" s="51">
        <f>SUM('p-sh'!V94:V99)</f>
        <v>0</v>
      </c>
      <c r="X103" s="50">
        <f t="shared" si="3"/>
        <v>0</v>
      </c>
    </row>
    <row r="104" spans="1:24" ht="12.75" customHeight="1">
      <c r="A104" s="24">
        <f>SUBTOTAL(3,$X$2:X104)</f>
        <v>103</v>
      </c>
      <c r="B104" s="13" t="str">
        <f>'p-sh'!A100</f>
        <v>Voss, Vincent</v>
      </c>
      <c r="C104" s="13" t="str">
        <f>'p-sh'!$A$1</f>
        <v>Schleswig-H./Hamburg</v>
      </c>
      <c r="D104" s="51">
        <f>SUM('p-sh'!C101:C106)</f>
        <v>0</v>
      </c>
      <c r="E104" s="52">
        <f>SUM('p-sh'!D101:D106)</f>
        <v>0</v>
      </c>
      <c r="F104" s="51">
        <f>SUM('p-sh'!E101:E106)</f>
        <v>0</v>
      </c>
      <c r="G104" s="51">
        <f>SUM('p-sh'!F101:F106)</f>
        <v>0</v>
      </c>
      <c r="H104" s="51">
        <f>SUM('p-sh'!G101:G106)</f>
        <v>0</v>
      </c>
      <c r="I104" s="51">
        <f>SUM('p-sh'!H101:H106)</f>
        <v>0</v>
      </c>
      <c r="J104" s="51">
        <f>SUM('p-sh'!I101:I106)</f>
        <v>0</v>
      </c>
      <c r="K104" s="51">
        <f>SUM('p-sh'!J101:J106)</f>
        <v>0</v>
      </c>
      <c r="L104" s="51">
        <f>SUM('p-sh'!K101:K106)</f>
        <v>0</v>
      </c>
      <c r="M104" s="51">
        <f>SUM('p-sh'!L101:L106)</f>
        <v>0</v>
      </c>
      <c r="N104" s="51">
        <f>SUM('p-sh'!M101:M106)</f>
        <v>0</v>
      </c>
      <c r="O104" s="51">
        <f>SUM('p-sh'!N101:N106)</f>
        <v>0</v>
      </c>
      <c r="P104" s="51">
        <f>SUM('p-sh'!O101:O106)</f>
        <v>0</v>
      </c>
      <c r="Q104" s="51">
        <f>SUM('p-sh'!P101:P106)</f>
        <v>0</v>
      </c>
      <c r="R104" s="51">
        <f>SUM('p-sh'!Q101:Q106)</f>
        <v>0</v>
      </c>
      <c r="S104" s="51">
        <f>SUM('p-sh'!R101:R106)</f>
        <v>0</v>
      </c>
      <c r="T104" s="51">
        <f>SUM('p-sh'!S101:S106)</f>
        <v>0</v>
      </c>
      <c r="U104" s="51">
        <f>SUM('p-sh'!T101:T106)</f>
        <v>0</v>
      </c>
      <c r="V104" s="51">
        <f>SUM('p-sh'!U101:U106)</f>
        <v>0</v>
      </c>
      <c r="W104" s="51">
        <f>SUM('p-sh'!V101:V106)</f>
        <v>0</v>
      </c>
      <c r="X104" s="50">
        <f t="shared" si="3"/>
        <v>0</v>
      </c>
    </row>
    <row r="105" spans="1:24" ht="12.75" customHeight="1">
      <c r="A105" s="24">
        <f>SUBTOTAL(3,$X$2:X105)</f>
        <v>104</v>
      </c>
      <c r="B105" s="13" t="str">
        <f>'p-sw'!A2</f>
        <v>Bierwirth, David</v>
      </c>
      <c r="C105" s="13" t="str">
        <f>'p-sw'!$A$1</f>
        <v>Südwest</v>
      </c>
      <c r="D105" s="51">
        <f>SUM('p-sw'!C3:C8)</f>
        <v>1</v>
      </c>
      <c r="E105" s="52">
        <f>SUM('p-sw'!D3:D8)</f>
        <v>6.333</v>
      </c>
      <c r="F105" s="51">
        <f>SUM('p-sw'!E3:E8)</f>
        <v>27</v>
      </c>
      <c r="G105" s="51">
        <f>SUM('p-sw'!F3:F8)</f>
        <v>23</v>
      </c>
      <c r="H105" s="51">
        <f>SUM('p-sw'!G3:G8)</f>
        <v>4</v>
      </c>
      <c r="I105" s="51">
        <f>SUM('p-sw'!H3:H8)</f>
        <v>4</v>
      </c>
      <c r="J105" s="51">
        <f>SUM('p-sw'!I3:I8)</f>
        <v>4</v>
      </c>
      <c r="K105" s="51">
        <f>SUM('p-sw'!J3:J8)</f>
        <v>0</v>
      </c>
      <c r="L105" s="51">
        <f>SUM('p-sw'!K3:K8)</f>
        <v>0</v>
      </c>
      <c r="M105" s="51">
        <f>SUM('p-sw'!L3:L8)</f>
        <v>0</v>
      </c>
      <c r="N105" s="51">
        <f>SUM('p-sw'!M3:M8)</f>
        <v>7</v>
      </c>
      <c r="O105" s="51">
        <f>SUM('p-sw'!N3:N8)</f>
        <v>3</v>
      </c>
      <c r="P105" s="51">
        <f>SUM('p-sw'!O3:O8)</f>
        <v>0</v>
      </c>
      <c r="Q105" s="51">
        <f>SUM('p-sw'!P3:P8)</f>
        <v>1</v>
      </c>
      <c r="R105" s="51">
        <f>SUM('p-sw'!Q3:Q8)</f>
        <v>0</v>
      </c>
      <c r="S105" s="51">
        <f>SUM('p-sw'!R3:R8)</f>
        <v>2</v>
      </c>
      <c r="T105" s="51">
        <f>SUM('p-sw'!S3:S8)</f>
        <v>0</v>
      </c>
      <c r="U105" s="51">
        <f>SUM('p-sw'!T3:T8)</f>
        <v>0</v>
      </c>
      <c r="V105" s="51">
        <f>SUM('p-sw'!U3:U8)</f>
        <v>1</v>
      </c>
      <c r="W105" s="51">
        <f>SUM('p-sw'!V3:V8)</f>
        <v>0</v>
      </c>
      <c r="X105" s="50">
        <f t="shared" si="3"/>
        <v>4.421285330806884</v>
      </c>
    </row>
    <row r="106" spans="1:24" ht="12.75" customHeight="1">
      <c r="A106" s="24">
        <f>SUBTOTAL(3,$X$2:X106)</f>
        <v>105</v>
      </c>
      <c r="B106" s="13" t="str">
        <f>'p-sw'!A9</f>
        <v>Boukadida, Maurice</v>
      </c>
      <c r="C106" s="13" t="str">
        <f>'p-sw'!$A$1</f>
        <v>Südwest</v>
      </c>
      <c r="D106" s="51">
        <f>SUM('p-sw'!C10:C15)</f>
        <v>0</v>
      </c>
      <c r="E106" s="52">
        <f>SUM('p-sw'!D10:D15)</f>
        <v>0</v>
      </c>
      <c r="F106" s="51">
        <f>SUM('p-sw'!E10:E15)</f>
        <v>0</v>
      </c>
      <c r="G106" s="51">
        <f>SUM('p-sw'!F10:F15)</f>
        <v>0</v>
      </c>
      <c r="H106" s="51">
        <f>SUM('p-sw'!G10:G15)</f>
        <v>0</v>
      </c>
      <c r="I106" s="51">
        <f>SUM('p-sw'!H10:H15)</f>
        <v>0</v>
      </c>
      <c r="J106" s="51">
        <f>SUM('p-sw'!I10:I15)</f>
        <v>0</v>
      </c>
      <c r="K106" s="51">
        <f>SUM('p-sw'!J10:J15)</f>
        <v>0</v>
      </c>
      <c r="L106" s="51">
        <f>SUM('p-sw'!K10:K15)</f>
        <v>0</v>
      </c>
      <c r="M106" s="51">
        <f>SUM('p-sw'!L10:L15)</f>
        <v>0</v>
      </c>
      <c r="N106" s="51">
        <f>SUM('p-sw'!M10:M15)</f>
        <v>0</v>
      </c>
      <c r="O106" s="51">
        <f>SUM('p-sw'!N10:N15)</f>
        <v>0</v>
      </c>
      <c r="P106" s="51">
        <f>SUM('p-sw'!O10:O15)</f>
        <v>0</v>
      </c>
      <c r="Q106" s="51">
        <f>SUM('p-sw'!P10:P15)</f>
        <v>0</v>
      </c>
      <c r="R106" s="51">
        <f>SUM('p-sw'!Q10:Q15)</f>
        <v>0</v>
      </c>
      <c r="S106" s="51">
        <f>SUM('p-sw'!R10:R15)</f>
        <v>0</v>
      </c>
      <c r="T106" s="51">
        <f>SUM('p-sw'!S10:S15)</f>
        <v>0</v>
      </c>
      <c r="U106" s="51">
        <f>SUM('p-sw'!T10:T15)</f>
        <v>0</v>
      </c>
      <c r="V106" s="51">
        <f>SUM('p-sw'!U10:U15)</f>
        <v>0</v>
      </c>
      <c r="W106" s="51">
        <f>SUM('p-sw'!V10:V15)</f>
        <v>0</v>
      </c>
      <c r="X106" s="50">
        <f t="shared" si="3"/>
        <v>0</v>
      </c>
    </row>
    <row r="107" spans="1:24" ht="12.75" customHeight="1">
      <c r="A107" s="24">
        <f>SUBTOTAL(3,$X$2:X107)</f>
        <v>106</v>
      </c>
      <c r="B107" s="13" t="str">
        <f>'p-sw'!A16</f>
        <v>Feldmann, Carl</v>
      </c>
      <c r="C107" s="13" t="str">
        <f>'p-sw'!$A$1</f>
        <v>Südwest</v>
      </c>
      <c r="D107" s="51">
        <f>SUM('p-sw'!C17:C22)</f>
        <v>1</v>
      </c>
      <c r="E107" s="52">
        <f>SUM('p-sw'!D17:D22)</f>
        <v>0.667</v>
      </c>
      <c r="F107" s="51">
        <f>SUM('p-sw'!E17:E22)</f>
        <v>10</v>
      </c>
      <c r="G107" s="51">
        <f>SUM('p-sw'!F17:F22)</f>
        <v>3</v>
      </c>
      <c r="H107" s="51">
        <f>SUM('p-sw'!G17:G22)</f>
        <v>7</v>
      </c>
      <c r="I107" s="51">
        <f>SUM('p-sw'!H17:H22)</f>
        <v>7</v>
      </c>
      <c r="J107" s="51">
        <f>SUM('p-sw'!I17:I22)</f>
        <v>1</v>
      </c>
      <c r="K107" s="51">
        <f>SUM('p-sw'!J17:J22)</f>
        <v>0</v>
      </c>
      <c r="L107" s="51">
        <f>SUM('p-sw'!K17:K22)</f>
        <v>0</v>
      </c>
      <c r="M107" s="51">
        <f>SUM('p-sw'!L17:L22)</f>
        <v>0</v>
      </c>
      <c r="N107" s="51">
        <f>SUM('p-sw'!M17:M22)</f>
        <v>0</v>
      </c>
      <c r="O107" s="51">
        <f>SUM('p-sw'!N17:N22)</f>
        <v>5</v>
      </c>
      <c r="P107" s="51">
        <f>SUM('p-sw'!O17:O22)</f>
        <v>2</v>
      </c>
      <c r="Q107" s="51">
        <f>SUM('p-sw'!P17:P22)</f>
        <v>0</v>
      </c>
      <c r="R107" s="51">
        <f>SUM('p-sw'!Q17:Q22)</f>
        <v>0</v>
      </c>
      <c r="S107" s="51">
        <f>SUM('p-sw'!R17:R22)</f>
        <v>4</v>
      </c>
      <c r="T107" s="51">
        <f>SUM('p-sw'!S17:S22)</f>
        <v>0</v>
      </c>
      <c r="U107" s="51">
        <f>SUM('p-sw'!T17:T22)</f>
        <v>0</v>
      </c>
      <c r="V107" s="51">
        <f>SUM('p-sw'!U17:U22)</f>
        <v>1</v>
      </c>
      <c r="W107" s="51">
        <f>SUM('p-sw'!V17:V22)</f>
        <v>0</v>
      </c>
      <c r="X107" s="50">
        <f t="shared" si="3"/>
        <v>73.46326836581709</v>
      </c>
    </row>
    <row r="108" spans="1:24" ht="12.75" customHeight="1">
      <c r="A108" s="24">
        <f>SUBTOTAL(3,$X$2:X108)</f>
        <v>107</v>
      </c>
      <c r="B108" s="13" t="str">
        <f>'p-sw'!A23</f>
        <v>Grüning, Niclas</v>
      </c>
      <c r="C108" s="13" t="str">
        <f>'p-sw'!$A$1</f>
        <v>Südwest</v>
      </c>
      <c r="D108" s="51">
        <f>SUM('p-sw'!C24:C29)</f>
        <v>2</v>
      </c>
      <c r="E108" s="52">
        <f>SUM('p-sw'!D24:D29)</f>
        <v>2.334</v>
      </c>
      <c r="F108" s="51">
        <f>SUM('p-sw'!E24:E29)</f>
        <v>18</v>
      </c>
      <c r="G108" s="51">
        <f>SUM('p-sw'!F24:F29)</f>
        <v>13</v>
      </c>
      <c r="H108" s="51">
        <f>SUM('p-sw'!G24:G29)</f>
        <v>7</v>
      </c>
      <c r="I108" s="51">
        <f>SUM('p-sw'!H24:H29)</f>
        <v>7</v>
      </c>
      <c r="J108" s="51">
        <f>SUM('p-sw'!I24:I29)</f>
        <v>6</v>
      </c>
      <c r="K108" s="51">
        <f>SUM('p-sw'!J24:J29)</f>
        <v>0</v>
      </c>
      <c r="L108" s="51">
        <f>SUM('p-sw'!K24:K29)</f>
        <v>0</v>
      </c>
      <c r="M108" s="51">
        <f>SUM('p-sw'!L24:L29)</f>
        <v>0</v>
      </c>
      <c r="N108" s="51">
        <f>SUM('p-sw'!M24:M29)</f>
        <v>4</v>
      </c>
      <c r="O108" s="51">
        <f>SUM('p-sw'!N24:N29)</f>
        <v>5</v>
      </c>
      <c r="P108" s="51">
        <f>SUM('p-sw'!O24:O29)</f>
        <v>0</v>
      </c>
      <c r="Q108" s="51">
        <f>SUM('p-sw'!P24:P29)</f>
        <v>0</v>
      </c>
      <c r="R108" s="51">
        <f>SUM('p-sw'!Q24:Q29)</f>
        <v>0</v>
      </c>
      <c r="S108" s="51">
        <f>SUM('p-sw'!R24:R29)</f>
        <v>0</v>
      </c>
      <c r="T108" s="51">
        <f>SUM('p-sw'!S24:S29)</f>
        <v>0</v>
      </c>
      <c r="U108" s="51">
        <f>SUM('p-sw'!T24:T29)</f>
        <v>0</v>
      </c>
      <c r="V108" s="51">
        <f>SUM('p-sw'!U24:U29)</f>
        <v>1</v>
      </c>
      <c r="W108" s="51">
        <f>SUM('p-sw'!V24:V29)</f>
        <v>0</v>
      </c>
      <c r="X108" s="50">
        <f t="shared" si="3"/>
        <v>20.994001713796056</v>
      </c>
    </row>
    <row r="109" spans="1:24" ht="12.75" customHeight="1">
      <c r="A109" s="24">
        <f>SUBTOTAL(3,$X$2:X109)</f>
        <v>108</v>
      </c>
      <c r="B109" s="13" t="str">
        <f>'p-sw'!A30</f>
        <v>Klages, Moritz</v>
      </c>
      <c r="C109" s="13" t="str">
        <f>'p-sw'!$A$1</f>
        <v>Südwest</v>
      </c>
      <c r="D109" s="51">
        <f>SUM('p-sw'!C31:C36)</f>
        <v>1</v>
      </c>
      <c r="E109" s="52">
        <f>SUM('p-sw'!D31:D36)</f>
        <v>3.333</v>
      </c>
      <c r="F109" s="51">
        <f>SUM('p-sw'!E31:E36)</f>
        <v>19</v>
      </c>
      <c r="G109" s="51">
        <f>SUM('p-sw'!F31:F36)</f>
        <v>14</v>
      </c>
      <c r="H109" s="51">
        <f>SUM('p-sw'!G31:G36)</f>
        <v>5</v>
      </c>
      <c r="I109" s="51">
        <f>SUM('p-sw'!H31:H36)</f>
        <v>5</v>
      </c>
      <c r="J109" s="51">
        <f>SUM('p-sw'!I31:I36)</f>
        <v>4</v>
      </c>
      <c r="K109" s="51">
        <f>SUM('p-sw'!J31:J36)</f>
        <v>0</v>
      </c>
      <c r="L109" s="51">
        <f>SUM('p-sw'!K31:K36)</f>
        <v>0</v>
      </c>
      <c r="M109" s="51">
        <f>SUM('p-sw'!L31:L36)</f>
        <v>0</v>
      </c>
      <c r="N109" s="51">
        <f>SUM('p-sw'!M31:M36)</f>
        <v>3</v>
      </c>
      <c r="O109" s="51">
        <f>SUM('p-sw'!N31:N36)</f>
        <v>5</v>
      </c>
      <c r="P109" s="51">
        <f>SUM('p-sw'!O31:O36)</f>
        <v>0</v>
      </c>
      <c r="Q109" s="51">
        <f>SUM('p-sw'!P31:P36)</f>
        <v>0</v>
      </c>
      <c r="R109" s="51">
        <f>SUM('p-sw'!Q31:Q36)</f>
        <v>0</v>
      </c>
      <c r="S109" s="51">
        <f>SUM('p-sw'!R31:R36)</f>
        <v>1</v>
      </c>
      <c r="T109" s="51">
        <f>SUM('p-sw'!S31:S36)</f>
        <v>0</v>
      </c>
      <c r="U109" s="51">
        <f>SUM('p-sw'!T31:T36)</f>
        <v>0</v>
      </c>
      <c r="V109" s="51">
        <f>SUM('p-sw'!U31:U36)</f>
        <v>0</v>
      </c>
      <c r="W109" s="51">
        <f>SUM('p-sw'!V31:V36)</f>
        <v>0</v>
      </c>
      <c r="X109" s="50">
        <f t="shared" si="3"/>
        <v>10.501050105010501</v>
      </c>
    </row>
    <row r="110" spans="1:24" ht="12.75" customHeight="1">
      <c r="A110" s="24">
        <f>SUBTOTAL(3,$X$2:X110)</f>
        <v>109</v>
      </c>
      <c r="B110" s="13" t="str">
        <f>'p-sw'!A37</f>
        <v>Mensing, Elias</v>
      </c>
      <c r="C110" s="13" t="str">
        <f>'p-sw'!$A$1</f>
        <v>Südwest</v>
      </c>
      <c r="D110" s="51">
        <f>SUM('p-sw'!C38:C43)</f>
        <v>0</v>
      </c>
      <c r="E110" s="52">
        <f>SUM('p-sw'!D38:D43)</f>
        <v>0</v>
      </c>
      <c r="F110" s="51">
        <f>SUM('p-sw'!E38:E43)</f>
        <v>0</v>
      </c>
      <c r="G110" s="51">
        <f>SUM('p-sw'!F38:F43)</f>
        <v>0</v>
      </c>
      <c r="H110" s="51">
        <f>SUM('p-sw'!G38:G43)</f>
        <v>0</v>
      </c>
      <c r="I110" s="51">
        <f>SUM('p-sw'!H38:H43)</f>
        <v>0</v>
      </c>
      <c r="J110" s="51">
        <f>SUM('p-sw'!I38:I43)</f>
        <v>0</v>
      </c>
      <c r="K110" s="51">
        <f>SUM('p-sw'!J38:J43)</f>
        <v>0</v>
      </c>
      <c r="L110" s="51">
        <f>SUM('p-sw'!K38:K43)</f>
        <v>0</v>
      </c>
      <c r="M110" s="51">
        <f>SUM('p-sw'!L38:L43)</f>
        <v>0</v>
      </c>
      <c r="N110" s="51">
        <f>SUM('p-sw'!M38:M43)</f>
        <v>0</v>
      </c>
      <c r="O110" s="51">
        <f>SUM('p-sw'!N38:N43)</f>
        <v>0</v>
      </c>
      <c r="P110" s="51">
        <f>SUM('p-sw'!O38:O43)</f>
        <v>0</v>
      </c>
      <c r="Q110" s="51">
        <f>SUM('p-sw'!P38:P43)</f>
        <v>0</v>
      </c>
      <c r="R110" s="51">
        <f>SUM('p-sw'!Q38:Q43)</f>
        <v>0</v>
      </c>
      <c r="S110" s="51">
        <f>SUM('p-sw'!R38:R43)</f>
        <v>0</v>
      </c>
      <c r="T110" s="51">
        <f>SUM('p-sw'!S38:S43)</f>
        <v>0</v>
      </c>
      <c r="U110" s="51">
        <f>SUM('p-sw'!T38:T43)</f>
        <v>0</v>
      </c>
      <c r="V110" s="51">
        <f>SUM('p-sw'!U38:U43)</f>
        <v>0</v>
      </c>
      <c r="W110" s="51">
        <f>SUM('p-sw'!V38:V43)</f>
        <v>0</v>
      </c>
      <c r="X110" s="50">
        <f t="shared" si="3"/>
        <v>0</v>
      </c>
    </row>
    <row r="111" spans="1:24" ht="12.75" customHeight="1">
      <c r="A111" s="24">
        <f>SUBTOTAL(3,$X$2:X111)</f>
        <v>110</v>
      </c>
      <c r="B111" s="13" t="str">
        <f>'p-sw'!A44</f>
        <v>Müller, Tomlin</v>
      </c>
      <c r="C111" s="13" t="str">
        <f>'p-sw'!$A$1</f>
        <v>Südwest</v>
      </c>
      <c r="D111" s="51">
        <f>SUM('p-sw'!C45:C50)</f>
        <v>1</v>
      </c>
      <c r="E111" s="52">
        <f>SUM('p-sw'!D45:D50)</f>
        <v>5.333</v>
      </c>
      <c r="F111" s="51">
        <f>SUM('p-sw'!E45:E50)</f>
        <v>24</v>
      </c>
      <c r="G111" s="51">
        <f>SUM('p-sw'!F45:F50)</f>
        <v>23</v>
      </c>
      <c r="H111" s="51">
        <f>SUM('p-sw'!G45:G50)</f>
        <v>6</v>
      </c>
      <c r="I111" s="51">
        <f>SUM('p-sw'!H45:H50)</f>
        <v>3</v>
      </c>
      <c r="J111" s="51">
        <f>SUM('p-sw'!I45:I50)</f>
        <v>6</v>
      </c>
      <c r="K111" s="51">
        <f>SUM('p-sw'!J45:J50)</f>
        <v>1</v>
      </c>
      <c r="L111" s="51">
        <f>SUM('p-sw'!K45:K50)</f>
        <v>1</v>
      </c>
      <c r="M111" s="51">
        <f>SUM('p-sw'!L45:L50)</f>
        <v>0</v>
      </c>
      <c r="N111" s="51">
        <f>SUM('p-sw'!M45:M50)</f>
        <v>10</v>
      </c>
      <c r="O111" s="51">
        <f>SUM('p-sw'!N45:N50)</f>
        <v>1</v>
      </c>
      <c r="P111" s="51">
        <f>SUM('p-sw'!O45:O50)</f>
        <v>0</v>
      </c>
      <c r="Q111" s="51">
        <f>SUM('p-sw'!P45:P50)</f>
        <v>0</v>
      </c>
      <c r="R111" s="51">
        <f>SUM('p-sw'!Q45:Q50)</f>
        <v>0</v>
      </c>
      <c r="S111" s="51">
        <f>SUM('p-sw'!R45:R50)</f>
        <v>3</v>
      </c>
      <c r="T111" s="51">
        <f>SUM('p-sw'!S45:S50)</f>
        <v>0</v>
      </c>
      <c r="U111" s="51">
        <f>SUM('p-sw'!T45:T50)</f>
        <v>0</v>
      </c>
      <c r="V111" s="51">
        <f>SUM('p-sw'!U45:U50)</f>
        <v>1</v>
      </c>
      <c r="W111" s="51">
        <f>SUM('p-sw'!V45:V50)</f>
        <v>0</v>
      </c>
      <c r="X111" s="50">
        <f t="shared" si="3"/>
        <v>3.9377461091318207</v>
      </c>
    </row>
    <row r="112" spans="1:24" ht="12.75" customHeight="1">
      <c r="A112" s="24">
        <f>SUBTOTAL(3,$X$2:X112)</f>
        <v>111</v>
      </c>
      <c r="B112" s="13" t="str">
        <f>'p-sw'!A51</f>
        <v>Negrich, Tristan</v>
      </c>
      <c r="C112" s="13" t="str">
        <f>'p-sw'!$A$1</f>
        <v>Südwest</v>
      </c>
      <c r="D112" s="51">
        <f>SUM('p-sw'!C52:C57)</f>
        <v>0</v>
      </c>
      <c r="E112" s="52">
        <f>SUM('p-sw'!D52:D57)</f>
        <v>0</v>
      </c>
      <c r="F112" s="51">
        <f>SUM('p-sw'!E52:E57)</f>
        <v>0</v>
      </c>
      <c r="G112" s="51">
        <f>SUM('p-sw'!F52:F57)</f>
        <v>0</v>
      </c>
      <c r="H112" s="51">
        <f>SUM('p-sw'!G52:G57)</f>
        <v>0</v>
      </c>
      <c r="I112" s="51">
        <f>SUM('p-sw'!H52:H57)</f>
        <v>0</v>
      </c>
      <c r="J112" s="51">
        <f>SUM('p-sw'!I52:I57)</f>
        <v>0</v>
      </c>
      <c r="K112" s="51">
        <f>SUM('p-sw'!J52:J57)</f>
        <v>0</v>
      </c>
      <c r="L112" s="51">
        <f>SUM('p-sw'!K52:K57)</f>
        <v>0</v>
      </c>
      <c r="M112" s="51">
        <f>SUM('p-sw'!L52:L57)</f>
        <v>0</v>
      </c>
      <c r="N112" s="51">
        <f>SUM('p-sw'!M52:M57)</f>
        <v>0</v>
      </c>
      <c r="O112" s="51">
        <f>SUM('p-sw'!N52:N57)</f>
        <v>0</v>
      </c>
      <c r="P112" s="51">
        <f>SUM('p-sw'!O52:O57)</f>
        <v>0</v>
      </c>
      <c r="Q112" s="51">
        <f>SUM('p-sw'!P52:P57)</f>
        <v>0</v>
      </c>
      <c r="R112" s="51">
        <f>SUM('p-sw'!Q52:Q57)</f>
        <v>0</v>
      </c>
      <c r="S112" s="51">
        <f>SUM('p-sw'!R52:R57)</f>
        <v>0</v>
      </c>
      <c r="T112" s="51">
        <f>SUM('p-sw'!S52:S57)</f>
        <v>0</v>
      </c>
      <c r="U112" s="51">
        <f>SUM('p-sw'!T52:T57)</f>
        <v>0</v>
      </c>
      <c r="V112" s="51">
        <f>SUM('p-sw'!U52:U57)</f>
        <v>0</v>
      </c>
      <c r="W112" s="51">
        <f>SUM('p-sw'!V52:V57)</f>
        <v>0</v>
      </c>
      <c r="X112" s="50">
        <f t="shared" si="3"/>
        <v>0</v>
      </c>
    </row>
    <row r="113" spans="1:24" ht="12.75" customHeight="1">
      <c r="A113" s="24">
        <f>SUBTOTAL(3,$X$2:X113)</f>
        <v>112</v>
      </c>
      <c r="B113" s="13" t="str">
        <f>'p-sw'!A58</f>
        <v>Noso, Jerome</v>
      </c>
      <c r="C113" s="13" t="str">
        <f>'p-sw'!$A$1</f>
        <v>Südwest</v>
      </c>
      <c r="D113" s="51">
        <f>SUM('p-sw'!C59:C64)</f>
        <v>1</v>
      </c>
      <c r="E113" s="52">
        <f>SUM('p-sw'!D59:D64)</f>
        <v>1.667</v>
      </c>
      <c r="F113" s="51">
        <f>SUM('p-sw'!E59:E64)</f>
        <v>10</v>
      </c>
      <c r="G113" s="51">
        <f>SUM('p-sw'!F59:F64)</f>
        <v>6</v>
      </c>
      <c r="H113" s="51">
        <f>SUM('p-sw'!G59:G64)</f>
        <v>2</v>
      </c>
      <c r="I113" s="51">
        <f>SUM('p-sw'!H59:H64)</f>
        <v>2</v>
      </c>
      <c r="J113" s="51">
        <f>SUM('p-sw'!I59:I64)</f>
        <v>3</v>
      </c>
      <c r="K113" s="51">
        <f>SUM('p-sw'!J59:J64)</f>
        <v>0</v>
      </c>
      <c r="L113" s="51">
        <f>SUM('p-sw'!K59:K64)</f>
        <v>0</v>
      </c>
      <c r="M113" s="51">
        <f>SUM('p-sw'!L59:L64)</f>
        <v>0</v>
      </c>
      <c r="N113" s="51">
        <f>SUM('p-sw'!M59:M64)</f>
        <v>3</v>
      </c>
      <c r="O113" s="51">
        <f>SUM('p-sw'!N59:N64)</f>
        <v>3</v>
      </c>
      <c r="P113" s="51">
        <f>SUM('p-sw'!O59:O64)</f>
        <v>0</v>
      </c>
      <c r="Q113" s="51">
        <f>SUM('p-sw'!P59:P64)</f>
        <v>0</v>
      </c>
      <c r="R113" s="51">
        <f>SUM('p-sw'!Q59:Q64)</f>
        <v>1</v>
      </c>
      <c r="S113" s="51">
        <f>SUM('p-sw'!R59:R64)</f>
        <v>0</v>
      </c>
      <c r="T113" s="51">
        <f>SUM('p-sw'!S59:S64)</f>
        <v>0</v>
      </c>
      <c r="U113" s="51">
        <f>SUM('p-sw'!T59:T64)</f>
        <v>0</v>
      </c>
      <c r="V113" s="51">
        <f>SUM('p-sw'!U59:U64)</f>
        <v>0</v>
      </c>
      <c r="W113" s="51">
        <f>SUM('p-sw'!V59:V64)</f>
        <v>0</v>
      </c>
      <c r="X113" s="50">
        <f t="shared" si="3"/>
        <v>8.398320335932814</v>
      </c>
    </row>
    <row r="114" spans="1:24" ht="12.75" customHeight="1">
      <c r="A114" s="24">
        <f>SUBTOTAL(3,$X$2:X114)</f>
        <v>113</v>
      </c>
      <c r="B114" s="13" t="str">
        <f>'p-sw'!A65</f>
        <v>Osmenda, Jonathan</v>
      </c>
      <c r="C114" s="13" t="str">
        <f>'p-sw'!$A$1</f>
        <v>Südwest</v>
      </c>
      <c r="D114" s="51">
        <f>SUM('p-sw'!C66:C71)</f>
        <v>1</v>
      </c>
      <c r="E114" s="52">
        <f>SUM('p-sw'!D66:D71)</f>
        <v>0.333</v>
      </c>
      <c r="F114" s="51">
        <f>SUM('p-sw'!E66:E71)</f>
        <v>5</v>
      </c>
      <c r="G114" s="51">
        <f>SUM('p-sw'!F66:F71)</f>
        <v>3</v>
      </c>
      <c r="H114" s="51">
        <f>SUM('p-sw'!G66:G71)</f>
        <v>2</v>
      </c>
      <c r="I114" s="51">
        <f>SUM('p-sw'!H66:H71)</f>
        <v>2</v>
      </c>
      <c r="J114" s="51">
        <f>SUM('p-sw'!I66:I71)</f>
        <v>1</v>
      </c>
      <c r="K114" s="51">
        <f>SUM('p-sw'!J66:J71)</f>
        <v>0</v>
      </c>
      <c r="L114" s="51">
        <f>SUM('p-sw'!K66:K71)</f>
        <v>0</v>
      </c>
      <c r="M114" s="51">
        <f>SUM('p-sw'!L66:L71)</f>
        <v>0</v>
      </c>
      <c r="N114" s="51">
        <f>SUM('p-sw'!M66:M71)</f>
        <v>1</v>
      </c>
      <c r="O114" s="51">
        <f>SUM('p-sw'!N66:N71)</f>
        <v>2</v>
      </c>
      <c r="P114" s="51">
        <f>SUM('p-sw'!O66:O71)</f>
        <v>0</v>
      </c>
      <c r="Q114" s="51">
        <f>SUM('p-sw'!P66:P71)</f>
        <v>0</v>
      </c>
      <c r="R114" s="51">
        <f>SUM('p-sw'!Q66:Q71)</f>
        <v>0</v>
      </c>
      <c r="S114" s="51">
        <f>SUM('p-sw'!R66:R71)</f>
        <v>1</v>
      </c>
      <c r="T114" s="51">
        <f>SUM('p-sw'!S66:S71)</f>
        <v>0</v>
      </c>
      <c r="U114" s="51">
        <f>SUM('p-sw'!T66:T71)</f>
        <v>0</v>
      </c>
      <c r="V114" s="51">
        <f>SUM('p-sw'!U66:U71)</f>
        <v>0</v>
      </c>
      <c r="W114" s="51">
        <f>SUM('p-sw'!V66:V71)</f>
        <v>0</v>
      </c>
      <c r="X114" s="50">
        <f t="shared" si="3"/>
        <v>42.04204204204204</v>
      </c>
    </row>
    <row r="115" spans="1:24" ht="12.75" customHeight="1">
      <c r="A115" s="24">
        <f>SUBTOTAL(3,$X$2:X115)</f>
        <v>114</v>
      </c>
      <c r="B115" s="13" t="str">
        <f>'p-sw'!A72</f>
        <v>Petrache, Christian</v>
      </c>
      <c r="C115" s="13" t="str">
        <f>'p-sw'!$A$1</f>
        <v>Südwest</v>
      </c>
      <c r="D115" s="51">
        <f>SUM('p-sw'!C73:C78)</f>
        <v>0</v>
      </c>
      <c r="E115" s="52">
        <f>SUM('p-sw'!D73:D78)</f>
        <v>0</v>
      </c>
      <c r="F115" s="51">
        <f>SUM('p-sw'!E73:E78)</f>
        <v>0</v>
      </c>
      <c r="G115" s="51">
        <f>SUM('p-sw'!F73:F78)</f>
        <v>0</v>
      </c>
      <c r="H115" s="51">
        <f>SUM('p-sw'!G73:G78)</f>
        <v>0</v>
      </c>
      <c r="I115" s="51">
        <f>SUM('p-sw'!H73:H78)</f>
        <v>0</v>
      </c>
      <c r="J115" s="51">
        <f>SUM('p-sw'!I73:I78)</f>
        <v>0</v>
      </c>
      <c r="K115" s="51">
        <f>SUM('p-sw'!J73:J78)</f>
        <v>0</v>
      </c>
      <c r="L115" s="51">
        <f>SUM('p-sw'!K73:K78)</f>
        <v>0</v>
      </c>
      <c r="M115" s="51">
        <f>SUM('p-sw'!L73:L78)</f>
        <v>0</v>
      </c>
      <c r="N115" s="51">
        <f>SUM('p-sw'!M73:M78)</f>
        <v>0</v>
      </c>
      <c r="O115" s="51">
        <f>SUM('p-sw'!N73:N78)</f>
        <v>0</v>
      </c>
      <c r="P115" s="51">
        <f>SUM('p-sw'!O73:O78)</f>
        <v>0</v>
      </c>
      <c r="Q115" s="51">
        <f>SUM('p-sw'!P73:P78)</f>
        <v>0</v>
      </c>
      <c r="R115" s="51">
        <f>SUM('p-sw'!Q73:Q78)</f>
        <v>0</v>
      </c>
      <c r="S115" s="51">
        <f>SUM('p-sw'!R73:R78)</f>
        <v>0</v>
      </c>
      <c r="T115" s="51">
        <f>SUM('p-sw'!S73:S78)</f>
        <v>0</v>
      </c>
      <c r="U115" s="51">
        <f>SUM('p-sw'!T73:T78)</f>
        <v>0</v>
      </c>
      <c r="V115" s="51">
        <f>SUM('p-sw'!U73:U78)</f>
        <v>0</v>
      </c>
      <c r="W115" s="51">
        <f>SUM('p-sw'!V73:V78)</f>
        <v>0</v>
      </c>
      <c r="X115" s="50">
        <f t="shared" si="3"/>
        <v>0</v>
      </c>
    </row>
    <row r="116" spans="1:24" ht="12.75" customHeight="1">
      <c r="A116" s="24">
        <f>SUBTOTAL(3,$X$2:X116)</f>
        <v>115</v>
      </c>
      <c r="B116" s="13" t="str">
        <f>'p-sw'!A79</f>
        <v>Rasch, Christian</v>
      </c>
      <c r="C116" s="13" t="str">
        <f>'p-sw'!$A$1</f>
        <v>Südwest</v>
      </c>
      <c r="D116" s="51">
        <f>SUM('p-sw'!C80:C85)</f>
        <v>0</v>
      </c>
      <c r="E116" s="52">
        <f>SUM('p-sw'!D80:D85)</f>
        <v>0</v>
      </c>
      <c r="F116" s="51">
        <f>SUM('p-sw'!E80:E85)</f>
        <v>0</v>
      </c>
      <c r="G116" s="51">
        <f>SUM('p-sw'!F80:F85)</f>
        <v>0</v>
      </c>
      <c r="H116" s="51">
        <f>SUM('p-sw'!G80:G85)</f>
        <v>0</v>
      </c>
      <c r="I116" s="51">
        <f>SUM('p-sw'!H80:H85)</f>
        <v>0</v>
      </c>
      <c r="J116" s="51">
        <f>SUM('p-sw'!I80:I85)</f>
        <v>0</v>
      </c>
      <c r="K116" s="51">
        <f>SUM('p-sw'!J80:J85)</f>
        <v>0</v>
      </c>
      <c r="L116" s="51">
        <f>SUM('p-sw'!K80:K85)</f>
        <v>0</v>
      </c>
      <c r="M116" s="51">
        <f>SUM('p-sw'!L80:L85)</f>
        <v>0</v>
      </c>
      <c r="N116" s="51">
        <f>SUM('p-sw'!M80:M85)</f>
        <v>0</v>
      </c>
      <c r="O116" s="51">
        <f>SUM('p-sw'!N80:N85)</f>
        <v>0</v>
      </c>
      <c r="P116" s="51">
        <f>SUM('p-sw'!O80:O85)</f>
        <v>0</v>
      </c>
      <c r="Q116" s="51">
        <f>SUM('p-sw'!P80:P85)</f>
        <v>0</v>
      </c>
      <c r="R116" s="51">
        <f>SUM('p-sw'!Q80:Q85)</f>
        <v>0</v>
      </c>
      <c r="S116" s="51">
        <f>SUM('p-sw'!R80:R85)</f>
        <v>0</v>
      </c>
      <c r="T116" s="51">
        <f>SUM('p-sw'!S80:S85)</f>
        <v>0</v>
      </c>
      <c r="U116" s="51">
        <f>SUM('p-sw'!T80:T85)</f>
        <v>0</v>
      </c>
      <c r="V116" s="51">
        <f>SUM('p-sw'!U80:U85)</f>
        <v>0</v>
      </c>
      <c r="W116" s="51">
        <f>SUM('p-sw'!V80:V85)</f>
        <v>0</v>
      </c>
      <c r="X116" s="50">
        <f t="shared" si="3"/>
        <v>0</v>
      </c>
    </row>
    <row r="117" spans="1:24" ht="12.75" customHeight="1">
      <c r="A117" s="24">
        <f>SUBTOTAL(3,$X$2:X117)</f>
        <v>116</v>
      </c>
      <c r="B117" s="13" t="str">
        <f>'p-sw'!A86</f>
        <v>Rasch, Konstantin</v>
      </c>
      <c r="C117" s="13" t="str">
        <f>'p-sw'!$A$1</f>
        <v>Südwest</v>
      </c>
      <c r="D117" s="51">
        <f>SUM('p-sw'!C87:C92)</f>
        <v>0</v>
      </c>
      <c r="E117" s="52">
        <f>SUM('p-sw'!D87:D92)</f>
        <v>0</v>
      </c>
      <c r="F117" s="51">
        <f>SUM('p-sw'!E87:E92)</f>
        <v>0</v>
      </c>
      <c r="G117" s="51">
        <f>SUM('p-sw'!F87:F92)</f>
        <v>0</v>
      </c>
      <c r="H117" s="51">
        <f>SUM('p-sw'!G87:G92)</f>
        <v>0</v>
      </c>
      <c r="I117" s="51">
        <f>SUM('p-sw'!H87:H92)</f>
        <v>0</v>
      </c>
      <c r="J117" s="51">
        <f>SUM('p-sw'!I87:I92)</f>
        <v>0</v>
      </c>
      <c r="K117" s="51">
        <f>SUM('p-sw'!J87:J92)</f>
        <v>0</v>
      </c>
      <c r="L117" s="51">
        <f>SUM('p-sw'!K87:K92)</f>
        <v>0</v>
      </c>
      <c r="M117" s="51">
        <f>SUM('p-sw'!L87:L92)</f>
        <v>0</v>
      </c>
      <c r="N117" s="51">
        <f>SUM('p-sw'!M87:M92)</f>
        <v>0</v>
      </c>
      <c r="O117" s="51">
        <f>SUM('p-sw'!N87:N92)</f>
        <v>0</v>
      </c>
      <c r="P117" s="51">
        <f>SUM('p-sw'!O87:O92)</f>
        <v>0</v>
      </c>
      <c r="Q117" s="51">
        <f>SUM('p-sw'!P87:P92)</f>
        <v>0</v>
      </c>
      <c r="R117" s="51">
        <f>SUM('p-sw'!Q87:Q92)</f>
        <v>0</v>
      </c>
      <c r="S117" s="51">
        <f>SUM('p-sw'!R87:R92)</f>
        <v>0</v>
      </c>
      <c r="T117" s="51">
        <f>SUM('p-sw'!S87:S92)</f>
        <v>0</v>
      </c>
      <c r="U117" s="51">
        <f>SUM('p-sw'!T87:T92)</f>
        <v>0</v>
      </c>
      <c r="V117" s="51">
        <f>SUM('p-sw'!U87:U92)</f>
        <v>0</v>
      </c>
      <c r="W117" s="51">
        <f>SUM('p-sw'!V87:V92)</f>
        <v>0</v>
      </c>
      <c r="X117" s="50">
        <f t="shared" si="3"/>
        <v>0</v>
      </c>
    </row>
    <row r="118" spans="1:24" ht="12.75" customHeight="1">
      <c r="A118" s="24">
        <f>SUBTOTAL(3,$X$2:X118)</f>
        <v>117</v>
      </c>
      <c r="B118" s="13" t="str">
        <f>'p-sw'!A93</f>
        <v>Richterich, Lennart</v>
      </c>
      <c r="C118" s="13" t="str">
        <f>'p-sw'!$A$1</f>
        <v>Südwest</v>
      </c>
      <c r="D118" s="51">
        <f>SUM('p-sw'!C94:C99)</f>
        <v>0</v>
      </c>
      <c r="E118" s="52">
        <f>SUM('p-sw'!D94:D99)</f>
        <v>0</v>
      </c>
      <c r="F118" s="51">
        <f>SUM('p-sw'!E94:E99)</f>
        <v>0</v>
      </c>
      <c r="G118" s="51">
        <f>SUM('p-sw'!F94:F99)</f>
        <v>0</v>
      </c>
      <c r="H118" s="51">
        <f>SUM('p-sw'!G94:G99)</f>
        <v>0</v>
      </c>
      <c r="I118" s="51">
        <f>SUM('p-sw'!H94:H99)</f>
        <v>0</v>
      </c>
      <c r="J118" s="51">
        <f>SUM('p-sw'!I94:I99)</f>
        <v>0</v>
      </c>
      <c r="K118" s="51">
        <f>SUM('p-sw'!J94:J99)</f>
        <v>0</v>
      </c>
      <c r="L118" s="51">
        <f>SUM('p-sw'!K94:K99)</f>
        <v>0</v>
      </c>
      <c r="M118" s="51">
        <f>SUM('p-sw'!L94:L99)</f>
        <v>0</v>
      </c>
      <c r="N118" s="51">
        <f>SUM('p-sw'!M94:M99)</f>
        <v>0</v>
      </c>
      <c r="O118" s="51">
        <f>SUM('p-sw'!N94:N99)</f>
        <v>0</v>
      </c>
      <c r="P118" s="51">
        <f>SUM('p-sw'!O94:O99)</f>
        <v>0</v>
      </c>
      <c r="Q118" s="51">
        <f>SUM('p-sw'!P94:P99)</f>
        <v>0</v>
      </c>
      <c r="R118" s="51">
        <f>SUM('p-sw'!Q94:Q99)</f>
        <v>0</v>
      </c>
      <c r="S118" s="51">
        <f>SUM('p-sw'!R94:R99)</f>
        <v>0</v>
      </c>
      <c r="T118" s="51">
        <f>SUM('p-sw'!S94:S99)</f>
        <v>0</v>
      </c>
      <c r="U118" s="51">
        <f>SUM('p-sw'!T94:T99)</f>
        <v>0</v>
      </c>
      <c r="V118" s="51">
        <f>SUM('p-sw'!U94:U99)</f>
        <v>0</v>
      </c>
      <c r="W118" s="51">
        <f>SUM('p-sw'!V94:V99)</f>
        <v>0</v>
      </c>
      <c r="X118" s="50">
        <f t="shared" si="3"/>
        <v>0</v>
      </c>
    </row>
    <row r="119" spans="1:24" ht="12.75" customHeight="1">
      <c r="A119" s="24">
        <f>SUBTOTAL(3,$X$2:X119)</f>
        <v>118</v>
      </c>
      <c r="B119" s="13" t="str">
        <f>'p-sw'!A100</f>
        <v>Simmmons, Larena</v>
      </c>
      <c r="C119" s="13" t="str">
        <f>'p-sw'!$A$1</f>
        <v>Südwest</v>
      </c>
      <c r="D119" s="51">
        <f>SUM('p-sw'!C101:C106)</f>
        <v>2</v>
      </c>
      <c r="E119" s="52">
        <f>SUM('p-sw'!D101:D106)</f>
        <v>1.667</v>
      </c>
      <c r="F119" s="51">
        <f>SUM('p-sw'!E101:E106)</f>
        <v>13</v>
      </c>
      <c r="G119" s="51">
        <f>SUM('p-sw'!F101:F106)</f>
        <v>7</v>
      </c>
      <c r="H119" s="51">
        <f>SUM('p-sw'!G101:G106)</f>
        <v>7</v>
      </c>
      <c r="I119" s="51">
        <f>SUM('p-sw'!H101:H106)</f>
        <v>6</v>
      </c>
      <c r="J119" s="51">
        <f>SUM('p-sw'!I101:I106)</f>
        <v>4</v>
      </c>
      <c r="K119" s="51">
        <f>SUM('p-sw'!J101:J106)</f>
        <v>1</v>
      </c>
      <c r="L119" s="51">
        <f>SUM('p-sw'!K101:K106)</f>
        <v>0</v>
      </c>
      <c r="M119" s="51">
        <f>SUM('p-sw'!L101:L106)</f>
        <v>0</v>
      </c>
      <c r="N119" s="51">
        <f>SUM('p-sw'!M101:M106)</f>
        <v>1</v>
      </c>
      <c r="O119" s="51">
        <f>SUM('p-sw'!N101:N106)</f>
        <v>4</v>
      </c>
      <c r="P119" s="51">
        <f>SUM('p-sw'!O101:O106)</f>
        <v>1</v>
      </c>
      <c r="Q119" s="51">
        <f>SUM('p-sw'!P101:P106)</f>
        <v>1</v>
      </c>
      <c r="R119" s="51">
        <f>SUM('p-sw'!Q101:Q106)</f>
        <v>0</v>
      </c>
      <c r="S119" s="51">
        <f>SUM('p-sw'!R101:R106)</f>
        <v>0</v>
      </c>
      <c r="T119" s="51">
        <f>SUM('p-sw'!S101:S106)</f>
        <v>0</v>
      </c>
      <c r="U119" s="51">
        <f>SUM('p-sw'!T101:T106)</f>
        <v>0</v>
      </c>
      <c r="V119" s="51">
        <f>SUM('p-sw'!U101:U106)</f>
        <v>0</v>
      </c>
      <c r="W119" s="51">
        <f>SUM('p-sw'!V101:V106)</f>
        <v>0</v>
      </c>
      <c r="X119" s="50">
        <f t="shared" si="3"/>
        <v>25.19496100779844</v>
      </c>
    </row>
    <row r="120" spans="1:24" ht="12.75" customHeight="1">
      <c r="A120" s="24">
        <f>SUBTOTAL(3,$X$2:X120)</f>
        <v>119</v>
      </c>
      <c r="B120" s="13" t="str">
        <f>'p-sw'!A107</f>
        <v>Sullivan, Caelan Shae</v>
      </c>
      <c r="C120" s="13" t="str">
        <f>'p-sw'!$A$1</f>
        <v>Südwest</v>
      </c>
      <c r="D120" s="51">
        <f>SUM('p-sw'!C108:C113)</f>
        <v>1</v>
      </c>
      <c r="E120" s="52">
        <f>SUM('p-sw'!D108:D113)</f>
        <v>0.667</v>
      </c>
      <c r="F120" s="51">
        <f>SUM('p-sw'!E108:E113)</f>
        <v>5</v>
      </c>
      <c r="G120" s="51">
        <f>SUM('p-sw'!F108:F113)</f>
        <v>3</v>
      </c>
      <c r="H120" s="51">
        <f>SUM('p-sw'!G108:G113)</f>
        <v>1</v>
      </c>
      <c r="I120" s="51">
        <f>SUM('p-sw'!H108:H113)</f>
        <v>1</v>
      </c>
      <c r="J120" s="51">
        <f>SUM('p-sw'!I108:I113)</f>
        <v>1</v>
      </c>
      <c r="K120" s="51">
        <f>SUM('p-sw'!J108:J113)</f>
        <v>0</v>
      </c>
      <c r="L120" s="51">
        <f>SUM('p-sw'!K108:K113)</f>
        <v>0</v>
      </c>
      <c r="M120" s="51">
        <f>SUM('p-sw'!L108:L113)</f>
        <v>0</v>
      </c>
      <c r="N120" s="51">
        <f>SUM('p-sw'!M108:M113)</f>
        <v>0</v>
      </c>
      <c r="O120" s="51">
        <f>SUM('p-sw'!N108:N113)</f>
        <v>1</v>
      </c>
      <c r="P120" s="51">
        <f>SUM('p-sw'!O108:O113)</f>
        <v>1</v>
      </c>
      <c r="Q120" s="51">
        <f>SUM('p-sw'!P108:P113)</f>
        <v>0</v>
      </c>
      <c r="R120" s="51">
        <f>SUM('p-sw'!Q108:Q113)</f>
        <v>0</v>
      </c>
      <c r="S120" s="51">
        <f>SUM('p-sw'!R108:R113)</f>
        <v>0</v>
      </c>
      <c r="T120" s="51">
        <f>SUM('p-sw'!S108:S113)</f>
        <v>0</v>
      </c>
      <c r="U120" s="51">
        <f>SUM('p-sw'!T108:T113)</f>
        <v>0</v>
      </c>
      <c r="V120" s="51">
        <f>SUM('p-sw'!U108:U113)</f>
        <v>0</v>
      </c>
      <c r="W120" s="51">
        <f>SUM('p-sw'!V108:V113)</f>
        <v>0</v>
      </c>
      <c r="X120" s="50">
        <f t="shared" si="3"/>
        <v>10.494752623688155</v>
      </c>
    </row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</sheetData>
  <sheetProtection/>
  <autoFilter ref="A1:X155"/>
  <printOptions/>
  <pageMargins left="0.7874015748031497" right="0.3937007874015748" top="0.7874015748031497" bottom="0.4724409448818898" header="0.3937007874015748" footer="0.5118110236220472"/>
  <pageSetup horizontalDpi="600" verticalDpi="600" orientation="landscape" paperSize="9" r:id="rId3"/>
  <headerFooter alignWithMargins="0">
    <oddHeader xml:space="preserve">&amp;L&amp;"Arial,Fett"Länderpokal Junioren 2018
&amp;C&amp;"Arial,Fett"Pitching-Statistik&amp;R&amp;"Arial,Fett"Stand: &amp;D - &amp;T Uhr &amp;"Arial,Standard"  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C171"/>
  <sheetViews>
    <sheetView showGridLines="0" workbookViewId="0" topLeftCell="A1">
      <pane ySplit="1" topLeftCell="A2" activePane="bottomLeft" state="frozen"/>
      <selection pane="topLeft" activeCell="A27" sqref="A27"/>
      <selection pane="bottomLeft" activeCell="A27" sqref="A27"/>
    </sheetView>
  </sheetViews>
  <sheetFormatPr defaultColWidth="11.421875" defaultRowHeight="12.75" customHeight="1"/>
  <cols>
    <col min="1" max="1" width="20.7109375" style="123" customWidth="1"/>
    <col min="2" max="2" width="20.7109375" style="116" customWidth="1"/>
    <col min="3" max="3" width="3.7109375" style="116" customWidth="1"/>
    <col min="4" max="4" width="7.28125" style="124" customWidth="1"/>
    <col min="5" max="5" width="3.7109375" style="125" customWidth="1"/>
    <col min="6" max="9" width="3.7109375" style="116" customWidth="1"/>
    <col min="10" max="11" width="3.7109375" style="125" customWidth="1"/>
    <col min="12" max="19" width="3.7109375" style="116" customWidth="1"/>
    <col min="20" max="22" width="3.7109375" style="125" customWidth="1"/>
    <col min="23" max="23" width="11.421875" style="116" customWidth="1"/>
    <col min="24" max="81" width="11.421875" style="59" customWidth="1"/>
    <col min="82" max="16384" width="11.421875" style="116" customWidth="1"/>
  </cols>
  <sheetData>
    <row r="1" spans="1:22" ht="12.75" customHeight="1">
      <c r="A1" s="71" t="str">
        <f>'b-bawü'!A1</f>
        <v>Baden-Württemberg</v>
      </c>
      <c r="B1" s="1" t="s">
        <v>26</v>
      </c>
      <c r="C1" s="35" t="s">
        <v>25</v>
      </c>
      <c r="D1" s="36" t="s">
        <v>20</v>
      </c>
      <c r="E1" s="37" t="s">
        <v>19</v>
      </c>
      <c r="F1" s="35" t="s">
        <v>0</v>
      </c>
      <c r="G1" s="35" t="s">
        <v>2</v>
      </c>
      <c r="H1" s="35" t="s">
        <v>21</v>
      </c>
      <c r="I1" s="35" t="s">
        <v>4</v>
      </c>
      <c r="J1" s="37" t="s">
        <v>5</v>
      </c>
      <c r="K1" s="37" t="s">
        <v>6</v>
      </c>
      <c r="L1" s="35" t="s">
        <v>7</v>
      </c>
      <c r="M1" s="35" t="s">
        <v>8</v>
      </c>
      <c r="N1" s="35" t="s">
        <v>9</v>
      </c>
      <c r="O1" s="35" t="s">
        <v>10</v>
      </c>
      <c r="P1" s="35" t="s">
        <v>13</v>
      </c>
      <c r="Q1" s="35" t="s">
        <v>14</v>
      </c>
      <c r="R1" s="35" t="s">
        <v>22</v>
      </c>
      <c r="S1" s="35" t="s">
        <v>23</v>
      </c>
      <c r="T1" s="37" t="s">
        <v>30</v>
      </c>
      <c r="U1" s="37" t="s">
        <v>31</v>
      </c>
      <c r="V1" s="37" t="s">
        <v>32</v>
      </c>
    </row>
    <row r="2" spans="1:22" ht="12.75" customHeight="1">
      <c r="A2" s="74" t="str">
        <f>'b-bawü'!A2</f>
        <v>Beck, Fabian</v>
      </c>
      <c r="B2" s="117"/>
      <c r="C2" s="118"/>
      <c r="D2" s="119"/>
      <c r="E2" s="120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81" s="2" customFormat="1" ht="12.75" customHeight="1">
      <c r="A3" s="75" t="str">
        <f aca="true" t="shared" si="0" ref="A3:A8">A2</f>
        <v>Beck, Fabian</v>
      </c>
      <c r="B3" s="29" t="str">
        <f>'b-bawü'!B3</f>
        <v>Bayern</v>
      </c>
      <c r="C3" s="63"/>
      <c r="D3" s="81"/>
      <c r="E3" s="61"/>
      <c r="F3" s="60"/>
      <c r="G3" s="60"/>
      <c r="H3" s="60"/>
      <c r="I3" s="3"/>
      <c r="J3" s="31"/>
      <c r="K3" s="31"/>
      <c r="L3" s="3"/>
      <c r="M3" s="4"/>
      <c r="N3" s="4"/>
      <c r="O3" s="4"/>
      <c r="P3" s="4"/>
      <c r="Q3" s="4"/>
      <c r="R3" s="4"/>
      <c r="S3" s="4"/>
      <c r="T3" s="33"/>
      <c r="U3" s="33"/>
      <c r="V3" s="33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</row>
    <row r="4" spans="1:81" s="2" customFormat="1" ht="12.75" customHeight="1">
      <c r="A4" s="75" t="str">
        <f t="shared" si="0"/>
        <v>Beck, Fabian</v>
      </c>
      <c r="B4" s="29" t="str">
        <f>'b-bawü'!B4</f>
        <v>Schleswig.-H./Hamburg</v>
      </c>
      <c r="C4" s="63"/>
      <c r="D4" s="81"/>
      <c r="E4" s="61"/>
      <c r="F4" s="60"/>
      <c r="G4" s="60"/>
      <c r="H4" s="60"/>
      <c r="I4" s="3"/>
      <c r="J4" s="31"/>
      <c r="K4" s="31"/>
      <c r="L4" s="32"/>
      <c r="M4" s="4"/>
      <c r="N4" s="4"/>
      <c r="O4" s="4"/>
      <c r="P4" s="4"/>
      <c r="Q4" s="4"/>
      <c r="R4" s="4"/>
      <c r="S4" s="4"/>
      <c r="T4" s="33"/>
      <c r="U4" s="33"/>
      <c r="V4" s="33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</row>
    <row r="5" spans="1:81" s="2" customFormat="1" ht="12.75" customHeight="1">
      <c r="A5" s="75" t="str">
        <f t="shared" si="0"/>
        <v>Beck, Fabian</v>
      </c>
      <c r="B5" s="29" t="s">
        <v>62</v>
      </c>
      <c r="C5" s="63"/>
      <c r="D5" s="81"/>
      <c r="E5" s="61"/>
      <c r="F5" s="60"/>
      <c r="G5" s="60"/>
      <c r="H5" s="60"/>
      <c r="I5" s="3"/>
      <c r="J5" s="31"/>
      <c r="K5" s="31"/>
      <c r="L5" s="3"/>
      <c r="M5" s="4"/>
      <c r="N5" s="4"/>
      <c r="O5" s="4"/>
      <c r="P5" s="4"/>
      <c r="Q5" s="4"/>
      <c r="R5" s="4"/>
      <c r="S5" s="4"/>
      <c r="T5" s="33"/>
      <c r="U5" s="33"/>
      <c r="V5" s="33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</row>
    <row r="6" spans="1:81" s="2" customFormat="1" ht="12.75" customHeight="1">
      <c r="A6" s="76" t="str">
        <f t="shared" si="0"/>
        <v>Beck, Fabian</v>
      </c>
      <c r="B6" s="29" t="str">
        <f>'b-bawü'!B6</f>
        <v>Nordrhein-Westfalen</v>
      </c>
      <c r="C6" s="63"/>
      <c r="D6" s="81"/>
      <c r="E6" s="61"/>
      <c r="F6" s="60"/>
      <c r="G6" s="60"/>
      <c r="H6" s="60"/>
      <c r="I6" s="3"/>
      <c r="J6" s="31"/>
      <c r="K6" s="31"/>
      <c r="L6" s="3"/>
      <c r="M6" s="4"/>
      <c r="N6" s="4"/>
      <c r="O6" s="4"/>
      <c r="P6" s="4"/>
      <c r="Q6" s="4"/>
      <c r="R6" s="4"/>
      <c r="S6" s="4"/>
      <c r="T6" s="33"/>
      <c r="U6" s="33"/>
      <c r="V6" s="33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</row>
    <row r="7" spans="1:81" s="2" customFormat="1" ht="12.75" customHeight="1">
      <c r="A7" s="75" t="str">
        <f t="shared" si="0"/>
        <v>Beck, Fabian</v>
      </c>
      <c r="B7" s="29" t="str">
        <f>'b-bawü'!B7</f>
        <v>Gegner 5 (Tag)</v>
      </c>
      <c r="C7" s="63"/>
      <c r="D7" s="81"/>
      <c r="E7" s="61"/>
      <c r="F7" s="60"/>
      <c r="G7" s="60"/>
      <c r="H7" s="60"/>
      <c r="I7" s="3"/>
      <c r="J7" s="31"/>
      <c r="K7" s="31"/>
      <c r="L7" s="3"/>
      <c r="M7" s="4"/>
      <c r="N7" s="4"/>
      <c r="O7" s="4"/>
      <c r="P7" s="4"/>
      <c r="Q7" s="4"/>
      <c r="R7" s="4"/>
      <c r="S7" s="4"/>
      <c r="T7" s="33"/>
      <c r="U7" s="33"/>
      <c r="V7" s="33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</row>
    <row r="8" spans="1:81" s="2" customFormat="1" ht="12.75" customHeight="1">
      <c r="A8" s="76" t="str">
        <f t="shared" si="0"/>
        <v>Beck, Fabian</v>
      </c>
      <c r="B8" s="29" t="str">
        <f>'b-bawü'!B8</f>
        <v>Gegner 6 (Tag)</v>
      </c>
      <c r="C8" s="63"/>
      <c r="D8" s="81"/>
      <c r="E8" s="61"/>
      <c r="F8" s="60"/>
      <c r="G8" s="60"/>
      <c r="H8" s="60"/>
      <c r="I8" s="3"/>
      <c r="J8" s="31"/>
      <c r="K8" s="31"/>
      <c r="L8" s="3"/>
      <c r="M8" s="4"/>
      <c r="N8" s="4"/>
      <c r="O8" s="4"/>
      <c r="P8" s="4"/>
      <c r="Q8" s="4"/>
      <c r="R8" s="4"/>
      <c r="S8" s="4"/>
      <c r="T8" s="33"/>
      <c r="U8" s="33"/>
      <c r="V8" s="33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</row>
    <row r="9" spans="1:22" ht="12.75" customHeight="1">
      <c r="A9" s="74" t="str">
        <f>'b-bawü'!A9</f>
        <v>Bendlin, Merlin</v>
      </c>
      <c r="B9" s="117"/>
      <c r="C9" s="118"/>
      <c r="D9" s="119"/>
      <c r="E9" s="120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</row>
    <row r="10" spans="1:81" s="2" customFormat="1" ht="12.75" customHeight="1">
      <c r="A10" s="75" t="str">
        <f aca="true" t="shared" si="1" ref="A10:A15">A9</f>
        <v>Bendlin, Merlin</v>
      </c>
      <c r="B10" s="29" t="str">
        <f>$B$3</f>
        <v>Bayern</v>
      </c>
      <c r="C10" s="63"/>
      <c r="D10" s="81"/>
      <c r="E10" s="61"/>
      <c r="F10" s="60"/>
      <c r="G10" s="60"/>
      <c r="H10" s="60"/>
      <c r="I10" s="3"/>
      <c r="J10" s="31"/>
      <c r="K10" s="31"/>
      <c r="L10" s="3"/>
      <c r="M10" s="4"/>
      <c r="N10" s="4"/>
      <c r="O10" s="4"/>
      <c r="P10" s="4"/>
      <c r="Q10" s="4"/>
      <c r="R10" s="4"/>
      <c r="S10" s="4"/>
      <c r="T10" s="33"/>
      <c r="U10" s="33"/>
      <c r="V10" s="33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</row>
    <row r="11" spans="1:81" s="2" customFormat="1" ht="12.75" customHeight="1">
      <c r="A11" s="75" t="str">
        <f t="shared" si="1"/>
        <v>Bendlin, Merlin</v>
      </c>
      <c r="B11" s="29" t="str">
        <f>$B$4</f>
        <v>Schleswig.-H./Hamburg</v>
      </c>
      <c r="C11" s="63"/>
      <c r="D11" s="81"/>
      <c r="E11" s="61"/>
      <c r="F11" s="60"/>
      <c r="G11" s="60"/>
      <c r="H11" s="60"/>
      <c r="I11" s="3"/>
      <c r="J11" s="31"/>
      <c r="K11" s="31"/>
      <c r="L11" s="3"/>
      <c r="M11" s="4"/>
      <c r="N11" s="4"/>
      <c r="O11" s="4"/>
      <c r="P11" s="4"/>
      <c r="Q11" s="4"/>
      <c r="R11" s="4"/>
      <c r="S11" s="4"/>
      <c r="T11" s="33"/>
      <c r="U11" s="33"/>
      <c r="V11" s="33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</row>
    <row r="12" spans="1:81" s="2" customFormat="1" ht="12.75" customHeight="1">
      <c r="A12" s="75" t="str">
        <f t="shared" si="1"/>
        <v>Bendlin, Merlin</v>
      </c>
      <c r="B12" s="29" t="str">
        <f>$B$5</f>
        <v>Hessen</v>
      </c>
      <c r="C12" s="63"/>
      <c r="D12" s="81"/>
      <c r="E12" s="61"/>
      <c r="F12" s="60"/>
      <c r="G12" s="60"/>
      <c r="H12" s="60"/>
      <c r="I12" s="3"/>
      <c r="J12" s="31"/>
      <c r="K12" s="31"/>
      <c r="L12" s="3"/>
      <c r="M12" s="4"/>
      <c r="N12" s="4"/>
      <c r="O12" s="4"/>
      <c r="P12" s="4"/>
      <c r="Q12" s="4"/>
      <c r="R12" s="4"/>
      <c r="S12" s="4"/>
      <c r="T12" s="33"/>
      <c r="U12" s="33"/>
      <c r="V12" s="33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</row>
    <row r="13" spans="1:81" s="2" customFormat="1" ht="12.75" customHeight="1">
      <c r="A13" s="75" t="str">
        <f t="shared" si="1"/>
        <v>Bendlin, Merlin</v>
      </c>
      <c r="B13" s="29" t="str">
        <f>$B$6</f>
        <v>Nordrhein-Westfalen</v>
      </c>
      <c r="C13" s="63"/>
      <c r="D13" s="81"/>
      <c r="E13" s="61"/>
      <c r="F13" s="60"/>
      <c r="G13" s="60"/>
      <c r="H13" s="60"/>
      <c r="I13" s="3"/>
      <c r="J13" s="31"/>
      <c r="K13" s="31"/>
      <c r="L13" s="3"/>
      <c r="M13" s="4"/>
      <c r="N13" s="4"/>
      <c r="O13" s="4"/>
      <c r="P13" s="4"/>
      <c r="Q13" s="4"/>
      <c r="R13" s="4"/>
      <c r="S13" s="4"/>
      <c r="T13" s="33"/>
      <c r="U13" s="33"/>
      <c r="V13" s="33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</row>
    <row r="14" spans="1:81" s="2" customFormat="1" ht="12.75" customHeight="1">
      <c r="A14" s="75" t="str">
        <f t="shared" si="1"/>
        <v>Bendlin, Merlin</v>
      </c>
      <c r="B14" s="29" t="str">
        <f>B7</f>
        <v>Gegner 5 (Tag)</v>
      </c>
      <c r="C14" s="63"/>
      <c r="D14" s="81"/>
      <c r="E14" s="61"/>
      <c r="F14" s="60"/>
      <c r="G14" s="60"/>
      <c r="H14" s="60"/>
      <c r="I14" s="3"/>
      <c r="J14" s="31"/>
      <c r="K14" s="31"/>
      <c r="L14" s="3"/>
      <c r="M14" s="4"/>
      <c r="N14" s="4"/>
      <c r="O14" s="4"/>
      <c r="P14" s="4"/>
      <c r="Q14" s="4"/>
      <c r="R14" s="4"/>
      <c r="S14" s="4"/>
      <c r="T14" s="33"/>
      <c r="U14" s="33"/>
      <c r="V14" s="33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</row>
    <row r="15" spans="1:81" s="2" customFormat="1" ht="12.75" customHeight="1">
      <c r="A15" s="75" t="str">
        <f t="shared" si="1"/>
        <v>Bendlin, Merlin</v>
      </c>
      <c r="B15" s="29" t="str">
        <f>B8</f>
        <v>Gegner 6 (Tag)</v>
      </c>
      <c r="C15" s="63"/>
      <c r="D15" s="81"/>
      <c r="E15" s="61"/>
      <c r="F15" s="60"/>
      <c r="G15" s="60"/>
      <c r="H15" s="60"/>
      <c r="I15" s="3"/>
      <c r="J15" s="31"/>
      <c r="K15" s="31"/>
      <c r="L15" s="3"/>
      <c r="M15" s="4"/>
      <c r="N15" s="4"/>
      <c r="O15" s="4"/>
      <c r="P15" s="4"/>
      <c r="Q15" s="4"/>
      <c r="R15" s="4"/>
      <c r="S15" s="4"/>
      <c r="T15" s="33"/>
      <c r="U15" s="33"/>
      <c r="V15" s="33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</row>
    <row r="16" spans="1:22" ht="12.75" customHeight="1">
      <c r="A16" s="74" t="str">
        <f>'b-bawü'!A16</f>
        <v>Behr, Emil</v>
      </c>
      <c r="B16" s="117"/>
      <c r="C16" s="118"/>
      <c r="D16" s="119"/>
      <c r="E16" s="120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</row>
    <row r="17" spans="1:81" s="2" customFormat="1" ht="12.75" customHeight="1">
      <c r="A17" s="75" t="str">
        <f aca="true" t="shared" si="2" ref="A17:A22">A16</f>
        <v>Behr, Emil</v>
      </c>
      <c r="B17" s="29" t="str">
        <f aca="true" t="shared" si="3" ref="B17:B22">B3</f>
        <v>Bayern</v>
      </c>
      <c r="C17" s="63"/>
      <c r="D17" s="81"/>
      <c r="E17" s="61"/>
      <c r="F17" s="60"/>
      <c r="G17" s="60"/>
      <c r="H17" s="60"/>
      <c r="I17" s="3"/>
      <c r="J17" s="31"/>
      <c r="K17" s="31"/>
      <c r="L17" s="3"/>
      <c r="M17" s="4"/>
      <c r="N17" s="4"/>
      <c r="O17" s="4"/>
      <c r="P17" s="4"/>
      <c r="Q17" s="4"/>
      <c r="R17" s="4"/>
      <c r="S17" s="4"/>
      <c r="T17" s="33"/>
      <c r="U17" s="33"/>
      <c r="V17" s="33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</row>
    <row r="18" spans="1:81" s="2" customFormat="1" ht="12.75" customHeight="1">
      <c r="A18" s="75" t="str">
        <f t="shared" si="2"/>
        <v>Behr, Emil</v>
      </c>
      <c r="B18" s="29" t="str">
        <f t="shared" si="3"/>
        <v>Schleswig.-H./Hamburg</v>
      </c>
      <c r="C18" s="63"/>
      <c r="D18" s="81"/>
      <c r="E18" s="61"/>
      <c r="F18" s="60"/>
      <c r="G18" s="60"/>
      <c r="H18" s="60"/>
      <c r="I18" s="3"/>
      <c r="J18" s="31"/>
      <c r="K18" s="31"/>
      <c r="L18" s="3"/>
      <c r="M18" s="4"/>
      <c r="N18" s="4"/>
      <c r="O18" s="4"/>
      <c r="P18" s="4"/>
      <c r="Q18" s="4"/>
      <c r="R18" s="4"/>
      <c r="S18" s="4"/>
      <c r="T18" s="33"/>
      <c r="U18" s="33"/>
      <c r="V18" s="33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</row>
    <row r="19" spans="1:81" s="2" customFormat="1" ht="12.75" customHeight="1">
      <c r="A19" s="75" t="str">
        <f t="shared" si="2"/>
        <v>Behr, Emil</v>
      </c>
      <c r="B19" s="29" t="str">
        <f t="shared" si="3"/>
        <v>Hessen</v>
      </c>
      <c r="C19" s="63"/>
      <c r="D19" s="81"/>
      <c r="E19" s="61"/>
      <c r="F19" s="60"/>
      <c r="G19" s="60"/>
      <c r="H19" s="60"/>
      <c r="I19" s="3"/>
      <c r="J19" s="31"/>
      <c r="K19" s="31"/>
      <c r="L19" s="3"/>
      <c r="M19" s="4"/>
      <c r="N19" s="4"/>
      <c r="O19" s="4"/>
      <c r="P19" s="4"/>
      <c r="Q19" s="4"/>
      <c r="R19" s="4"/>
      <c r="S19" s="4"/>
      <c r="T19" s="33"/>
      <c r="U19" s="33"/>
      <c r="V19" s="33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</row>
    <row r="20" spans="1:81" s="2" customFormat="1" ht="12.75" customHeight="1">
      <c r="A20" s="75" t="str">
        <f t="shared" si="2"/>
        <v>Behr, Emil</v>
      </c>
      <c r="B20" s="29" t="str">
        <f t="shared" si="3"/>
        <v>Nordrhein-Westfalen</v>
      </c>
      <c r="C20" s="63"/>
      <c r="D20" s="81"/>
      <c r="E20" s="61"/>
      <c r="F20" s="60"/>
      <c r="G20" s="60"/>
      <c r="H20" s="60"/>
      <c r="I20" s="3"/>
      <c r="J20" s="31"/>
      <c r="K20" s="31"/>
      <c r="L20" s="3"/>
      <c r="M20" s="4"/>
      <c r="N20" s="4"/>
      <c r="O20" s="4"/>
      <c r="P20" s="4"/>
      <c r="Q20" s="4"/>
      <c r="R20" s="4"/>
      <c r="S20" s="4"/>
      <c r="T20" s="33"/>
      <c r="U20" s="33"/>
      <c r="V20" s="33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</row>
    <row r="21" spans="1:81" s="2" customFormat="1" ht="12.75" customHeight="1">
      <c r="A21" s="75" t="str">
        <f t="shared" si="2"/>
        <v>Behr, Emil</v>
      </c>
      <c r="B21" s="29" t="str">
        <f t="shared" si="3"/>
        <v>Gegner 5 (Tag)</v>
      </c>
      <c r="C21" s="63"/>
      <c r="D21" s="81"/>
      <c r="E21" s="61"/>
      <c r="F21" s="60"/>
      <c r="G21" s="60"/>
      <c r="H21" s="60"/>
      <c r="I21" s="3"/>
      <c r="J21" s="31"/>
      <c r="K21" s="31"/>
      <c r="L21" s="3"/>
      <c r="M21" s="4"/>
      <c r="N21" s="4"/>
      <c r="O21" s="4"/>
      <c r="P21" s="4"/>
      <c r="Q21" s="4"/>
      <c r="R21" s="4"/>
      <c r="S21" s="4"/>
      <c r="T21" s="33"/>
      <c r="U21" s="33"/>
      <c r="V21" s="33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</row>
    <row r="22" spans="1:81" s="2" customFormat="1" ht="12.75" customHeight="1">
      <c r="A22" s="75" t="str">
        <f t="shared" si="2"/>
        <v>Behr, Emil</v>
      </c>
      <c r="B22" s="29" t="str">
        <f t="shared" si="3"/>
        <v>Gegner 6 (Tag)</v>
      </c>
      <c r="C22" s="63"/>
      <c r="D22" s="81"/>
      <c r="E22" s="61"/>
      <c r="F22" s="60"/>
      <c r="G22" s="60"/>
      <c r="H22" s="60"/>
      <c r="I22" s="3"/>
      <c r="J22" s="31"/>
      <c r="K22" s="31"/>
      <c r="L22" s="3"/>
      <c r="M22" s="4"/>
      <c r="N22" s="4"/>
      <c r="O22" s="4"/>
      <c r="P22" s="4"/>
      <c r="Q22" s="4"/>
      <c r="R22" s="4"/>
      <c r="S22" s="4"/>
      <c r="T22" s="33"/>
      <c r="U22" s="33"/>
      <c r="V22" s="33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</row>
    <row r="23" spans="1:22" ht="12.75" customHeight="1">
      <c r="A23" s="74" t="str">
        <f>'b-bawü'!A23</f>
        <v>Bergen van, Moritz</v>
      </c>
      <c r="B23" s="117"/>
      <c r="C23" s="118"/>
      <c r="D23" s="119"/>
      <c r="E23" s="12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</row>
    <row r="24" spans="1:81" s="2" customFormat="1" ht="12.75" customHeight="1">
      <c r="A24" s="75" t="str">
        <f aca="true" t="shared" si="4" ref="A24:A29">A23</f>
        <v>Bergen van, Moritz</v>
      </c>
      <c r="B24" s="29" t="str">
        <f aca="true" t="shared" si="5" ref="B24:B29">B3</f>
        <v>Bayern</v>
      </c>
      <c r="C24" s="63"/>
      <c r="D24" s="81"/>
      <c r="E24" s="61"/>
      <c r="F24" s="60"/>
      <c r="G24" s="60"/>
      <c r="H24" s="60"/>
      <c r="I24" s="3"/>
      <c r="J24" s="31"/>
      <c r="K24" s="31"/>
      <c r="L24" s="3"/>
      <c r="M24" s="4"/>
      <c r="N24" s="4"/>
      <c r="O24" s="4"/>
      <c r="P24" s="4"/>
      <c r="Q24" s="4"/>
      <c r="R24" s="4"/>
      <c r="S24" s="4"/>
      <c r="T24" s="33"/>
      <c r="U24" s="33"/>
      <c r="V24" s="33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</row>
    <row r="25" spans="1:81" s="2" customFormat="1" ht="12.75" customHeight="1">
      <c r="A25" s="75" t="str">
        <f t="shared" si="4"/>
        <v>Bergen van, Moritz</v>
      </c>
      <c r="B25" s="29" t="str">
        <f t="shared" si="5"/>
        <v>Schleswig.-H./Hamburg</v>
      </c>
      <c r="C25" s="63"/>
      <c r="D25" s="81"/>
      <c r="E25" s="61"/>
      <c r="F25" s="60"/>
      <c r="G25" s="60"/>
      <c r="H25" s="60"/>
      <c r="I25" s="3"/>
      <c r="J25" s="31"/>
      <c r="K25" s="31"/>
      <c r="L25" s="3"/>
      <c r="M25" s="4"/>
      <c r="N25" s="4"/>
      <c r="O25" s="4"/>
      <c r="P25" s="4"/>
      <c r="Q25" s="4"/>
      <c r="R25" s="4"/>
      <c r="S25" s="4"/>
      <c r="T25" s="33"/>
      <c r="U25" s="33"/>
      <c r="V25" s="33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</row>
    <row r="26" spans="1:81" s="2" customFormat="1" ht="12.75" customHeight="1">
      <c r="A26" s="75" t="str">
        <f t="shared" si="4"/>
        <v>Bergen van, Moritz</v>
      </c>
      <c r="B26" s="29" t="str">
        <f t="shared" si="5"/>
        <v>Hessen</v>
      </c>
      <c r="C26" s="63"/>
      <c r="D26" s="81"/>
      <c r="E26" s="61"/>
      <c r="F26" s="60"/>
      <c r="G26" s="60"/>
      <c r="H26" s="60"/>
      <c r="I26" s="3"/>
      <c r="J26" s="31"/>
      <c r="K26" s="31"/>
      <c r="L26" s="3"/>
      <c r="M26" s="4"/>
      <c r="N26" s="4"/>
      <c r="O26" s="4"/>
      <c r="P26" s="4"/>
      <c r="Q26" s="4"/>
      <c r="R26" s="4"/>
      <c r="S26" s="4"/>
      <c r="T26" s="33"/>
      <c r="U26" s="33"/>
      <c r="V26" s="33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</row>
    <row r="27" spans="1:81" s="2" customFormat="1" ht="12.75" customHeight="1">
      <c r="A27" s="75" t="str">
        <f t="shared" si="4"/>
        <v>Bergen van, Moritz</v>
      </c>
      <c r="B27" s="29" t="str">
        <f t="shared" si="5"/>
        <v>Nordrhein-Westfalen</v>
      </c>
      <c r="C27" s="63">
        <v>1</v>
      </c>
      <c r="D27" s="81">
        <v>2</v>
      </c>
      <c r="E27" s="61">
        <v>7</v>
      </c>
      <c r="F27" s="60">
        <v>6</v>
      </c>
      <c r="G27" s="60">
        <v>1</v>
      </c>
      <c r="H27" s="60"/>
      <c r="I27" s="3">
        <v>1</v>
      </c>
      <c r="J27" s="31"/>
      <c r="K27" s="31"/>
      <c r="L27" s="3"/>
      <c r="M27" s="4">
        <v>2</v>
      </c>
      <c r="N27" s="4">
        <v>1</v>
      </c>
      <c r="O27" s="4"/>
      <c r="P27" s="4"/>
      <c r="Q27" s="4"/>
      <c r="R27" s="4"/>
      <c r="S27" s="4"/>
      <c r="T27" s="33"/>
      <c r="U27" s="33"/>
      <c r="V27" s="33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</row>
    <row r="28" spans="1:81" s="2" customFormat="1" ht="12.75" customHeight="1">
      <c r="A28" s="75" t="str">
        <f t="shared" si="4"/>
        <v>Bergen van, Moritz</v>
      </c>
      <c r="B28" s="29" t="str">
        <f t="shared" si="5"/>
        <v>Gegner 5 (Tag)</v>
      </c>
      <c r="C28" s="63"/>
      <c r="D28" s="81"/>
      <c r="E28" s="61"/>
      <c r="F28" s="60"/>
      <c r="G28" s="60"/>
      <c r="H28" s="60"/>
      <c r="I28" s="3"/>
      <c r="J28" s="31"/>
      <c r="K28" s="31"/>
      <c r="L28" s="3"/>
      <c r="M28" s="4"/>
      <c r="N28" s="4"/>
      <c r="O28" s="4"/>
      <c r="P28" s="4"/>
      <c r="Q28" s="4"/>
      <c r="R28" s="4"/>
      <c r="S28" s="4"/>
      <c r="T28" s="33"/>
      <c r="U28" s="33"/>
      <c r="V28" s="33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</row>
    <row r="29" spans="1:81" s="2" customFormat="1" ht="12.75" customHeight="1">
      <c r="A29" s="75" t="str">
        <f t="shared" si="4"/>
        <v>Bergen van, Moritz</v>
      </c>
      <c r="B29" s="29" t="str">
        <f t="shared" si="5"/>
        <v>Gegner 6 (Tag)</v>
      </c>
      <c r="C29" s="63"/>
      <c r="D29" s="81"/>
      <c r="E29" s="61"/>
      <c r="F29" s="60"/>
      <c r="G29" s="60"/>
      <c r="H29" s="60"/>
      <c r="I29" s="3"/>
      <c r="J29" s="31"/>
      <c r="K29" s="31"/>
      <c r="L29" s="3"/>
      <c r="M29" s="4"/>
      <c r="N29" s="4"/>
      <c r="O29" s="4"/>
      <c r="P29" s="4"/>
      <c r="Q29" s="4"/>
      <c r="R29" s="4"/>
      <c r="S29" s="4"/>
      <c r="T29" s="33"/>
      <c r="U29" s="33"/>
      <c r="V29" s="33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</row>
    <row r="30" spans="1:22" ht="12.75" customHeight="1">
      <c r="A30" s="74" t="str">
        <f>'b-bawü'!A30</f>
        <v>Dossow, Amando</v>
      </c>
      <c r="B30" s="117"/>
      <c r="C30" s="118"/>
      <c r="D30" s="119"/>
      <c r="E30" s="12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</row>
    <row r="31" spans="1:81" s="2" customFormat="1" ht="12.75" customHeight="1">
      <c r="A31" s="75" t="str">
        <f aca="true" t="shared" si="6" ref="A31:A36">A30</f>
        <v>Dossow, Amando</v>
      </c>
      <c r="B31" s="29" t="str">
        <f aca="true" t="shared" si="7" ref="B31:B36">B3</f>
        <v>Bayern</v>
      </c>
      <c r="C31" s="63"/>
      <c r="D31" s="81"/>
      <c r="E31" s="61"/>
      <c r="F31" s="60"/>
      <c r="G31" s="60"/>
      <c r="H31" s="60"/>
      <c r="I31" s="3"/>
      <c r="J31" s="31"/>
      <c r="K31" s="31"/>
      <c r="L31" s="3"/>
      <c r="M31" s="4"/>
      <c r="N31" s="4"/>
      <c r="O31" s="4"/>
      <c r="P31" s="4"/>
      <c r="Q31" s="4"/>
      <c r="R31" s="4"/>
      <c r="S31" s="4"/>
      <c r="T31" s="33"/>
      <c r="U31" s="33"/>
      <c r="V31" s="33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</row>
    <row r="32" spans="1:81" s="2" customFormat="1" ht="12.75" customHeight="1">
      <c r="A32" s="75" t="str">
        <f t="shared" si="6"/>
        <v>Dossow, Amando</v>
      </c>
      <c r="B32" s="29" t="str">
        <f t="shared" si="7"/>
        <v>Schleswig.-H./Hamburg</v>
      </c>
      <c r="C32" s="63"/>
      <c r="D32" s="81"/>
      <c r="E32" s="61"/>
      <c r="F32" s="60"/>
      <c r="G32" s="60"/>
      <c r="H32" s="60"/>
      <c r="I32" s="3"/>
      <c r="J32" s="31"/>
      <c r="K32" s="31"/>
      <c r="L32" s="3"/>
      <c r="M32" s="4"/>
      <c r="N32" s="4"/>
      <c r="O32" s="4"/>
      <c r="P32" s="4"/>
      <c r="Q32" s="4"/>
      <c r="R32" s="4"/>
      <c r="S32" s="4"/>
      <c r="T32" s="33"/>
      <c r="U32" s="33"/>
      <c r="V32" s="33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</row>
    <row r="33" spans="1:81" s="2" customFormat="1" ht="12.75" customHeight="1">
      <c r="A33" s="75" t="str">
        <f t="shared" si="6"/>
        <v>Dossow, Amando</v>
      </c>
      <c r="B33" s="29" t="str">
        <f t="shared" si="7"/>
        <v>Hessen</v>
      </c>
      <c r="C33" s="63"/>
      <c r="D33" s="81"/>
      <c r="E33" s="61"/>
      <c r="F33" s="60"/>
      <c r="G33" s="60"/>
      <c r="H33" s="60"/>
      <c r="I33" s="3"/>
      <c r="J33" s="31"/>
      <c r="K33" s="31"/>
      <c r="L33" s="3"/>
      <c r="M33" s="4"/>
      <c r="N33" s="4"/>
      <c r="O33" s="4"/>
      <c r="P33" s="4"/>
      <c r="Q33" s="4"/>
      <c r="R33" s="4"/>
      <c r="S33" s="4"/>
      <c r="T33" s="33"/>
      <c r="U33" s="33"/>
      <c r="V33" s="33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</row>
    <row r="34" spans="1:81" s="2" customFormat="1" ht="12.75" customHeight="1">
      <c r="A34" s="75" t="str">
        <f t="shared" si="6"/>
        <v>Dossow, Amando</v>
      </c>
      <c r="B34" s="29" t="str">
        <f t="shared" si="7"/>
        <v>Nordrhein-Westfalen</v>
      </c>
      <c r="C34" s="63"/>
      <c r="D34" s="81"/>
      <c r="E34" s="61"/>
      <c r="F34" s="60"/>
      <c r="G34" s="60"/>
      <c r="H34" s="60"/>
      <c r="I34" s="3"/>
      <c r="J34" s="31"/>
      <c r="K34" s="31"/>
      <c r="L34" s="3"/>
      <c r="M34" s="4"/>
      <c r="N34" s="4"/>
      <c r="O34" s="4"/>
      <c r="P34" s="4"/>
      <c r="Q34" s="4"/>
      <c r="R34" s="4"/>
      <c r="S34" s="4"/>
      <c r="T34" s="33"/>
      <c r="U34" s="33"/>
      <c r="V34" s="33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</row>
    <row r="35" spans="1:81" s="2" customFormat="1" ht="12.75" customHeight="1">
      <c r="A35" s="75" t="str">
        <f t="shared" si="6"/>
        <v>Dossow, Amando</v>
      </c>
      <c r="B35" s="29" t="str">
        <f t="shared" si="7"/>
        <v>Gegner 5 (Tag)</v>
      </c>
      <c r="C35" s="63"/>
      <c r="D35" s="81"/>
      <c r="E35" s="61"/>
      <c r="F35" s="60"/>
      <c r="G35" s="60"/>
      <c r="H35" s="60"/>
      <c r="I35" s="3"/>
      <c r="J35" s="31"/>
      <c r="K35" s="31"/>
      <c r="L35" s="3"/>
      <c r="M35" s="4"/>
      <c r="N35" s="4"/>
      <c r="O35" s="4"/>
      <c r="P35" s="4"/>
      <c r="Q35" s="4"/>
      <c r="R35" s="4"/>
      <c r="S35" s="4"/>
      <c r="T35" s="33"/>
      <c r="U35" s="33"/>
      <c r="V35" s="33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</row>
    <row r="36" spans="1:81" s="2" customFormat="1" ht="12.75" customHeight="1">
      <c r="A36" s="75" t="str">
        <f t="shared" si="6"/>
        <v>Dossow, Amando</v>
      </c>
      <c r="B36" s="29" t="str">
        <f t="shared" si="7"/>
        <v>Gegner 6 (Tag)</v>
      </c>
      <c r="C36" s="63"/>
      <c r="D36" s="81"/>
      <c r="E36" s="61"/>
      <c r="F36" s="60"/>
      <c r="G36" s="60"/>
      <c r="H36" s="60"/>
      <c r="I36" s="3"/>
      <c r="J36" s="31"/>
      <c r="K36" s="31"/>
      <c r="L36" s="3"/>
      <c r="M36" s="4"/>
      <c r="N36" s="4"/>
      <c r="O36" s="4"/>
      <c r="P36" s="4"/>
      <c r="Q36" s="4"/>
      <c r="R36" s="4"/>
      <c r="S36" s="4"/>
      <c r="T36" s="33"/>
      <c r="U36" s="33"/>
      <c r="V36" s="33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</row>
    <row r="37" spans="1:23" ht="12.75" customHeight="1">
      <c r="A37" s="74" t="str">
        <f>'b-bawü'!A37</f>
        <v>Fink, Fridolin</v>
      </c>
      <c r="B37" s="117"/>
      <c r="C37" s="118"/>
      <c r="D37" s="119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</row>
    <row r="38" spans="1:81" s="2" customFormat="1" ht="12.75" customHeight="1">
      <c r="A38" s="75" t="str">
        <f aca="true" t="shared" si="8" ref="A38:A43">A37</f>
        <v>Fink, Fridolin</v>
      </c>
      <c r="B38" s="29" t="str">
        <f aca="true" t="shared" si="9" ref="B38:B43">B3</f>
        <v>Bayern</v>
      </c>
      <c r="C38" s="63"/>
      <c r="D38" s="81"/>
      <c r="E38" s="61"/>
      <c r="F38" s="60"/>
      <c r="G38" s="60"/>
      <c r="H38" s="60"/>
      <c r="I38" s="3"/>
      <c r="J38" s="31"/>
      <c r="K38" s="31"/>
      <c r="L38" s="3"/>
      <c r="M38" s="4"/>
      <c r="N38" s="4"/>
      <c r="O38" s="4"/>
      <c r="P38" s="4"/>
      <c r="Q38" s="4"/>
      <c r="R38" s="4"/>
      <c r="S38" s="4"/>
      <c r="T38" s="33"/>
      <c r="U38" s="33"/>
      <c r="V38" s="33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</row>
    <row r="39" spans="1:81" s="2" customFormat="1" ht="12.75" customHeight="1">
      <c r="A39" s="75" t="str">
        <f t="shared" si="8"/>
        <v>Fink, Fridolin</v>
      </c>
      <c r="B39" s="29" t="str">
        <f t="shared" si="9"/>
        <v>Schleswig.-H./Hamburg</v>
      </c>
      <c r="C39" s="63">
        <v>1</v>
      </c>
      <c r="D39" s="81">
        <v>1</v>
      </c>
      <c r="E39" s="61">
        <v>6</v>
      </c>
      <c r="F39" s="60">
        <v>5</v>
      </c>
      <c r="G39" s="60">
        <v>2</v>
      </c>
      <c r="H39" s="60">
        <v>2</v>
      </c>
      <c r="I39" s="3">
        <v>1</v>
      </c>
      <c r="J39" s="31"/>
      <c r="K39" s="31"/>
      <c r="L39" s="3"/>
      <c r="M39" s="4">
        <v>1</v>
      </c>
      <c r="N39" s="4">
        <v>1</v>
      </c>
      <c r="O39" s="4"/>
      <c r="P39" s="4"/>
      <c r="Q39" s="4"/>
      <c r="R39" s="4">
        <v>1</v>
      </c>
      <c r="S39" s="4"/>
      <c r="T39" s="33"/>
      <c r="U39" s="33"/>
      <c r="V39" s="33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</row>
    <row r="40" spans="1:81" s="2" customFormat="1" ht="12.75" customHeight="1">
      <c r="A40" s="75" t="str">
        <f t="shared" si="8"/>
        <v>Fink, Fridolin</v>
      </c>
      <c r="B40" s="29" t="str">
        <f t="shared" si="9"/>
        <v>Hessen</v>
      </c>
      <c r="C40" s="63"/>
      <c r="D40" s="81"/>
      <c r="E40" s="61"/>
      <c r="F40" s="60"/>
      <c r="G40" s="60"/>
      <c r="H40" s="60"/>
      <c r="I40" s="3"/>
      <c r="J40" s="31"/>
      <c r="K40" s="31"/>
      <c r="L40" s="3"/>
      <c r="M40" s="4"/>
      <c r="N40" s="4"/>
      <c r="O40" s="4"/>
      <c r="P40" s="4"/>
      <c r="Q40" s="4"/>
      <c r="R40" s="4"/>
      <c r="S40" s="4"/>
      <c r="T40" s="33"/>
      <c r="U40" s="33"/>
      <c r="V40" s="33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</row>
    <row r="41" spans="1:81" s="2" customFormat="1" ht="12.75" customHeight="1">
      <c r="A41" s="75" t="str">
        <f t="shared" si="8"/>
        <v>Fink, Fridolin</v>
      </c>
      <c r="B41" s="29" t="str">
        <f t="shared" si="9"/>
        <v>Nordrhein-Westfalen</v>
      </c>
      <c r="C41" s="63"/>
      <c r="D41" s="81"/>
      <c r="E41" s="61"/>
      <c r="F41" s="60"/>
      <c r="G41" s="60"/>
      <c r="H41" s="60"/>
      <c r="I41" s="3"/>
      <c r="J41" s="31"/>
      <c r="K41" s="31"/>
      <c r="L41" s="3"/>
      <c r="M41" s="4"/>
      <c r="N41" s="4"/>
      <c r="O41" s="4"/>
      <c r="P41" s="4"/>
      <c r="Q41" s="4"/>
      <c r="R41" s="4"/>
      <c r="S41" s="4"/>
      <c r="T41" s="33"/>
      <c r="U41" s="33"/>
      <c r="V41" s="33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</row>
    <row r="42" spans="1:81" s="2" customFormat="1" ht="12.75" customHeight="1">
      <c r="A42" s="75" t="str">
        <f t="shared" si="8"/>
        <v>Fink, Fridolin</v>
      </c>
      <c r="B42" s="29" t="str">
        <f t="shared" si="9"/>
        <v>Gegner 5 (Tag)</v>
      </c>
      <c r="C42" s="63"/>
      <c r="D42" s="81"/>
      <c r="E42" s="61"/>
      <c r="F42" s="60"/>
      <c r="G42" s="60"/>
      <c r="H42" s="60"/>
      <c r="I42" s="3"/>
      <c r="J42" s="31"/>
      <c r="K42" s="31"/>
      <c r="L42" s="3"/>
      <c r="M42" s="4"/>
      <c r="N42" s="4"/>
      <c r="O42" s="4"/>
      <c r="P42" s="4"/>
      <c r="Q42" s="4"/>
      <c r="R42" s="4"/>
      <c r="S42" s="4"/>
      <c r="T42" s="33"/>
      <c r="U42" s="33"/>
      <c r="V42" s="33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</row>
    <row r="43" spans="1:81" s="2" customFormat="1" ht="12.75" customHeight="1">
      <c r="A43" s="75" t="str">
        <f t="shared" si="8"/>
        <v>Fink, Fridolin</v>
      </c>
      <c r="B43" s="29" t="str">
        <f t="shared" si="9"/>
        <v>Gegner 6 (Tag)</v>
      </c>
      <c r="C43" s="63"/>
      <c r="D43" s="81"/>
      <c r="E43" s="61"/>
      <c r="F43" s="60"/>
      <c r="G43" s="60"/>
      <c r="H43" s="60"/>
      <c r="I43" s="3"/>
      <c r="J43" s="31"/>
      <c r="K43" s="31"/>
      <c r="L43" s="3"/>
      <c r="M43" s="4"/>
      <c r="N43" s="4"/>
      <c r="O43" s="4"/>
      <c r="P43" s="4"/>
      <c r="Q43" s="4"/>
      <c r="R43" s="4"/>
      <c r="S43" s="4"/>
      <c r="T43" s="33"/>
      <c r="U43" s="33"/>
      <c r="V43" s="33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</row>
    <row r="44" spans="1:25" ht="12.75" customHeight="1">
      <c r="A44" s="74" t="str">
        <f>'b-bawü'!A44</f>
        <v>Gentner, Elian</v>
      </c>
      <c r="B44" s="117"/>
      <c r="C44" s="118"/>
      <c r="D44" s="119"/>
      <c r="E44" s="12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2"/>
      <c r="Y44" s="122"/>
    </row>
    <row r="45" spans="1:81" s="2" customFormat="1" ht="12.75" customHeight="1">
      <c r="A45" s="75" t="str">
        <f aca="true" t="shared" si="10" ref="A45:A50">A44</f>
        <v>Gentner, Elian</v>
      </c>
      <c r="B45" s="29" t="str">
        <f aca="true" t="shared" si="11" ref="B45:B50">B3</f>
        <v>Bayern</v>
      </c>
      <c r="C45" s="63"/>
      <c r="D45" s="81"/>
      <c r="E45" s="61"/>
      <c r="F45" s="60"/>
      <c r="G45" s="60"/>
      <c r="H45" s="60"/>
      <c r="I45" s="3"/>
      <c r="J45" s="31"/>
      <c r="K45" s="31"/>
      <c r="L45" s="3"/>
      <c r="M45" s="4"/>
      <c r="N45" s="4"/>
      <c r="O45" s="4"/>
      <c r="P45" s="4"/>
      <c r="Q45" s="4"/>
      <c r="R45" s="4"/>
      <c r="S45" s="4"/>
      <c r="T45" s="33"/>
      <c r="U45" s="33"/>
      <c r="V45" s="33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</row>
    <row r="46" spans="1:81" s="2" customFormat="1" ht="12.75" customHeight="1">
      <c r="A46" s="75" t="str">
        <f t="shared" si="10"/>
        <v>Gentner, Elian</v>
      </c>
      <c r="B46" s="29" t="str">
        <f t="shared" si="11"/>
        <v>Schleswig.-H./Hamburg</v>
      </c>
      <c r="C46" s="63"/>
      <c r="D46" s="81"/>
      <c r="E46" s="61"/>
      <c r="F46" s="60"/>
      <c r="G46" s="60"/>
      <c r="H46" s="60"/>
      <c r="I46" s="3"/>
      <c r="J46" s="31"/>
      <c r="K46" s="31"/>
      <c r="L46" s="3"/>
      <c r="M46" s="4"/>
      <c r="N46" s="4"/>
      <c r="O46" s="4"/>
      <c r="P46" s="4"/>
      <c r="Q46" s="4"/>
      <c r="R46" s="4"/>
      <c r="S46" s="4"/>
      <c r="T46" s="33"/>
      <c r="U46" s="33"/>
      <c r="V46" s="33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</row>
    <row r="47" spans="1:81" s="2" customFormat="1" ht="12.75" customHeight="1">
      <c r="A47" s="75" t="str">
        <f t="shared" si="10"/>
        <v>Gentner, Elian</v>
      </c>
      <c r="B47" s="29" t="s">
        <v>62</v>
      </c>
      <c r="C47" s="63">
        <v>1</v>
      </c>
      <c r="D47" s="81">
        <v>2</v>
      </c>
      <c r="E47" s="61">
        <v>6</v>
      </c>
      <c r="F47" s="60">
        <v>6</v>
      </c>
      <c r="G47" s="60"/>
      <c r="H47" s="60"/>
      <c r="I47" s="3"/>
      <c r="J47" s="31"/>
      <c r="K47" s="31"/>
      <c r="L47" s="3"/>
      <c r="M47" s="4">
        <v>1</v>
      </c>
      <c r="N47" s="4"/>
      <c r="O47" s="4"/>
      <c r="P47" s="4"/>
      <c r="Q47" s="4"/>
      <c r="R47" s="4"/>
      <c r="S47" s="4"/>
      <c r="T47" s="33"/>
      <c r="U47" s="33"/>
      <c r="V47" s="33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</row>
    <row r="48" spans="1:81" s="2" customFormat="1" ht="12.75" customHeight="1">
      <c r="A48" s="75" t="str">
        <f t="shared" si="10"/>
        <v>Gentner, Elian</v>
      </c>
      <c r="B48" s="29" t="str">
        <f t="shared" si="11"/>
        <v>Nordrhein-Westfalen</v>
      </c>
      <c r="C48" s="63">
        <v>1</v>
      </c>
      <c r="D48" s="81">
        <v>5</v>
      </c>
      <c r="E48" s="61">
        <v>24</v>
      </c>
      <c r="F48" s="60">
        <v>22</v>
      </c>
      <c r="G48" s="60">
        <v>3</v>
      </c>
      <c r="H48" s="60">
        <v>2</v>
      </c>
      <c r="I48" s="3">
        <v>7</v>
      </c>
      <c r="J48" s="31">
        <v>1</v>
      </c>
      <c r="K48" s="31"/>
      <c r="L48" s="3"/>
      <c r="M48" s="4">
        <v>2</v>
      </c>
      <c r="N48" s="4">
        <v>1</v>
      </c>
      <c r="O48" s="4"/>
      <c r="P48" s="4">
        <v>1</v>
      </c>
      <c r="Q48" s="4"/>
      <c r="R48" s="4">
        <v>1</v>
      </c>
      <c r="S48" s="4"/>
      <c r="T48" s="33"/>
      <c r="U48" s="33">
        <v>1</v>
      </c>
      <c r="V48" s="33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</row>
    <row r="49" spans="1:81" s="2" customFormat="1" ht="12.75" customHeight="1">
      <c r="A49" s="75" t="str">
        <f t="shared" si="10"/>
        <v>Gentner, Elian</v>
      </c>
      <c r="B49" s="29" t="str">
        <f t="shared" si="11"/>
        <v>Gegner 5 (Tag)</v>
      </c>
      <c r="C49" s="63"/>
      <c r="D49" s="81"/>
      <c r="E49" s="61"/>
      <c r="F49" s="60"/>
      <c r="G49" s="60"/>
      <c r="H49" s="60"/>
      <c r="I49" s="3"/>
      <c r="J49" s="31"/>
      <c r="K49" s="31"/>
      <c r="L49" s="3"/>
      <c r="M49" s="4"/>
      <c r="N49" s="4"/>
      <c r="O49" s="4"/>
      <c r="P49" s="4"/>
      <c r="Q49" s="4"/>
      <c r="R49" s="4"/>
      <c r="S49" s="4"/>
      <c r="T49" s="33"/>
      <c r="U49" s="33"/>
      <c r="V49" s="33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</row>
    <row r="50" spans="1:81" s="2" customFormat="1" ht="12.75" customHeight="1">
      <c r="A50" s="75" t="str">
        <f t="shared" si="10"/>
        <v>Gentner, Elian</v>
      </c>
      <c r="B50" s="29" t="str">
        <f t="shared" si="11"/>
        <v>Gegner 6 (Tag)</v>
      </c>
      <c r="C50" s="63"/>
      <c r="D50" s="81"/>
      <c r="E50" s="61"/>
      <c r="F50" s="60"/>
      <c r="G50" s="60"/>
      <c r="H50" s="60"/>
      <c r="I50" s="3"/>
      <c r="J50" s="31"/>
      <c r="K50" s="31"/>
      <c r="L50" s="3"/>
      <c r="M50" s="4"/>
      <c r="N50" s="4"/>
      <c r="O50" s="4"/>
      <c r="P50" s="4"/>
      <c r="Q50" s="4"/>
      <c r="R50" s="4"/>
      <c r="S50" s="4"/>
      <c r="T50" s="33"/>
      <c r="U50" s="33"/>
      <c r="V50" s="33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</row>
    <row r="51" spans="1:41" ht="12.75" customHeight="1">
      <c r="A51" s="74" t="str">
        <f>'b-bawü'!A51</f>
        <v>Holzwarth, Colin</v>
      </c>
      <c r="B51" s="117"/>
      <c r="C51" s="118"/>
      <c r="D51" s="119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</row>
    <row r="52" spans="1:81" s="2" customFormat="1" ht="12.75" customHeight="1">
      <c r="A52" s="75" t="str">
        <f aca="true" t="shared" si="12" ref="A52:A57">A51</f>
        <v>Holzwarth, Colin</v>
      </c>
      <c r="B52" s="29" t="str">
        <f aca="true" t="shared" si="13" ref="B52:B57">B3</f>
        <v>Bayern</v>
      </c>
      <c r="C52" s="63"/>
      <c r="D52" s="81"/>
      <c r="E52" s="61"/>
      <c r="F52" s="60"/>
      <c r="G52" s="60"/>
      <c r="H52" s="60"/>
      <c r="I52" s="3"/>
      <c r="J52" s="31"/>
      <c r="K52" s="31"/>
      <c r="L52" s="3"/>
      <c r="M52" s="4"/>
      <c r="N52" s="4"/>
      <c r="O52" s="4"/>
      <c r="P52" s="4"/>
      <c r="Q52" s="4"/>
      <c r="R52" s="4"/>
      <c r="S52" s="4"/>
      <c r="T52" s="33"/>
      <c r="U52" s="33"/>
      <c r="V52" s="33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</row>
    <row r="53" spans="1:81" s="2" customFormat="1" ht="12.75" customHeight="1">
      <c r="A53" s="75" t="str">
        <f t="shared" si="12"/>
        <v>Holzwarth, Colin</v>
      </c>
      <c r="B53" s="29" t="str">
        <f t="shared" si="13"/>
        <v>Schleswig.-H./Hamburg</v>
      </c>
      <c r="C53" s="63"/>
      <c r="D53" s="81"/>
      <c r="E53" s="61"/>
      <c r="F53" s="60"/>
      <c r="G53" s="60"/>
      <c r="H53" s="60"/>
      <c r="I53" s="3"/>
      <c r="J53" s="31"/>
      <c r="K53" s="31"/>
      <c r="L53" s="3"/>
      <c r="M53" s="4"/>
      <c r="N53" s="4"/>
      <c r="O53" s="4"/>
      <c r="P53" s="4"/>
      <c r="Q53" s="4"/>
      <c r="R53" s="4"/>
      <c r="S53" s="4"/>
      <c r="T53" s="33"/>
      <c r="U53" s="33"/>
      <c r="V53" s="33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</row>
    <row r="54" spans="1:81" s="2" customFormat="1" ht="12.75" customHeight="1">
      <c r="A54" s="75" t="str">
        <f t="shared" si="12"/>
        <v>Holzwarth, Colin</v>
      </c>
      <c r="B54" s="29" t="str">
        <f t="shared" si="13"/>
        <v>Hessen</v>
      </c>
      <c r="C54" s="63">
        <v>1</v>
      </c>
      <c r="D54" s="81">
        <v>1</v>
      </c>
      <c r="E54" s="61">
        <v>3</v>
      </c>
      <c r="F54" s="60">
        <v>3</v>
      </c>
      <c r="G54" s="60"/>
      <c r="H54" s="60"/>
      <c r="I54" s="3"/>
      <c r="J54" s="31"/>
      <c r="K54" s="31"/>
      <c r="L54" s="3"/>
      <c r="M54" s="4">
        <v>2</v>
      </c>
      <c r="N54" s="4"/>
      <c r="O54" s="4"/>
      <c r="P54" s="4"/>
      <c r="Q54" s="4"/>
      <c r="R54" s="4"/>
      <c r="S54" s="4"/>
      <c r="T54" s="33"/>
      <c r="U54" s="33"/>
      <c r="V54" s="33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</row>
    <row r="55" spans="1:81" s="2" customFormat="1" ht="12.75" customHeight="1">
      <c r="A55" s="75" t="str">
        <f t="shared" si="12"/>
        <v>Holzwarth, Colin</v>
      </c>
      <c r="B55" s="29" t="str">
        <f t="shared" si="13"/>
        <v>Nordrhein-Westfalen</v>
      </c>
      <c r="C55" s="63"/>
      <c r="D55" s="81"/>
      <c r="E55" s="61"/>
      <c r="F55" s="60"/>
      <c r="G55" s="60"/>
      <c r="H55" s="60"/>
      <c r="I55" s="3"/>
      <c r="J55" s="31"/>
      <c r="K55" s="31"/>
      <c r="L55" s="3"/>
      <c r="M55" s="4"/>
      <c r="N55" s="4"/>
      <c r="O55" s="4"/>
      <c r="P55" s="4"/>
      <c r="Q55" s="4"/>
      <c r="R55" s="4"/>
      <c r="S55" s="4"/>
      <c r="T55" s="33"/>
      <c r="U55" s="33"/>
      <c r="V55" s="33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</row>
    <row r="56" spans="1:81" s="2" customFormat="1" ht="12.75" customHeight="1">
      <c r="A56" s="75" t="str">
        <f t="shared" si="12"/>
        <v>Holzwarth, Colin</v>
      </c>
      <c r="B56" s="29" t="str">
        <f t="shared" si="13"/>
        <v>Gegner 5 (Tag)</v>
      </c>
      <c r="C56" s="63"/>
      <c r="D56" s="81"/>
      <c r="E56" s="61"/>
      <c r="F56" s="60"/>
      <c r="G56" s="60"/>
      <c r="H56" s="60"/>
      <c r="I56" s="3"/>
      <c r="J56" s="31"/>
      <c r="K56" s="31"/>
      <c r="L56" s="3"/>
      <c r="M56" s="4"/>
      <c r="N56" s="4"/>
      <c r="O56" s="4"/>
      <c r="P56" s="4"/>
      <c r="Q56" s="4"/>
      <c r="R56" s="4"/>
      <c r="S56" s="4"/>
      <c r="T56" s="33"/>
      <c r="U56" s="33"/>
      <c r="V56" s="33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</row>
    <row r="57" spans="1:81" s="2" customFormat="1" ht="12.75" customHeight="1">
      <c r="A57" s="75" t="str">
        <f t="shared" si="12"/>
        <v>Holzwarth, Colin</v>
      </c>
      <c r="B57" s="29" t="str">
        <f t="shared" si="13"/>
        <v>Gegner 6 (Tag)</v>
      </c>
      <c r="C57" s="63"/>
      <c r="D57" s="81"/>
      <c r="E57" s="61"/>
      <c r="F57" s="60"/>
      <c r="G57" s="60"/>
      <c r="H57" s="60"/>
      <c r="I57" s="3"/>
      <c r="J57" s="31"/>
      <c r="K57" s="31"/>
      <c r="L57" s="3"/>
      <c r="M57" s="4"/>
      <c r="N57" s="4"/>
      <c r="O57" s="4"/>
      <c r="P57" s="4"/>
      <c r="Q57" s="4"/>
      <c r="R57" s="4"/>
      <c r="S57" s="4"/>
      <c r="T57" s="33"/>
      <c r="U57" s="33"/>
      <c r="V57" s="33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</row>
    <row r="58" spans="1:25" ht="12.75" customHeight="1">
      <c r="A58" s="74" t="str">
        <f>'b-bawü'!A58</f>
        <v>Liebig, Lasse</v>
      </c>
      <c r="B58" s="117"/>
      <c r="C58" s="118"/>
      <c r="D58" s="119"/>
      <c r="E58" s="120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2"/>
      <c r="Y58" s="122"/>
    </row>
    <row r="59" spans="1:81" s="2" customFormat="1" ht="12.75" customHeight="1">
      <c r="A59" s="75" t="str">
        <f aca="true" t="shared" si="14" ref="A59:A64">A58</f>
        <v>Liebig, Lasse</v>
      </c>
      <c r="B59" s="29" t="str">
        <f aca="true" t="shared" si="15" ref="B59:B64">B3</f>
        <v>Bayern</v>
      </c>
      <c r="C59" s="63"/>
      <c r="D59" s="81"/>
      <c r="E59" s="61"/>
      <c r="F59" s="60"/>
      <c r="G59" s="60"/>
      <c r="H59" s="60"/>
      <c r="I59" s="3"/>
      <c r="J59" s="31"/>
      <c r="K59" s="31"/>
      <c r="L59" s="3"/>
      <c r="M59" s="4"/>
      <c r="N59" s="4"/>
      <c r="O59" s="4"/>
      <c r="P59" s="4"/>
      <c r="Q59" s="4"/>
      <c r="R59" s="4"/>
      <c r="S59" s="4"/>
      <c r="T59" s="33"/>
      <c r="U59" s="33"/>
      <c r="V59" s="33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</row>
    <row r="60" spans="1:81" s="2" customFormat="1" ht="12.75" customHeight="1">
      <c r="A60" s="75" t="str">
        <f t="shared" si="14"/>
        <v>Liebig, Lasse</v>
      </c>
      <c r="B60" s="29" t="str">
        <f t="shared" si="15"/>
        <v>Schleswig.-H./Hamburg</v>
      </c>
      <c r="C60" s="63"/>
      <c r="D60" s="81"/>
      <c r="E60" s="61"/>
      <c r="F60" s="60"/>
      <c r="G60" s="60"/>
      <c r="H60" s="60"/>
      <c r="I60" s="3"/>
      <c r="J60" s="31"/>
      <c r="K60" s="31"/>
      <c r="L60" s="3"/>
      <c r="M60" s="4"/>
      <c r="N60" s="4"/>
      <c r="O60" s="4"/>
      <c r="P60" s="4"/>
      <c r="Q60" s="4"/>
      <c r="R60" s="4"/>
      <c r="S60" s="4"/>
      <c r="T60" s="33"/>
      <c r="U60" s="33"/>
      <c r="V60" s="33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</row>
    <row r="61" spans="1:81" s="2" customFormat="1" ht="12.75" customHeight="1">
      <c r="A61" s="75" t="str">
        <f t="shared" si="14"/>
        <v>Liebig, Lasse</v>
      </c>
      <c r="B61" s="29" t="str">
        <f t="shared" si="15"/>
        <v>Hessen</v>
      </c>
      <c r="C61" s="63"/>
      <c r="D61" s="81"/>
      <c r="E61" s="61"/>
      <c r="F61" s="60"/>
      <c r="G61" s="60"/>
      <c r="H61" s="60"/>
      <c r="I61" s="3"/>
      <c r="J61" s="31"/>
      <c r="K61" s="31"/>
      <c r="L61" s="3"/>
      <c r="M61" s="4"/>
      <c r="N61" s="4"/>
      <c r="O61" s="4"/>
      <c r="P61" s="4"/>
      <c r="Q61" s="4"/>
      <c r="R61" s="4"/>
      <c r="S61" s="4"/>
      <c r="T61" s="33"/>
      <c r="U61" s="33"/>
      <c r="V61" s="33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</row>
    <row r="62" spans="1:81" s="2" customFormat="1" ht="12.75" customHeight="1">
      <c r="A62" s="75" t="str">
        <f t="shared" si="14"/>
        <v>Liebig, Lasse</v>
      </c>
      <c r="B62" s="29" t="str">
        <f t="shared" si="15"/>
        <v>Nordrhein-Westfalen</v>
      </c>
      <c r="C62" s="63"/>
      <c r="D62" s="81"/>
      <c r="E62" s="61"/>
      <c r="F62" s="60"/>
      <c r="G62" s="60"/>
      <c r="H62" s="60"/>
      <c r="I62" s="3"/>
      <c r="J62" s="31"/>
      <c r="K62" s="31"/>
      <c r="L62" s="3"/>
      <c r="M62" s="4"/>
      <c r="N62" s="4"/>
      <c r="O62" s="4"/>
      <c r="P62" s="4"/>
      <c r="Q62" s="4"/>
      <c r="R62" s="4"/>
      <c r="S62" s="4"/>
      <c r="T62" s="33"/>
      <c r="U62" s="33"/>
      <c r="V62" s="33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</row>
    <row r="63" spans="1:81" s="2" customFormat="1" ht="12.75" customHeight="1">
      <c r="A63" s="75" t="str">
        <f t="shared" si="14"/>
        <v>Liebig, Lasse</v>
      </c>
      <c r="B63" s="29" t="str">
        <f t="shared" si="15"/>
        <v>Gegner 5 (Tag)</v>
      </c>
      <c r="C63" s="63"/>
      <c r="D63" s="81"/>
      <c r="E63" s="61"/>
      <c r="F63" s="60"/>
      <c r="G63" s="60"/>
      <c r="H63" s="60"/>
      <c r="I63" s="3"/>
      <c r="J63" s="31"/>
      <c r="K63" s="31"/>
      <c r="L63" s="3"/>
      <c r="M63" s="4"/>
      <c r="N63" s="4"/>
      <c r="O63" s="4"/>
      <c r="P63" s="4"/>
      <c r="Q63" s="4"/>
      <c r="R63" s="4"/>
      <c r="S63" s="4"/>
      <c r="T63" s="33"/>
      <c r="U63" s="33"/>
      <c r="V63" s="33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</row>
    <row r="64" spans="1:81" s="2" customFormat="1" ht="12.75" customHeight="1">
      <c r="A64" s="75" t="str">
        <f t="shared" si="14"/>
        <v>Liebig, Lasse</v>
      </c>
      <c r="B64" s="29" t="str">
        <f t="shared" si="15"/>
        <v>Gegner 6 (Tag)</v>
      </c>
      <c r="C64" s="63"/>
      <c r="D64" s="81"/>
      <c r="E64" s="61"/>
      <c r="F64" s="60"/>
      <c r="G64" s="60"/>
      <c r="H64" s="60"/>
      <c r="I64" s="3"/>
      <c r="J64" s="31"/>
      <c r="K64" s="31"/>
      <c r="L64" s="3"/>
      <c r="M64" s="4"/>
      <c r="N64" s="4"/>
      <c r="O64" s="4"/>
      <c r="P64" s="4"/>
      <c r="Q64" s="4"/>
      <c r="R64" s="4"/>
      <c r="S64" s="4"/>
      <c r="T64" s="33"/>
      <c r="U64" s="33"/>
      <c r="V64" s="33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</row>
    <row r="65" spans="1:24" ht="12.75" customHeight="1">
      <c r="A65" s="74" t="str">
        <f>'b-bawü'!A65</f>
        <v>Mayer, Luca</v>
      </c>
      <c r="B65" s="117"/>
      <c r="C65" s="118"/>
      <c r="D65" s="119"/>
      <c r="E65" s="120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2"/>
    </row>
    <row r="66" spans="1:81" s="2" customFormat="1" ht="12.75" customHeight="1">
      <c r="A66" s="75" t="str">
        <f aca="true" t="shared" si="16" ref="A66:A71">A65</f>
        <v>Mayer, Luca</v>
      </c>
      <c r="B66" s="29" t="str">
        <f aca="true" t="shared" si="17" ref="B66:B71">B3</f>
        <v>Bayern</v>
      </c>
      <c r="C66" s="63"/>
      <c r="D66" s="81"/>
      <c r="E66" s="61"/>
      <c r="F66" s="60"/>
      <c r="G66" s="60"/>
      <c r="H66" s="60"/>
      <c r="I66" s="3"/>
      <c r="J66" s="31"/>
      <c r="K66" s="31"/>
      <c r="L66" s="3"/>
      <c r="M66" s="4"/>
      <c r="N66" s="4"/>
      <c r="O66" s="4"/>
      <c r="P66" s="4"/>
      <c r="Q66" s="4"/>
      <c r="R66" s="4"/>
      <c r="S66" s="4"/>
      <c r="T66" s="33"/>
      <c r="U66" s="33"/>
      <c r="V66" s="33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</row>
    <row r="67" spans="1:81" s="2" customFormat="1" ht="12.75" customHeight="1">
      <c r="A67" s="75" t="str">
        <f t="shared" si="16"/>
        <v>Mayer, Luca</v>
      </c>
      <c r="B67" s="29" t="str">
        <f t="shared" si="17"/>
        <v>Schleswig.-H./Hamburg</v>
      </c>
      <c r="C67" s="63"/>
      <c r="D67" s="81"/>
      <c r="E67" s="61"/>
      <c r="F67" s="60"/>
      <c r="G67" s="60"/>
      <c r="H67" s="60"/>
      <c r="I67" s="3"/>
      <c r="J67" s="31"/>
      <c r="K67" s="31"/>
      <c r="L67" s="3"/>
      <c r="M67" s="4"/>
      <c r="N67" s="4"/>
      <c r="O67" s="4"/>
      <c r="P67" s="4"/>
      <c r="Q67" s="4"/>
      <c r="R67" s="4"/>
      <c r="S67" s="4"/>
      <c r="T67" s="33"/>
      <c r="U67" s="33"/>
      <c r="V67" s="33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</row>
    <row r="68" spans="1:81" s="2" customFormat="1" ht="12.75" customHeight="1">
      <c r="A68" s="75" t="str">
        <f t="shared" si="16"/>
        <v>Mayer, Luca</v>
      </c>
      <c r="B68" s="29" t="str">
        <f t="shared" si="17"/>
        <v>Hessen</v>
      </c>
      <c r="C68" s="63"/>
      <c r="D68" s="81"/>
      <c r="E68" s="61"/>
      <c r="F68" s="60"/>
      <c r="G68" s="60"/>
      <c r="H68" s="60"/>
      <c r="I68" s="3"/>
      <c r="J68" s="31"/>
      <c r="K68" s="31"/>
      <c r="L68" s="3"/>
      <c r="M68" s="4"/>
      <c r="N68" s="4"/>
      <c r="O68" s="4"/>
      <c r="P68" s="4"/>
      <c r="Q68" s="4"/>
      <c r="R68" s="4"/>
      <c r="S68" s="4"/>
      <c r="T68" s="33"/>
      <c r="U68" s="33"/>
      <c r="V68" s="33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</row>
    <row r="69" spans="1:81" s="2" customFormat="1" ht="12.75" customHeight="1">
      <c r="A69" s="75" t="str">
        <f t="shared" si="16"/>
        <v>Mayer, Luca</v>
      </c>
      <c r="B69" s="29" t="str">
        <f t="shared" si="17"/>
        <v>Nordrhein-Westfalen</v>
      </c>
      <c r="C69" s="63"/>
      <c r="D69" s="81"/>
      <c r="E69" s="61"/>
      <c r="F69" s="60"/>
      <c r="G69" s="60"/>
      <c r="H69" s="60"/>
      <c r="I69" s="3"/>
      <c r="J69" s="31"/>
      <c r="K69" s="31"/>
      <c r="L69" s="3"/>
      <c r="M69" s="4"/>
      <c r="N69" s="4"/>
      <c r="O69" s="4"/>
      <c r="P69" s="4"/>
      <c r="Q69" s="4"/>
      <c r="R69" s="4"/>
      <c r="S69" s="4"/>
      <c r="T69" s="33"/>
      <c r="U69" s="33"/>
      <c r="V69" s="33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</row>
    <row r="70" spans="1:81" s="2" customFormat="1" ht="12.75" customHeight="1">
      <c r="A70" s="75" t="str">
        <f t="shared" si="16"/>
        <v>Mayer, Luca</v>
      </c>
      <c r="B70" s="29" t="str">
        <f t="shared" si="17"/>
        <v>Gegner 5 (Tag)</v>
      </c>
      <c r="C70" s="63"/>
      <c r="D70" s="81"/>
      <c r="E70" s="61"/>
      <c r="F70" s="60"/>
      <c r="G70" s="60"/>
      <c r="H70" s="60"/>
      <c r="I70" s="3"/>
      <c r="J70" s="31"/>
      <c r="K70" s="31"/>
      <c r="L70" s="3"/>
      <c r="M70" s="4"/>
      <c r="N70" s="4"/>
      <c r="O70" s="4"/>
      <c r="P70" s="4"/>
      <c r="Q70" s="4"/>
      <c r="R70" s="4"/>
      <c r="S70" s="4"/>
      <c r="T70" s="33"/>
      <c r="U70" s="33"/>
      <c r="V70" s="33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</row>
    <row r="71" spans="1:81" s="2" customFormat="1" ht="12.75" customHeight="1">
      <c r="A71" s="75" t="str">
        <f t="shared" si="16"/>
        <v>Mayer, Luca</v>
      </c>
      <c r="B71" s="29" t="str">
        <f t="shared" si="17"/>
        <v>Gegner 6 (Tag)</v>
      </c>
      <c r="C71" s="63"/>
      <c r="D71" s="81"/>
      <c r="E71" s="61"/>
      <c r="F71" s="60"/>
      <c r="G71" s="60"/>
      <c r="H71" s="60"/>
      <c r="I71" s="3"/>
      <c r="J71" s="31"/>
      <c r="K71" s="31"/>
      <c r="L71" s="3"/>
      <c r="M71" s="4"/>
      <c r="N71" s="4"/>
      <c r="O71" s="4"/>
      <c r="P71" s="4"/>
      <c r="Q71" s="4"/>
      <c r="R71" s="4"/>
      <c r="S71" s="4"/>
      <c r="T71" s="33"/>
      <c r="U71" s="33"/>
      <c r="V71" s="33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</row>
    <row r="72" spans="1:25" ht="12.75" customHeight="1">
      <c r="A72" s="74" t="str">
        <f>'b-bawü'!A72</f>
        <v>Plitz, Dominik</v>
      </c>
      <c r="B72" s="117"/>
      <c r="C72" s="118"/>
      <c r="D72" s="119"/>
      <c r="E72" s="120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2"/>
      <c r="Y72" s="122"/>
    </row>
    <row r="73" spans="1:81" s="2" customFormat="1" ht="12.75" customHeight="1">
      <c r="A73" s="75" t="str">
        <f aca="true" t="shared" si="18" ref="A73:A78">A72</f>
        <v>Plitz, Dominik</v>
      </c>
      <c r="B73" s="29" t="str">
        <f aca="true" t="shared" si="19" ref="B73:B78">B3</f>
        <v>Bayern</v>
      </c>
      <c r="C73" s="63"/>
      <c r="D73" s="81"/>
      <c r="E73" s="61"/>
      <c r="F73" s="60"/>
      <c r="G73" s="60"/>
      <c r="H73" s="60"/>
      <c r="I73" s="3"/>
      <c r="J73" s="31"/>
      <c r="K73" s="31"/>
      <c r="L73" s="3"/>
      <c r="M73" s="4"/>
      <c r="N73" s="4"/>
      <c r="O73" s="4"/>
      <c r="P73" s="4"/>
      <c r="Q73" s="4"/>
      <c r="R73" s="4"/>
      <c r="S73" s="4"/>
      <c r="T73" s="33"/>
      <c r="U73" s="33"/>
      <c r="V73" s="33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</row>
    <row r="74" spans="1:81" s="2" customFormat="1" ht="12.75" customHeight="1">
      <c r="A74" s="75" t="str">
        <f t="shared" si="18"/>
        <v>Plitz, Dominik</v>
      </c>
      <c r="B74" s="29" t="str">
        <f t="shared" si="19"/>
        <v>Schleswig.-H./Hamburg</v>
      </c>
      <c r="C74" s="63">
        <v>1</v>
      </c>
      <c r="D74" s="81">
        <v>4</v>
      </c>
      <c r="E74" s="61">
        <v>15</v>
      </c>
      <c r="F74" s="60">
        <v>13</v>
      </c>
      <c r="G74" s="60"/>
      <c r="H74" s="60"/>
      <c r="I74" s="3">
        <v>1</v>
      </c>
      <c r="J74" s="31"/>
      <c r="K74" s="31"/>
      <c r="L74" s="3"/>
      <c r="M74" s="4">
        <v>2</v>
      </c>
      <c r="N74" s="4">
        <v>2</v>
      </c>
      <c r="O74" s="4"/>
      <c r="P74" s="4"/>
      <c r="Q74" s="4"/>
      <c r="R74" s="4"/>
      <c r="S74" s="4"/>
      <c r="T74" s="33">
        <v>1</v>
      </c>
      <c r="U74" s="33"/>
      <c r="V74" s="33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</row>
    <row r="75" spans="1:81" s="2" customFormat="1" ht="12.75" customHeight="1">
      <c r="A75" s="75" t="str">
        <f t="shared" si="18"/>
        <v>Plitz, Dominik</v>
      </c>
      <c r="B75" s="29" t="str">
        <f t="shared" si="19"/>
        <v>Hessen</v>
      </c>
      <c r="C75" s="63"/>
      <c r="D75" s="81"/>
      <c r="E75" s="61"/>
      <c r="F75" s="60"/>
      <c r="G75" s="60"/>
      <c r="H75" s="60"/>
      <c r="I75" s="3"/>
      <c r="J75" s="31"/>
      <c r="K75" s="31"/>
      <c r="L75" s="3"/>
      <c r="M75" s="4"/>
      <c r="N75" s="4"/>
      <c r="O75" s="4"/>
      <c r="P75" s="4"/>
      <c r="Q75" s="4"/>
      <c r="R75" s="4"/>
      <c r="S75" s="4"/>
      <c r="T75" s="33"/>
      <c r="U75" s="33"/>
      <c r="V75" s="33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</row>
    <row r="76" spans="1:81" s="2" customFormat="1" ht="12.75" customHeight="1">
      <c r="A76" s="75" t="str">
        <f t="shared" si="18"/>
        <v>Plitz, Dominik</v>
      </c>
      <c r="B76" s="29" t="str">
        <f t="shared" si="19"/>
        <v>Nordrhein-Westfalen</v>
      </c>
      <c r="C76" s="63"/>
      <c r="D76" s="81"/>
      <c r="E76" s="61"/>
      <c r="F76" s="60"/>
      <c r="G76" s="60"/>
      <c r="H76" s="60"/>
      <c r="I76" s="3"/>
      <c r="J76" s="31"/>
      <c r="K76" s="31"/>
      <c r="L76" s="3"/>
      <c r="M76" s="4"/>
      <c r="N76" s="4"/>
      <c r="O76" s="4"/>
      <c r="P76" s="4"/>
      <c r="Q76" s="4"/>
      <c r="R76" s="4"/>
      <c r="S76" s="4"/>
      <c r="T76" s="33"/>
      <c r="U76" s="33"/>
      <c r="V76" s="33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</row>
    <row r="77" spans="1:81" s="2" customFormat="1" ht="12.75" customHeight="1">
      <c r="A77" s="75" t="str">
        <f t="shared" si="18"/>
        <v>Plitz, Dominik</v>
      </c>
      <c r="B77" s="29" t="str">
        <f t="shared" si="19"/>
        <v>Gegner 5 (Tag)</v>
      </c>
      <c r="C77" s="63"/>
      <c r="D77" s="81"/>
      <c r="E77" s="61"/>
      <c r="F77" s="60"/>
      <c r="G77" s="60"/>
      <c r="H77" s="60"/>
      <c r="I77" s="3"/>
      <c r="J77" s="31"/>
      <c r="K77" s="31"/>
      <c r="L77" s="3"/>
      <c r="M77" s="4"/>
      <c r="N77" s="4"/>
      <c r="O77" s="4"/>
      <c r="P77" s="4"/>
      <c r="Q77" s="4"/>
      <c r="R77" s="4"/>
      <c r="S77" s="4"/>
      <c r="T77" s="33"/>
      <c r="U77" s="33"/>
      <c r="V77" s="33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</row>
    <row r="78" spans="1:81" s="2" customFormat="1" ht="12.75" customHeight="1">
      <c r="A78" s="75" t="str">
        <f t="shared" si="18"/>
        <v>Plitz, Dominik</v>
      </c>
      <c r="B78" s="29" t="str">
        <f t="shared" si="19"/>
        <v>Gegner 6 (Tag)</v>
      </c>
      <c r="C78" s="63"/>
      <c r="D78" s="81"/>
      <c r="E78" s="61"/>
      <c r="F78" s="60"/>
      <c r="G78" s="60"/>
      <c r="H78" s="60"/>
      <c r="I78" s="3"/>
      <c r="J78" s="31"/>
      <c r="K78" s="31"/>
      <c r="L78" s="3"/>
      <c r="M78" s="4"/>
      <c r="N78" s="4"/>
      <c r="O78" s="4"/>
      <c r="P78" s="4"/>
      <c r="Q78" s="4"/>
      <c r="R78" s="4"/>
      <c r="S78" s="4"/>
      <c r="T78" s="33"/>
      <c r="U78" s="33"/>
      <c r="V78" s="33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</row>
    <row r="79" spans="1:32" ht="12.75" customHeight="1">
      <c r="A79" s="74" t="str">
        <f>'b-bawü'!A79</f>
        <v>Schäffer, Benedikt</v>
      </c>
      <c r="B79" s="117"/>
      <c r="C79" s="118"/>
      <c r="D79" s="119"/>
      <c r="E79" s="120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2"/>
      <c r="Y79" s="122"/>
      <c r="Z79" s="122"/>
      <c r="AA79" s="122"/>
      <c r="AB79" s="122"/>
      <c r="AC79" s="122"/>
      <c r="AD79" s="122"/>
      <c r="AE79" s="122"/>
      <c r="AF79" s="122"/>
    </row>
    <row r="80" spans="1:81" s="2" customFormat="1" ht="12.75" customHeight="1">
      <c r="A80" s="75" t="str">
        <f aca="true" t="shared" si="20" ref="A80:A85">A79</f>
        <v>Schäffer, Benedikt</v>
      </c>
      <c r="B80" s="29" t="str">
        <f aca="true" t="shared" si="21" ref="B80:B85">B3</f>
        <v>Bayern</v>
      </c>
      <c r="C80" s="63"/>
      <c r="D80" s="81"/>
      <c r="E80" s="61"/>
      <c r="F80" s="60"/>
      <c r="G80" s="60"/>
      <c r="H80" s="60"/>
      <c r="I80" s="3"/>
      <c r="J80" s="31"/>
      <c r="K80" s="31"/>
      <c r="L80" s="3"/>
      <c r="M80" s="4"/>
      <c r="N80" s="4"/>
      <c r="O80" s="4"/>
      <c r="P80" s="4"/>
      <c r="Q80" s="4"/>
      <c r="R80" s="4"/>
      <c r="S80" s="4"/>
      <c r="T80" s="33"/>
      <c r="U80" s="33"/>
      <c r="V80" s="33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</row>
    <row r="81" spans="1:81" s="2" customFormat="1" ht="12.75" customHeight="1">
      <c r="A81" s="75" t="str">
        <f t="shared" si="20"/>
        <v>Schäffer, Benedikt</v>
      </c>
      <c r="B81" s="29" t="str">
        <f t="shared" si="21"/>
        <v>Schleswig.-H./Hamburg</v>
      </c>
      <c r="C81" s="63"/>
      <c r="D81" s="81"/>
      <c r="E81" s="61"/>
      <c r="F81" s="60"/>
      <c r="G81" s="60"/>
      <c r="H81" s="60"/>
      <c r="I81" s="3"/>
      <c r="J81" s="31"/>
      <c r="K81" s="31"/>
      <c r="L81" s="3"/>
      <c r="M81" s="4"/>
      <c r="N81" s="4"/>
      <c r="O81" s="4"/>
      <c r="P81" s="4"/>
      <c r="Q81" s="4"/>
      <c r="R81" s="4"/>
      <c r="S81" s="4"/>
      <c r="T81" s="33"/>
      <c r="U81" s="33"/>
      <c r="V81" s="33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</row>
    <row r="82" spans="1:81" s="2" customFormat="1" ht="12.75" customHeight="1">
      <c r="A82" s="75" t="str">
        <f t="shared" si="20"/>
        <v>Schäffer, Benedikt</v>
      </c>
      <c r="B82" s="29" t="str">
        <f t="shared" si="21"/>
        <v>Hessen</v>
      </c>
      <c r="C82" s="63">
        <v>1</v>
      </c>
      <c r="D82" s="81">
        <v>2</v>
      </c>
      <c r="E82" s="61">
        <v>7</v>
      </c>
      <c r="F82" s="60">
        <v>5</v>
      </c>
      <c r="G82" s="60"/>
      <c r="H82" s="60"/>
      <c r="I82" s="3"/>
      <c r="J82" s="31"/>
      <c r="K82" s="31"/>
      <c r="L82" s="3"/>
      <c r="M82" s="4"/>
      <c r="N82" s="4">
        <v>1</v>
      </c>
      <c r="O82" s="4"/>
      <c r="P82" s="4">
        <v>1</v>
      </c>
      <c r="Q82" s="4"/>
      <c r="R82" s="4"/>
      <c r="S82" s="4"/>
      <c r="T82" s="33">
        <v>1</v>
      </c>
      <c r="U82" s="33"/>
      <c r="V82" s="33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</row>
    <row r="83" spans="1:81" s="2" customFormat="1" ht="12.75" customHeight="1">
      <c r="A83" s="75" t="str">
        <f t="shared" si="20"/>
        <v>Schäffer, Benedikt</v>
      </c>
      <c r="B83" s="29" t="str">
        <f t="shared" si="21"/>
        <v>Nordrhein-Westfalen</v>
      </c>
      <c r="C83" s="63"/>
      <c r="D83" s="81"/>
      <c r="E83" s="61"/>
      <c r="F83" s="60"/>
      <c r="G83" s="60"/>
      <c r="H83" s="60"/>
      <c r="I83" s="3"/>
      <c r="J83" s="31"/>
      <c r="K83" s="31"/>
      <c r="L83" s="3"/>
      <c r="M83" s="4"/>
      <c r="N83" s="4"/>
      <c r="O83" s="4"/>
      <c r="P83" s="4"/>
      <c r="Q83" s="4"/>
      <c r="R83" s="4"/>
      <c r="S83" s="4"/>
      <c r="T83" s="33"/>
      <c r="U83" s="33"/>
      <c r="V83" s="33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</row>
    <row r="84" spans="1:81" s="2" customFormat="1" ht="12.75" customHeight="1">
      <c r="A84" s="75" t="str">
        <f t="shared" si="20"/>
        <v>Schäffer, Benedikt</v>
      </c>
      <c r="B84" s="29" t="str">
        <f t="shared" si="21"/>
        <v>Gegner 5 (Tag)</v>
      </c>
      <c r="C84" s="63"/>
      <c r="D84" s="81"/>
      <c r="E84" s="61"/>
      <c r="F84" s="60"/>
      <c r="G84" s="60"/>
      <c r="H84" s="60"/>
      <c r="I84" s="3"/>
      <c r="J84" s="31"/>
      <c r="K84" s="31"/>
      <c r="L84" s="3"/>
      <c r="M84" s="4"/>
      <c r="N84" s="4"/>
      <c r="O84" s="4"/>
      <c r="P84" s="4"/>
      <c r="Q84" s="4"/>
      <c r="R84" s="4"/>
      <c r="S84" s="4"/>
      <c r="T84" s="33"/>
      <c r="U84" s="33"/>
      <c r="V84" s="33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</row>
    <row r="85" spans="1:81" s="2" customFormat="1" ht="12.75" customHeight="1">
      <c r="A85" s="75" t="str">
        <f t="shared" si="20"/>
        <v>Schäffer, Benedikt</v>
      </c>
      <c r="B85" s="29" t="str">
        <f t="shared" si="21"/>
        <v>Gegner 6 (Tag)</v>
      </c>
      <c r="C85" s="63"/>
      <c r="D85" s="81"/>
      <c r="E85" s="61"/>
      <c r="F85" s="60"/>
      <c r="G85" s="60"/>
      <c r="H85" s="60"/>
      <c r="I85" s="3"/>
      <c r="J85" s="31"/>
      <c r="K85" s="31"/>
      <c r="L85" s="3"/>
      <c r="M85" s="4"/>
      <c r="N85" s="4"/>
      <c r="O85" s="4"/>
      <c r="P85" s="4"/>
      <c r="Q85" s="4"/>
      <c r="R85" s="4"/>
      <c r="S85" s="4"/>
      <c r="T85" s="33"/>
      <c r="U85" s="33"/>
      <c r="V85" s="33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</row>
    <row r="86" spans="1:24" ht="12.75" customHeight="1">
      <c r="A86" s="74" t="str">
        <f>'b-bawü'!A86</f>
        <v>Steigert, Joshua</v>
      </c>
      <c r="B86" s="117"/>
      <c r="C86" s="118"/>
      <c r="D86" s="119"/>
      <c r="E86" s="120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2"/>
    </row>
    <row r="87" spans="1:81" s="2" customFormat="1" ht="12.75" customHeight="1">
      <c r="A87" s="75" t="str">
        <f aca="true" t="shared" si="22" ref="A87:A92">A86</f>
        <v>Steigert, Joshua</v>
      </c>
      <c r="B87" s="29" t="str">
        <f aca="true" t="shared" si="23" ref="B87:B92">B3</f>
        <v>Bayern</v>
      </c>
      <c r="C87" s="63">
        <v>1</v>
      </c>
      <c r="D87" s="81">
        <v>6</v>
      </c>
      <c r="E87" s="61">
        <v>23</v>
      </c>
      <c r="F87" s="60">
        <v>20</v>
      </c>
      <c r="G87" s="60">
        <v>2</v>
      </c>
      <c r="H87" s="60">
        <v>2</v>
      </c>
      <c r="I87" s="3">
        <v>6</v>
      </c>
      <c r="J87" s="31"/>
      <c r="K87" s="31">
        <v>1</v>
      </c>
      <c r="L87" s="3"/>
      <c r="M87" s="4">
        <v>4</v>
      </c>
      <c r="N87" s="4">
        <v>2</v>
      </c>
      <c r="O87" s="4"/>
      <c r="P87" s="4">
        <v>1</v>
      </c>
      <c r="Q87" s="4"/>
      <c r="R87" s="4"/>
      <c r="S87" s="4"/>
      <c r="T87" s="33">
        <v>1</v>
      </c>
      <c r="U87" s="33"/>
      <c r="V87" s="33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</row>
    <row r="88" spans="1:81" s="2" customFormat="1" ht="12.75" customHeight="1">
      <c r="A88" s="75" t="str">
        <f t="shared" si="22"/>
        <v>Steigert, Joshua</v>
      </c>
      <c r="B88" s="29" t="str">
        <f t="shared" si="23"/>
        <v>Schleswig.-H./Hamburg</v>
      </c>
      <c r="C88" s="63"/>
      <c r="D88" s="81"/>
      <c r="E88" s="61"/>
      <c r="F88" s="60"/>
      <c r="G88" s="60"/>
      <c r="H88" s="60"/>
      <c r="I88" s="3"/>
      <c r="J88" s="31"/>
      <c r="K88" s="31"/>
      <c r="L88" s="3"/>
      <c r="M88" s="4"/>
      <c r="N88" s="4"/>
      <c r="O88" s="4"/>
      <c r="P88" s="4"/>
      <c r="Q88" s="4"/>
      <c r="R88" s="4"/>
      <c r="S88" s="4"/>
      <c r="T88" s="33"/>
      <c r="U88" s="33"/>
      <c r="V88" s="33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</row>
    <row r="89" spans="1:81" s="2" customFormat="1" ht="12.75" customHeight="1">
      <c r="A89" s="75" t="str">
        <f t="shared" si="22"/>
        <v>Steigert, Joshua</v>
      </c>
      <c r="B89" s="29" t="str">
        <f t="shared" si="23"/>
        <v>Hessen</v>
      </c>
      <c r="C89" s="63"/>
      <c r="D89" s="81"/>
      <c r="E89" s="61"/>
      <c r="F89" s="60"/>
      <c r="G89" s="60"/>
      <c r="H89" s="60"/>
      <c r="I89" s="3"/>
      <c r="J89" s="31"/>
      <c r="K89" s="31"/>
      <c r="L89" s="3"/>
      <c r="M89" s="4"/>
      <c r="N89" s="4"/>
      <c r="O89" s="4"/>
      <c r="P89" s="4"/>
      <c r="Q89" s="4"/>
      <c r="R89" s="4"/>
      <c r="S89" s="4"/>
      <c r="T89" s="33"/>
      <c r="U89" s="33"/>
      <c r="V89" s="33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</row>
    <row r="90" spans="1:81" s="2" customFormat="1" ht="12.75" customHeight="1">
      <c r="A90" s="75" t="str">
        <f t="shared" si="22"/>
        <v>Steigert, Joshua</v>
      </c>
      <c r="B90" s="29" t="str">
        <f t="shared" si="23"/>
        <v>Nordrhein-Westfalen</v>
      </c>
      <c r="C90" s="63"/>
      <c r="D90" s="81"/>
      <c r="E90" s="61"/>
      <c r="F90" s="60"/>
      <c r="G90" s="60"/>
      <c r="H90" s="60"/>
      <c r="I90" s="3"/>
      <c r="J90" s="31"/>
      <c r="K90" s="31"/>
      <c r="L90" s="3"/>
      <c r="M90" s="4"/>
      <c r="N90" s="4"/>
      <c r="O90" s="4"/>
      <c r="P90" s="4"/>
      <c r="Q90" s="4"/>
      <c r="R90" s="4"/>
      <c r="S90" s="4"/>
      <c r="T90" s="33"/>
      <c r="U90" s="33"/>
      <c r="V90" s="33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</row>
    <row r="91" spans="1:81" s="2" customFormat="1" ht="12.75" customHeight="1">
      <c r="A91" s="75" t="str">
        <f t="shared" si="22"/>
        <v>Steigert, Joshua</v>
      </c>
      <c r="B91" s="29" t="str">
        <f t="shared" si="23"/>
        <v>Gegner 5 (Tag)</v>
      </c>
      <c r="C91" s="63"/>
      <c r="D91" s="81"/>
      <c r="E91" s="61"/>
      <c r="F91" s="60"/>
      <c r="G91" s="60"/>
      <c r="H91" s="60"/>
      <c r="I91" s="3"/>
      <c r="J91" s="31"/>
      <c r="K91" s="31"/>
      <c r="L91" s="3"/>
      <c r="M91" s="4"/>
      <c r="N91" s="4"/>
      <c r="O91" s="4"/>
      <c r="P91" s="4"/>
      <c r="Q91" s="4"/>
      <c r="R91" s="4"/>
      <c r="S91" s="4"/>
      <c r="T91" s="33"/>
      <c r="U91" s="33"/>
      <c r="V91" s="33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</row>
    <row r="92" spans="1:81" s="2" customFormat="1" ht="12.75" customHeight="1">
      <c r="A92" s="75" t="str">
        <f t="shared" si="22"/>
        <v>Steigert, Joshua</v>
      </c>
      <c r="B92" s="29" t="str">
        <f t="shared" si="23"/>
        <v>Gegner 6 (Tag)</v>
      </c>
      <c r="C92" s="63"/>
      <c r="D92" s="81"/>
      <c r="E92" s="61"/>
      <c r="F92" s="60"/>
      <c r="G92" s="60"/>
      <c r="H92" s="60"/>
      <c r="I92" s="3"/>
      <c r="J92" s="31"/>
      <c r="K92" s="31"/>
      <c r="L92" s="3"/>
      <c r="M92" s="4"/>
      <c r="N92" s="4"/>
      <c r="O92" s="4"/>
      <c r="P92" s="4"/>
      <c r="Q92" s="4"/>
      <c r="R92" s="4"/>
      <c r="S92" s="4"/>
      <c r="T92" s="33"/>
      <c r="U92" s="33"/>
      <c r="V92" s="33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</row>
    <row r="93" spans="1:37" ht="12.75" customHeight="1">
      <c r="A93" s="74" t="str">
        <f>'b-bawü'!A93</f>
        <v>Walther, Yannic</v>
      </c>
      <c r="B93" s="117"/>
      <c r="C93" s="118"/>
      <c r="D93" s="119"/>
      <c r="E93" s="120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</row>
    <row r="94" spans="1:81" s="2" customFormat="1" ht="12.75" customHeight="1">
      <c r="A94" s="75" t="str">
        <f aca="true" t="shared" si="24" ref="A94:A99">A93</f>
        <v>Walther, Yannic</v>
      </c>
      <c r="B94" s="5" t="str">
        <f aca="true" t="shared" si="25" ref="B94:B99">B3</f>
        <v>Bayern</v>
      </c>
      <c r="C94" s="64"/>
      <c r="D94" s="81"/>
      <c r="E94" s="61"/>
      <c r="F94" s="60"/>
      <c r="G94" s="60"/>
      <c r="H94" s="60"/>
      <c r="I94" s="3"/>
      <c r="J94" s="31"/>
      <c r="K94" s="31"/>
      <c r="L94" s="3"/>
      <c r="M94" s="4"/>
      <c r="N94" s="4"/>
      <c r="O94" s="4"/>
      <c r="P94" s="4"/>
      <c r="Q94" s="4"/>
      <c r="R94" s="4"/>
      <c r="S94" s="4"/>
      <c r="T94" s="33"/>
      <c r="U94" s="33"/>
      <c r="V94" s="33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</row>
    <row r="95" spans="1:81" s="2" customFormat="1" ht="12.75" customHeight="1">
      <c r="A95" s="75" t="str">
        <f t="shared" si="24"/>
        <v>Walther, Yannic</v>
      </c>
      <c r="B95" s="5" t="str">
        <f t="shared" si="25"/>
        <v>Schleswig.-H./Hamburg</v>
      </c>
      <c r="C95" s="64"/>
      <c r="D95" s="81"/>
      <c r="E95" s="61"/>
      <c r="F95" s="60"/>
      <c r="G95" s="60"/>
      <c r="H95" s="60"/>
      <c r="I95" s="3"/>
      <c r="J95" s="31"/>
      <c r="K95" s="31"/>
      <c r="L95" s="3"/>
      <c r="M95" s="4"/>
      <c r="N95" s="4"/>
      <c r="O95" s="4"/>
      <c r="P95" s="4"/>
      <c r="Q95" s="4"/>
      <c r="R95" s="4"/>
      <c r="S95" s="4"/>
      <c r="T95" s="33"/>
      <c r="U95" s="33"/>
      <c r="V95" s="33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</row>
    <row r="96" spans="1:81" s="2" customFormat="1" ht="12.75" customHeight="1">
      <c r="A96" s="75" t="str">
        <f t="shared" si="24"/>
        <v>Walther, Yannic</v>
      </c>
      <c r="B96" s="5" t="str">
        <f t="shared" si="25"/>
        <v>Hessen</v>
      </c>
      <c r="C96" s="64"/>
      <c r="D96" s="81"/>
      <c r="E96" s="61"/>
      <c r="F96" s="60"/>
      <c r="G96" s="60"/>
      <c r="H96" s="60"/>
      <c r="I96" s="3"/>
      <c r="J96" s="31"/>
      <c r="K96" s="31"/>
      <c r="L96" s="3"/>
      <c r="M96" s="4"/>
      <c r="N96" s="4"/>
      <c r="O96" s="4"/>
      <c r="P96" s="4"/>
      <c r="Q96" s="4"/>
      <c r="R96" s="4"/>
      <c r="S96" s="4"/>
      <c r="T96" s="33"/>
      <c r="U96" s="33"/>
      <c r="V96" s="33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</row>
    <row r="97" spans="1:81" s="2" customFormat="1" ht="12.75" customHeight="1">
      <c r="A97" s="75" t="str">
        <f t="shared" si="24"/>
        <v>Walther, Yannic</v>
      </c>
      <c r="B97" s="5" t="str">
        <f t="shared" si="25"/>
        <v>Nordrhein-Westfalen</v>
      </c>
      <c r="C97" s="64"/>
      <c r="D97" s="81"/>
      <c r="E97" s="61"/>
      <c r="F97" s="60"/>
      <c r="G97" s="60"/>
      <c r="H97" s="60"/>
      <c r="I97" s="3"/>
      <c r="J97" s="31"/>
      <c r="K97" s="31"/>
      <c r="L97" s="3"/>
      <c r="M97" s="4"/>
      <c r="N97" s="4"/>
      <c r="O97" s="4"/>
      <c r="P97" s="4"/>
      <c r="Q97" s="4"/>
      <c r="R97" s="4"/>
      <c r="S97" s="4"/>
      <c r="T97" s="33"/>
      <c r="U97" s="33"/>
      <c r="V97" s="33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</row>
    <row r="98" spans="1:81" s="2" customFormat="1" ht="12.75" customHeight="1">
      <c r="A98" s="75" t="str">
        <f t="shared" si="24"/>
        <v>Walther, Yannic</v>
      </c>
      <c r="B98" s="5" t="str">
        <f t="shared" si="25"/>
        <v>Gegner 5 (Tag)</v>
      </c>
      <c r="C98" s="64"/>
      <c r="D98" s="81"/>
      <c r="E98" s="61"/>
      <c r="F98" s="60"/>
      <c r="G98" s="60"/>
      <c r="H98" s="60"/>
      <c r="I98" s="3"/>
      <c r="J98" s="31"/>
      <c r="K98" s="31"/>
      <c r="L98" s="3"/>
      <c r="M98" s="4"/>
      <c r="N98" s="4"/>
      <c r="O98" s="4"/>
      <c r="P98" s="4"/>
      <c r="Q98" s="4"/>
      <c r="R98" s="4"/>
      <c r="S98" s="4"/>
      <c r="T98" s="33"/>
      <c r="U98" s="33"/>
      <c r="V98" s="33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</row>
    <row r="99" spans="1:81" s="2" customFormat="1" ht="12.75" customHeight="1">
      <c r="A99" s="75" t="str">
        <f t="shared" si="24"/>
        <v>Walther, Yannic</v>
      </c>
      <c r="B99" s="5" t="str">
        <f t="shared" si="25"/>
        <v>Gegner 6 (Tag)</v>
      </c>
      <c r="C99" s="64"/>
      <c r="D99" s="81"/>
      <c r="E99" s="61"/>
      <c r="F99" s="60"/>
      <c r="G99" s="60"/>
      <c r="H99" s="60"/>
      <c r="I99" s="3"/>
      <c r="J99" s="31"/>
      <c r="K99" s="31"/>
      <c r="L99" s="3"/>
      <c r="M99" s="4"/>
      <c r="N99" s="4"/>
      <c r="O99" s="4"/>
      <c r="P99" s="4"/>
      <c r="Q99" s="4"/>
      <c r="R99" s="4"/>
      <c r="S99" s="4"/>
      <c r="T99" s="33"/>
      <c r="U99" s="33"/>
      <c r="V99" s="33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</row>
    <row r="100" spans="1:25" ht="12.75" customHeight="1">
      <c r="A100" s="74" t="str">
        <f>'b-bawü'!A100</f>
        <v>Weber, Vincent</v>
      </c>
      <c r="B100" s="117"/>
      <c r="C100" s="118"/>
      <c r="D100" s="119"/>
      <c r="E100" s="120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2"/>
      <c r="Y100" s="122"/>
    </row>
    <row r="101" spans="1:81" s="2" customFormat="1" ht="12.75" customHeight="1">
      <c r="A101" s="75" t="str">
        <f aca="true" t="shared" si="26" ref="A101:A106">A100</f>
        <v>Weber, Vincent</v>
      </c>
      <c r="B101" s="29" t="str">
        <f aca="true" t="shared" si="27" ref="B101:B106">B3</f>
        <v>Bayern</v>
      </c>
      <c r="C101" s="63"/>
      <c r="D101" s="81"/>
      <c r="E101" s="61"/>
      <c r="F101" s="60"/>
      <c r="G101" s="60"/>
      <c r="H101" s="60"/>
      <c r="I101" s="3"/>
      <c r="J101" s="31"/>
      <c r="K101" s="31"/>
      <c r="L101" s="3"/>
      <c r="M101" s="4"/>
      <c r="N101" s="4"/>
      <c r="O101" s="4"/>
      <c r="P101" s="4"/>
      <c r="Q101" s="4"/>
      <c r="R101" s="4"/>
      <c r="S101" s="4"/>
      <c r="T101" s="33"/>
      <c r="U101" s="33"/>
      <c r="V101" s="33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</row>
    <row r="102" spans="1:81" s="2" customFormat="1" ht="12.75" customHeight="1">
      <c r="A102" s="75" t="str">
        <f t="shared" si="26"/>
        <v>Weber, Vincent</v>
      </c>
      <c r="B102" s="29" t="str">
        <f t="shared" si="27"/>
        <v>Schleswig.-H./Hamburg</v>
      </c>
      <c r="C102" s="63"/>
      <c r="D102" s="81"/>
      <c r="E102" s="61"/>
      <c r="F102" s="60"/>
      <c r="G102" s="60"/>
      <c r="H102" s="60"/>
      <c r="I102" s="3"/>
      <c r="J102" s="31"/>
      <c r="K102" s="31"/>
      <c r="L102" s="3"/>
      <c r="M102" s="4"/>
      <c r="N102" s="4"/>
      <c r="O102" s="4"/>
      <c r="P102" s="4"/>
      <c r="Q102" s="4"/>
      <c r="R102" s="4"/>
      <c r="S102" s="4"/>
      <c r="T102" s="33"/>
      <c r="U102" s="33"/>
      <c r="V102" s="33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</row>
    <row r="103" spans="1:81" s="2" customFormat="1" ht="12.75" customHeight="1">
      <c r="A103" s="75" t="str">
        <f t="shared" si="26"/>
        <v>Weber, Vincent</v>
      </c>
      <c r="B103" s="29" t="str">
        <f t="shared" si="27"/>
        <v>Hessen</v>
      </c>
      <c r="C103" s="63">
        <v>1</v>
      </c>
      <c r="D103" s="81"/>
      <c r="E103" s="61"/>
      <c r="F103" s="60"/>
      <c r="G103" s="60"/>
      <c r="H103" s="60"/>
      <c r="I103" s="3"/>
      <c r="J103" s="31"/>
      <c r="K103" s="31"/>
      <c r="L103" s="3"/>
      <c r="M103" s="4"/>
      <c r="N103" s="4"/>
      <c r="O103" s="4"/>
      <c r="P103" s="4"/>
      <c r="Q103" s="4"/>
      <c r="R103" s="4"/>
      <c r="S103" s="4"/>
      <c r="T103" s="33"/>
      <c r="U103" s="33"/>
      <c r="V103" s="33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</row>
    <row r="104" spans="1:81" s="2" customFormat="1" ht="12.75" customHeight="1">
      <c r="A104" s="75" t="str">
        <f t="shared" si="26"/>
        <v>Weber, Vincent</v>
      </c>
      <c r="B104" s="29" t="str">
        <f t="shared" si="27"/>
        <v>Nordrhein-Westfalen</v>
      </c>
      <c r="C104" s="63"/>
      <c r="D104" s="81"/>
      <c r="E104" s="61"/>
      <c r="F104" s="60"/>
      <c r="G104" s="60"/>
      <c r="H104" s="60"/>
      <c r="I104" s="3"/>
      <c r="J104" s="31"/>
      <c r="K104" s="31"/>
      <c r="L104" s="3"/>
      <c r="M104" s="4"/>
      <c r="N104" s="4"/>
      <c r="O104" s="4"/>
      <c r="P104" s="4"/>
      <c r="Q104" s="4"/>
      <c r="R104" s="4"/>
      <c r="S104" s="4"/>
      <c r="T104" s="33"/>
      <c r="U104" s="33"/>
      <c r="V104" s="33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</row>
    <row r="105" spans="1:81" s="2" customFormat="1" ht="12.75" customHeight="1">
      <c r="A105" s="75" t="str">
        <f t="shared" si="26"/>
        <v>Weber, Vincent</v>
      </c>
      <c r="B105" s="29" t="str">
        <f t="shared" si="27"/>
        <v>Gegner 5 (Tag)</v>
      </c>
      <c r="C105" s="63"/>
      <c r="D105" s="81"/>
      <c r="E105" s="61"/>
      <c r="F105" s="60"/>
      <c r="G105" s="60"/>
      <c r="H105" s="60"/>
      <c r="I105" s="3"/>
      <c r="J105" s="31"/>
      <c r="K105" s="31"/>
      <c r="L105" s="3"/>
      <c r="M105" s="4"/>
      <c r="N105" s="4"/>
      <c r="O105" s="4"/>
      <c r="P105" s="4"/>
      <c r="Q105" s="4"/>
      <c r="R105" s="4"/>
      <c r="S105" s="4"/>
      <c r="T105" s="33"/>
      <c r="U105" s="33"/>
      <c r="V105" s="33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</row>
    <row r="106" spans="1:81" s="2" customFormat="1" ht="12.75" customHeight="1">
      <c r="A106" s="75" t="str">
        <f t="shared" si="26"/>
        <v>Weber, Vincent</v>
      </c>
      <c r="B106" s="29" t="str">
        <f t="shared" si="27"/>
        <v>Gegner 6 (Tag)</v>
      </c>
      <c r="C106" s="63"/>
      <c r="D106" s="81"/>
      <c r="E106" s="61"/>
      <c r="F106" s="60"/>
      <c r="G106" s="60"/>
      <c r="H106" s="60"/>
      <c r="I106" s="3"/>
      <c r="J106" s="31"/>
      <c r="K106" s="31"/>
      <c r="L106" s="3"/>
      <c r="M106" s="4"/>
      <c r="N106" s="4"/>
      <c r="O106" s="4"/>
      <c r="P106" s="4"/>
      <c r="Q106" s="4"/>
      <c r="R106" s="4"/>
      <c r="S106" s="4"/>
      <c r="T106" s="33"/>
      <c r="U106" s="33"/>
      <c r="V106" s="33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</row>
    <row r="107" spans="1:25" ht="12.75" customHeight="1">
      <c r="A107" s="74" t="str">
        <f>'b-bawü'!A107</f>
        <v>Witt, Yannick</v>
      </c>
      <c r="B107" s="117"/>
      <c r="C107" s="118"/>
      <c r="D107" s="119"/>
      <c r="E107" s="120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2"/>
      <c r="Y107" s="122"/>
    </row>
    <row r="108" spans="1:81" s="2" customFormat="1" ht="12.75" customHeight="1">
      <c r="A108" s="75" t="str">
        <f aca="true" t="shared" si="28" ref="A108:A113">A107</f>
        <v>Witt, Yannick</v>
      </c>
      <c r="B108" s="29" t="str">
        <f aca="true" t="shared" si="29" ref="B108:B113">B3</f>
        <v>Bayern</v>
      </c>
      <c r="C108" s="63"/>
      <c r="D108" s="81"/>
      <c r="E108" s="61"/>
      <c r="F108" s="60"/>
      <c r="G108" s="60"/>
      <c r="H108" s="60"/>
      <c r="I108" s="3"/>
      <c r="J108" s="31"/>
      <c r="K108" s="31"/>
      <c r="L108" s="3"/>
      <c r="M108" s="4"/>
      <c r="N108" s="4"/>
      <c r="O108" s="4"/>
      <c r="P108" s="4"/>
      <c r="Q108" s="4"/>
      <c r="R108" s="4"/>
      <c r="S108" s="4"/>
      <c r="T108" s="33"/>
      <c r="U108" s="33"/>
      <c r="V108" s="33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</row>
    <row r="109" spans="1:81" s="2" customFormat="1" ht="12.75" customHeight="1">
      <c r="A109" s="75" t="str">
        <f t="shared" si="28"/>
        <v>Witt, Yannick</v>
      </c>
      <c r="B109" s="29" t="str">
        <f t="shared" si="29"/>
        <v>Schleswig.-H./Hamburg</v>
      </c>
      <c r="C109" s="63">
        <v>1</v>
      </c>
      <c r="D109" s="81">
        <v>2</v>
      </c>
      <c r="E109" s="61">
        <v>8</v>
      </c>
      <c r="F109" s="60">
        <v>5</v>
      </c>
      <c r="G109" s="60"/>
      <c r="H109" s="60"/>
      <c r="I109" s="3"/>
      <c r="J109" s="31"/>
      <c r="K109" s="31"/>
      <c r="L109" s="3"/>
      <c r="M109" s="4">
        <v>3</v>
      </c>
      <c r="N109" s="4">
        <v>3</v>
      </c>
      <c r="O109" s="4"/>
      <c r="P109" s="4"/>
      <c r="Q109" s="4"/>
      <c r="R109" s="4"/>
      <c r="S109" s="4"/>
      <c r="T109" s="33"/>
      <c r="U109" s="33"/>
      <c r="V109" s="33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</row>
    <row r="110" spans="1:81" s="2" customFormat="1" ht="12.75" customHeight="1">
      <c r="A110" s="75" t="str">
        <f t="shared" si="28"/>
        <v>Witt, Yannick</v>
      </c>
      <c r="B110" s="29" t="str">
        <f t="shared" si="29"/>
        <v>Hessen</v>
      </c>
      <c r="C110" s="63"/>
      <c r="D110" s="81"/>
      <c r="E110" s="61"/>
      <c r="F110" s="60"/>
      <c r="G110" s="60"/>
      <c r="H110" s="60"/>
      <c r="I110" s="3"/>
      <c r="J110" s="31"/>
      <c r="K110" s="31"/>
      <c r="L110" s="3"/>
      <c r="M110" s="4"/>
      <c r="N110" s="4"/>
      <c r="O110" s="4"/>
      <c r="P110" s="4"/>
      <c r="Q110" s="4"/>
      <c r="R110" s="4"/>
      <c r="S110" s="4"/>
      <c r="T110" s="33"/>
      <c r="U110" s="33"/>
      <c r="V110" s="33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</row>
    <row r="111" spans="1:81" s="2" customFormat="1" ht="12.75" customHeight="1">
      <c r="A111" s="75" t="str">
        <f t="shared" si="28"/>
        <v>Witt, Yannick</v>
      </c>
      <c r="B111" s="29" t="str">
        <f t="shared" si="29"/>
        <v>Nordrhein-Westfalen</v>
      </c>
      <c r="C111" s="63"/>
      <c r="D111" s="81"/>
      <c r="E111" s="61"/>
      <c r="F111" s="60"/>
      <c r="G111" s="60"/>
      <c r="H111" s="60"/>
      <c r="I111" s="3"/>
      <c r="J111" s="31"/>
      <c r="K111" s="31"/>
      <c r="L111" s="3"/>
      <c r="M111" s="4"/>
      <c r="N111" s="4"/>
      <c r="O111" s="4"/>
      <c r="P111" s="4"/>
      <c r="Q111" s="4"/>
      <c r="R111" s="4"/>
      <c r="S111" s="4"/>
      <c r="T111" s="33"/>
      <c r="U111" s="33"/>
      <c r="V111" s="33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</row>
    <row r="112" spans="1:81" s="2" customFormat="1" ht="12.75" customHeight="1">
      <c r="A112" s="75" t="str">
        <f t="shared" si="28"/>
        <v>Witt, Yannick</v>
      </c>
      <c r="B112" s="29" t="str">
        <f t="shared" si="29"/>
        <v>Gegner 5 (Tag)</v>
      </c>
      <c r="C112" s="63"/>
      <c r="D112" s="81"/>
      <c r="E112" s="61"/>
      <c r="F112" s="60"/>
      <c r="G112" s="60"/>
      <c r="H112" s="60"/>
      <c r="I112" s="3"/>
      <c r="J112" s="31"/>
      <c r="K112" s="31"/>
      <c r="L112" s="3"/>
      <c r="M112" s="4"/>
      <c r="N112" s="4"/>
      <c r="O112" s="4"/>
      <c r="P112" s="4"/>
      <c r="Q112" s="4"/>
      <c r="R112" s="4"/>
      <c r="S112" s="4"/>
      <c r="T112" s="33"/>
      <c r="U112" s="33"/>
      <c r="V112" s="33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</row>
    <row r="113" spans="1:81" s="2" customFormat="1" ht="12.75" customHeight="1">
      <c r="A113" s="75" t="str">
        <f t="shared" si="28"/>
        <v>Witt, Yannick</v>
      </c>
      <c r="B113" s="29" t="str">
        <f t="shared" si="29"/>
        <v>Gegner 6 (Tag)</v>
      </c>
      <c r="C113" s="63"/>
      <c r="D113" s="81"/>
      <c r="E113" s="61"/>
      <c r="F113" s="60"/>
      <c r="G113" s="60"/>
      <c r="H113" s="60"/>
      <c r="I113" s="3"/>
      <c r="J113" s="31"/>
      <c r="K113" s="31"/>
      <c r="L113" s="3"/>
      <c r="M113" s="4"/>
      <c r="N113" s="4"/>
      <c r="O113" s="4"/>
      <c r="P113" s="4"/>
      <c r="Q113" s="4"/>
      <c r="R113" s="4"/>
      <c r="S113" s="4"/>
      <c r="T113" s="33"/>
      <c r="U113" s="33"/>
      <c r="V113" s="33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</row>
    <row r="114" spans="1:25" ht="12.75" customHeight="1">
      <c r="A114" s="74">
        <f>'b-bawü'!A114</f>
        <v>0</v>
      </c>
      <c r="B114" s="117"/>
      <c r="C114" s="118"/>
      <c r="D114" s="119"/>
      <c r="E114" s="120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2"/>
      <c r="Y114" s="122"/>
    </row>
    <row r="115" spans="1:81" s="2" customFormat="1" ht="12.75" customHeight="1">
      <c r="A115" s="75">
        <f aca="true" t="shared" si="30" ref="A115:A120">A114</f>
        <v>0</v>
      </c>
      <c r="B115" s="29" t="str">
        <f aca="true" t="shared" si="31" ref="B115:B120">B3</f>
        <v>Bayern</v>
      </c>
      <c r="C115" s="63"/>
      <c r="D115" s="81"/>
      <c r="E115" s="61"/>
      <c r="F115" s="60"/>
      <c r="G115" s="60"/>
      <c r="H115" s="60"/>
      <c r="I115" s="3"/>
      <c r="J115" s="31"/>
      <c r="K115" s="31"/>
      <c r="L115" s="3"/>
      <c r="M115" s="4"/>
      <c r="N115" s="4"/>
      <c r="O115" s="4"/>
      <c r="P115" s="4"/>
      <c r="Q115" s="4"/>
      <c r="R115" s="4"/>
      <c r="S115" s="4"/>
      <c r="T115" s="33"/>
      <c r="U115" s="33"/>
      <c r="V115" s="33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</row>
    <row r="116" spans="1:81" s="2" customFormat="1" ht="12.75" customHeight="1">
      <c r="A116" s="75">
        <f t="shared" si="30"/>
        <v>0</v>
      </c>
      <c r="B116" s="29" t="str">
        <f t="shared" si="31"/>
        <v>Schleswig.-H./Hamburg</v>
      </c>
      <c r="C116" s="63"/>
      <c r="D116" s="81"/>
      <c r="E116" s="61"/>
      <c r="F116" s="60"/>
      <c r="G116" s="60"/>
      <c r="H116" s="60"/>
      <c r="I116" s="3"/>
      <c r="J116" s="31"/>
      <c r="K116" s="31"/>
      <c r="L116" s="3"/>
      <c r="M116" s="4"/>
      <c r="N116" s="4"/>
      <c r="O116" s="4"/>
      <c r="P116" s="4"/>
      <c r="Q116" s="4"/>
      <c r="R116" s="4"/>
      <c r="S116" s="4"/>
      <c r="T116" s="33"/>
      <c r="U116" s="33"/>
      <c r="V116" s="33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</row>
    <row r="117" spans="1:81" s="2" customFormat="1" ht="12.75" customHeight="1">
      <c r="A117" s="75">
        <f t="shared" si="30"/>
        <v>0</v>
      </c>
      <c r="B117" s="29" t="str">
        <f t="shared" si="31"/>
        <v>Hessen</v>
      </c>
      <c r="C117" s="63"/>
      <c r="D117" s="81"/>
      <c r="E117" s="61"/>
      <c r="F117" s="60"/>
      <c r="G117" s="60"/>
      <c r="H117" s="60"/>
      <c r="I117" s="3"/>
      <c r="J117" s="31"/>
      <c r="K117" s="31"/>
      <c r="L117" s="3"/>
      <c r="M117" s="4"/>
      <c r="N117" s="4"/>
      <c r="O117" s="4"/>
      <c r="P117" s="4"/>
      <c r="Q117" s="4"/>
      <c r="R117" s="4"/>
      <c r="S117" s="4"/>
      <c r="T117" s="33"/>
      <c r="U117" s="33"/>
      <c r="V117" s="33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</row>
    <row r="118" spans="1:81" s="2" customFormat="1" ht="12.75" customHeight="1">
      <c r="A118" s="75">
        <f t="shared" si="30"/>
        <v>0</v>
      </c>
      <c r="B118" s="29" t="str">
        <f t="shared" si="31"/>
        <v>Nordrhein-Westfalen</v>
      </c>
      <c r="C118" s="63"/>
      <c r="D118" s="81"/>
      <c r="E118" s="61"/>
      <c r="F118" s="60"/>
      <c r="G118" s="60"/>
      <c r="H118" s="60"/>
      <c r="I118" s="3"/>
      <c r="J118" s="31"/>
      <c r="K118" s="31"/>
      <c r="L118" s="3"/>
      <c r="M118" s="4"/>
      <c r="N118" s="4"/>
      <c r="O118" s="4"/>
      <c r="P118" s="4"/>
      <c r="Q118" s="4"/>
      <c r="R118" s="4"/>
      <c r="S118" s="4"/>
      <c r="T118" s="33"/>
      <c r="U118" s="33"/>
      <c r="V118" s="33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</row>
    <row r="119" spans="1:81" s="2" customFormat="1" ht="12.75" customHeight="1">
      <c r="A119" s="75">
        <f t="shared" si="30"/>
        <v>0</v>
      </c>
      <c r="B119" s="29" t="str">
        <f t="shared" si="31"/>
        <v>Gegner 5 (Tag)</v>
      </c>
      <c r="C119" s="63"/>
      <c r="D119" s="81"/>
      <c r="E119" s="61"/>
      <c r="F119" s="60"/>
      <c r="G119" s="60"/>
      <c r="H119" s="60"/>
      <c r="I119" s="3"/>
      <c r="J119" s="31"/>
      <c r="K119" s="31"/>
      <c r="L119" s="3"/>
      <c r="M119" s="4"/>
      <c r="N119" s="4"/>
      <c r="O119" s="4"/>
      <c r="P119" s="4"/>
      <c r="Q119" s="4"/>
      <c r="R119" s="4"/>
      <c r="S119" s="4"/>
      <c r="T119" s="33"/>
      <c r="U119" s="33"/>
      <c r="V119" s="33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</row>
    <row r="120" spans="1:81" s="2" customFormat="1" ht="12.75" customHeight="1">
      <c r="A120" s="75">
        <f t="shared" si="30"/>
        <v>0</v>
      </c>
      <c r="B120" s="29" t="str">
        <f t="shared" si="31"/>
        <v>Gegner 6 (Tag)</v>
      </c>
      <c r="C120" s="63"/>
      <c r="D120" s="81"/>
      <c r="E120" s="61"/>
      <c r="F120" s="60"/>
      <c r="G120" s="60"/>
      <c r="H120" s="60"/>
      <c r="I120" s="3"/>
      <c r="J120" s="31"/>
      <c r="K120" s="31"/>
      <c r="L120" s="3"/>
      <c r="M120" s="4"/>
      <c r="N120" s="4"/>
      <c r="O120" s="4"/>
      <c r="P120" s="4"/>
      <c r="Q120" s="4"/>
      <c r="R120" s="4"/>
      <c r="S120" s="4"/>
      <c r="T120" s="33"/>
      <c r="U120" s="33"/>
      <c r="V120" s="33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</row>
    <row r="121" spans="1:25" ht="12.75" customHeight="1">
      <c r="A121" s="74">
        <f>'b-bawü'!A121</f>
        <v>0</v>
      </c>
      <c r="B121" s="117"/>
      <c r="C121" s="118"/>
      <c r="D121" s="119"/>
      <c r="E121" s="120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2"/>
      <c r="Y121" s="122"/>
    </row>
    <row r="122" spans="1:81" s="2" customFormat="1" ht="12.75" customHeight="1">
      <c r="A122" s="75">
        <f aca="true" t="shared" si="32" ref="A122:A127">A121</f>
        <v>0</v>
      </c>
      <c r="B122" s="29" t="str">
        <f aca="true" t="shared" si="33" ref="B122:B127">B3</f>
        <v>Bayern</v>
      </c>
      <c r="C122" s="63"/>
      <c r="D122" s="81"/>
      <c r="E122" s="61"/>
      <c r="F122" s="60"/>
      <c r="G122" s="60"/>
      <c r="H122" s="60"/>
      <c r="I122" s="3"/>
      <c r="J122" s="31"/>
      <c r="K122" s="31"/>
      <c r="L122" s="3"/>
      <c r="M122" s="4"/>
      <c r="N122" s="4"/>
      <c r="O122" s="4"/>
      <c r="P122" s="4"/>
      <c r="Q122" s="4"/>
      <c r="R122" s="4"/>
      <c r="S122" s="4"/>
      <c r="T122" s="33"/>
      <c r="U122" s="33"/>
      <c r="V122" s="33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</row>
    <row r="123" spans="1:81" s="2" customFormat="1" ht="12.75" customHeight="1">
      <c r="A123" s="75">
        <f t="shared" si="32"/>
        <v>0</v>
      </c>
      <c r="B123" s="29" t="str">
        <f t="shared" si="33"/>
        <v>Schleswig.-H./Hamburg</v>
      </c>
      <c r="C123" s="63"/>
      <c r="D123" s="81"/>
      <c r="E123" s="61"/>
      <c r="F123" s="60"/>
      <c r="G123" s="60"/>
      <c r="H123" s="60"/>
      <c r="I123" s="3"/>
      <c r="J123" s="31"/>
      <c r="K123" s="31"/>
      <c r="L123" s="3"/>
      <c r="M123" s="4"/>
      <c r="N123" s="4"/>
      <c r="O123" s="4"/>
      <c r="P123" s="4"/>
      <c r="Q123" s="4"/>
      <c r="R123" s="4"/>
      <c r="S123" s="4"/>
      <c r="T123" s="33"/>
      <c r="U123" s="33"/>
      <c r="V123" s="33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</row>
    <row r="124" spans="1:81" s="2" customFormat="1" ht="12.75" customHeight="1">
      <c r="A124" s="75">
        <f t="shared" si="32"/>
        <v>0</v>
      </c>
      <c r="B124" s="29" t="str">
        <f t="shared" si="33"/>
        <v>Hessen</v>
      </c>
      <c r="C124" s="63"/>
      <c r="D124" s="81"/>
      <c r="E124" s="61"/>
      <c r="F124" s="60"/>
      <c r="G124" s="60"/>
      <c r="H124" s="60"/>
      <c r="I124" s="3"/>
      <c r="J124" s="31"/>
      <c r="K124" s="31"/>
      <c r="L124" s="3"/>
      <c r="M124" s="4"/>
      <c r="N124" s="4"/>
      <c r="O124" s="4"/>
      <c r="P124" s="4"/>
      <c r="Q124" s="4"/>
      <c r="R124" s="4"/>
      <c r="S124" s="4"/>
      <c r="T124" s="33"/>
      <c r="U124" s="33"/>
      <c r="V124" s="33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</row>
    <row r="125" spans="1:81" s="2" customFormat="1" ht="12.75" customHeight="1">
      <c r="A125" s="75">
        <f t="shared" si="32"/>
        <v>0</v>
      </c>
      <c r="B125" s="29" t="str">
        <f t="shared" si="33"/>
        <v>Nordrhein-Westfalen</v>
      </c>
      <c r="C125" s="63"/>
      <c r="D125" s="81"/>
      <c r="E125" s="61"/>
      <c r="F125" s="60"/>
      <c r="G125" s="60"/>
      <c r="H125" s="60"/>
      <c r="I125" s="3"/>
      <c r="J125" s="31"/>
      <c r="K125" s="31"/>
      <c r="L125" s="3"/>
      <c r="M125" s="4"/>
      <c r="N125" s="4"/>
      <c r="O125" s="4"/>
      <c r="P125" s="4"/>
      <c r="Q125" s="4"/>
      <c r="R125" s="4"/>
      <c r="S125" s="4"/>
      <c r="T125" s="33"/>
      <c r="U125" s="33"/>
      <c r="V125" s="33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</row>
    <row r="126" spans="1:81" s="2" customFormat="1" ht="12.75" customHeight="1">
      <c r="A126" s="75">
        <f t="shared" si="32"/>
        <v>0</v>
      </c>
      <c r="B126" s="29" t="str">
        <f t="shared" si="33"/>
        <v>Gegner 5 (Tag)</v>
      </c>
      <c r="C126" s="63"/>
      <c r="D126" s="81"/>
      <c r="E126" s="61"/>
      <c r="F126" s="60"/>
      <c r="G126" s="60"/>
      <c r="H126" s="60"/>
      <c r="I126" s="3"/>
      <c r="J126" s="31"/>
      <c r="K126" s="31"/>
      <c r="L126" s="3"/>
      <c r="M126" s="4"/>
      <c r="N126" s="4"/>
      <c r="O126" s="4"/>
      <c r="P126" s="4"/>
      <c r="Q126" s="4"/>
      <c r="R126" s="4"/>
      <c r="S126" s="4"/>
      <c r="T126" s="33"/>
      <c r="U126" s="33"/>
      <c r="V126" s="33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</row>
    <row r="127" spans="1:81" s="2" customFormat="1" ht="12.75" customHeight="1">
      <c r="A127" s="75">
        <f t="shared" si="32"/>
        <v>0</v>
      </c>
      <c r="B127" s="29" t="str">
        <f t="shared" si="33"/>
        <v>Gegner 6 (Tag)</v>
      </c>
      <c r="C127" s="63"/>
      <c r="D127" s="81"/>
      <c r="E127" s="61"/>
      <c r="F127" s="60"/>
      <c r="G127" s="60"/>
      <c r="H127" s="60"/>
      <c r="I127" s="3"/>
      <c r="J127" s="31"/>
      <c r="K127" s="31"/>
      <c r="L127" s="3"/>
      <c r="M127" s="4"/>
      <c r="N127" s="4"/>
      <c r="O127" s="4"/>
      <c r="P127" s="4"/>
      <c r="Q127" s="4"/>
      <c r="R127" s="4"/>
      <c r="S127" s="4"/>
      <c r="T127" s="33"/>
      <c r="U127" s="33"/>
      <c r="V127" s="33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</row>
    <row r="128" spans="1:25" ht="12.75" customHeight="1">
      <c r="A128" s="74">
        <f>'b-bawü'!A128</f>
        <v>0</v>
      </c>
      <c r="B128" s="117"/>
      <c r="C128" s="118"/>
      <c r="D128" s="119"/>
      <c r="E128" s="120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2"/>
      <c r="Y128" s="122"/>
    </row>
    <row r="129" spans="1:81" s="2" customFormat="1" ht="12.75" customHeight="1">
      <c r="A129" s="75">
        <f aca="true" t="shared" si="34" ref="A129:A134">A128</f>
        <v>0</v>
      </c>
      <c r="B129" s="29" t="str">
        <f aca="true" t="shared" si="35" ref="B129:B134">B3</f>
        <v>Bayern</v>
      </c>
      <c r="C129" s="63"/>
      <c r="D129" s="81"/>
      <c r="E129" s="61"/>
      <c r="F129" s="60"/>
      <c r="G129" s="60"/>
      <c r="H129" s="60"/>
      <c r="I129" s="3"/>
      <c r="J129" s="31"/>
      <c r="K129" s="31"/>
      <c r="L129" s="3"/>
      <c r="M129" s="4"/>
      <c r="N129" s="4"/>
      <c r="O129" s="4"/>
      <c r="P129" s="4"/>
      <c r="Q129" s="4"/>
      <c r="R129" s="4"/>
      <c r="S129" s="4"/>
      <c r="T129" s="33"/>
      <c r="U129" s="33"/>
      <c r="V129" s="33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</row>
    <row r="130" spans="1:81" s="2" customFormat="1" ht="12.75" customHeight="1">
      <c r="A130" s="75">
        <f t="shared" si="34"/>
        <v>0</v>
      </c>
      <c r="B130" s="29" t="str">
        <f t="shared" si="35"/>
        <v>Schleswig.-H./Hamburg</v>
      </c>
      <c r="C130" s="63"/>
      <c r="D130" s="81"/>
      <c r="E130" s="61"/>
      <c r="F130" s="60"/>
      <c r="G130" s="60"/>
      <c r="H130" s="60"/>
      <c r="I130" s="3"/>
      <c r="J130" s="31"/>
      <c r="K130" s="31"/>
      <c r="L130" s="3"/>
      <c r="M130" s="4"/>
      <c r="N130" s="4"/>
      <c r="O130" s="4"/>
      <c r="P130" s="4"/>
      <c r="Q130" s="4"/>
      <c r="R130" s="4"/>
      <c r="S130" s="4"/>
      <c r="T130" s="33"/>
      <c r="U130" s="33"/>
      <c r="V130" s="33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</row>
    <row r="131" spans="1:81" s="2" customFormat="1" ht="12.75" customHeight="1">
      <c r="A131" s="75">
        <f t="shared" si="34"/>
        <v>0</v>
      </c>
      <c r="B131" s="29" t="str">
        <f t="shared" si="35"/>
        <v>Hessen</v>
      </c>
      <c r="C131" s="63"/>
      <c r="D131" s="81"/>
      <c r="E131" s="61"/>
      <c r="F131" s="60"/>
      <c r="G131" s="60"/>
      <c r="H131" s="60"/>
      <c r="I131" s="3"/>
      <c r="J131" s="31"/>
      <c r="K131" s="31"/>
      <c r="L131" s="3"/>
      <c r="M131" s="4"/>
      <c r="N131" s="4"/>
      <c r="O131" s="4"/>
      <c r="P131" s="4"/>
      <c r="Q131" s="4"/>
      <c r="R131" s="4"/>
      <c r="S131" s="4"/>
      <c r="T131" s="33"/>
      <c r="U131" s="33"/>
      <c r="V131" s="33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</row>
    <row r="132" spans="1:81" s="2" customFormat="1" ht="12.75" customHeight="1">
      <c r="A132" s="75">
        <f t="shared" si="34"/>
        <v>0</v>
      </c>
      <c r="B132" s="29" t="str">
        <f t="shared" si="35"/>
        <v>Nordrhein-Westfalen</v>
      </c>
      <c r="C132" s="63"/>
      <c r="D132" s="81"/>
      <c r="E132" s="61"/>
      <c r="F132" s="60"/>
      <c r="G132" s="60"/>
      <c r="H132" s="60"/>
      <c r="I132" s="3"/>
      <c r="J132" s="31"/>
      <c r="K132" s="31"/>
      <c r="L132" s="3"/>
      <c r="M132" s="4"/>
      <c r="N132" s="4"/>
      <c r="O132" s="4"/>
      <c r="P132" s="4"/>
      <c r="Q132" s="4"/>
      <c r="R132" s="4"/>
      <c r="S132" s="4"/>
      <c r="T132" s="33"/>
      <c r="U132" s="33"/>
      <c r="V132" s="33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</row>
    <row r="133" spans="1:81" s="2" customFormat="1" ht="12.75" customHeight="1">
      <c r="A133" s="75">
        <f t="shared" si="34"/>
        <v>0</v>
      </c>
      <c r="B133" s="29" t="str">
        <f t="shared" si="35"/>
        <v>Gegner 5 (Tag)</v>
      </c>
      <c r="C133" s="63"/>
      <c r="D133" s="81"/>
      <c r="E133" s="61"/>
      <c r="F133" s="60"/>
      <c r="G133" s="60"/>
      <c r="H133" s="60"/>
      <c r="I133" s="3"/>
      <c r="J133" s="31"/>
      <c r="K133" s="31"/>
      <c r="L133" s="3"/>
      <c r="M133" s="4"/>
      <c r="N133" s="4"/>
      <c r="O133" s="4"/>
      <c r="P133" s="4"/>
      <c r="Q133" s="4"/>
      <c r="R133" s="4"/>
      <c r="S133" s="4"/>
      <c r="T133" s="33"/>
      <c r="U133" s="33"/>
      <c r="V133" s="33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</row>
    <row r="134" spans="1:81" s="2" customFormat="1" ht="12.75" customHeight="1">
      <c r="A134" s="75">
        <f t="shared" si="34"/>
        <v>0</v>
      </c>
      <c r="B134" s="29" t="str">
        <f t="shared" si="35"/>
        <v>Gegner 6 (Tag)</v>
      </c>
      <c r="C134" s="63"/>
      <c r="D134" s="81"/>
      <c r="E134" s="61"/>
      <c r="F134" s="60"/>
      <c r="G134" s="60"/>
      <c r="H134" s="60"/>
      <c r="I134" s="3"/>
      <c r="J134" s="31"/>
      <c r="K134" s="31"/>
      <c r="L134" s="3"/>
      <c r="M134" s="4"/>
      <c r="N134" s="4"/>
      <c r="O134" s="4"/>
      <c r="P134" s="4"/>
      <c r="Q134" s="4"/>
      <c r="R134" s="4"/>
      <c r="S134" s="4"/>
      <c r="T134" s="33"/>
      <c r="U134" s="33"/>
      <c r="V134" s="33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</row>
    <row r="135" spans="1:25" ht="12.75" customHeight="1">
      <c r="A135" s="74">
        <f>'b-bawü'!A135</f>
        <v>0</v>
      </c>
      <c r="B135" s="117"/>
      <c r="C135" s="118"/>
      <c r="D135" s="119"/>
      <c r="E135" s="120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2"/>
      <c r="Y135" s="122"/>
    </row>
    <row r="136" spans="1:81" s="2" customFormat="1" ht="12.75" customHeight="1">
      <c r="A136" s="75">
        <f aca="true" t="shared" si="36" ref="A136:A141">A135</f>
        <v>0</v>
      </c>
      <c r="B136" s="29" t="str">
        <f aca="true" t="shared" si="37" ref="B136:B141">B3</f>
        <v>Bayern</v>
      </c>
      <c r="C136" s="63"/>
      <c r="D136" s="81"/>
      <c r="E136" s="61"/>
      <c r="F136" s="60"/>
      <c r="G136" s="60"/>
      <c r="H136" s="60"/>
      <c r="I136" s="3"/>
      <c r="J136" s="31"/>
      <c r="K136" s="31"/>
      <c r="L136" s="3"/>
      <c r="M136" s="4"/>
      <c r="N136" s="4"/>
      <c r="O136" s="4"/>
      <c r="P136" s="4"/>
      <c r="Q136" s="4"/>
      <c r="R136" s="4"/>
      <c r="S136" s="4"/>
      <c r="T136" s="33"/>
      <c r="U136" s="33"/>
      <c r="V136" s="33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</row>
    <row r="137" spans="1:81" s="2" customFormat="1" ht="12.75" customHeight="1">
      <c r="A137" s="75">
        <f t="shared" si="36"/>
        <v>0</v>
      </c>
      <c r="B137" s="29" t="str">
        <f t="shared" si="37"/>
        <v>Schleswig.-H./Hamburg</v>
      </c>
      <c r="C137" s="63"/>
      <c r="D137" s="81"/>
      <c r="E137" s="61"/>
      <c r="F137" s="60"/>
      <c r="G137" s="60"/>
      <c r="H137" s="60"/>
      <c r="I137" s="3"/>
      <c r="J137" s="31"/>
      <c r="K137" s="31"/>
      <c r="L137" s="3"/>
      <c r="M137" s="4"/>
      <c r="N137" s="4"/>
      <c r="O137" s="4"/>
      <c r="P137" s="4"/>
      <c r="Q137" s="4"/>
      <c r="R137" s="4"/>
      <c r="S137" s="4"/>
      <c r="T137" s="33"/>
      <c r="U137" s="33"/>
      <c r="V137" s="33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</row>
    <row r="138" spans="1:81" s="2" customFormat="1" ht="12.75" customHeight="1">
      <c r="A138" s="75">
        <f t="shared" si="36"/>
        <v>0</v>
      </c>
      <c r="B138" s="29" t="str">
        <f t="shared" si="37"/>
        <v>Hessen</v>
      </c>
      <c r="C138" s="63"/>
      <c r="D138" s="81"/>
      <c r="E138" s="61"/>
      <c r="F138" s="60"/>
      <c r="G138" s="60"/>
      <c r="H138" s="60"/>
      <c r="I138" s="3"/>
      <c r="J138" s="31"/>
      <c r="K138" s="31"/>
      <c r="L138" s="3"/>
      <c r="M138" s="4"/>
      <c r="N138" s="4"/>
      <c r="O138" s="4"/>
      <c r="P138" s="4"/>
      <c r="Q138" s="4"/>
      <c r="R138" s="4"/>
      <c r="S138" s="4"/>
      <c r="T138" s="33"/>
      <c r="U138" s="33"/>
      <c r="V138" s="33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</row>
    <row r="139" spans="1:81" s="2" customFormat="1" ht="12.75" customHeight="1">
      <c r="A139" s="75">
        <f t="shared" si="36"/>
        <v>0</v>
      </c>
      <c r="B139" s="29" t="str">
        <f t="shared" si="37"/>
        <v>Nordrhein-Westfalen</v>
      </c>
      <c r="C139" s="63"/>
      <c r="D139" s="81"/>
      <c r="E139" s="61"/>
      <c r="F139" s="60"/>
      <c r="G139" s="60"/>
      <c r="H139" s="60"/>
      <c r="I139" s="3"/>
      <c r="J139" s="31"/>
      <c r="K139" s="31"/>
      <c r="L139" s="3"/>
      <c r="M139" s="4"/>
      <c r="N139" s="4"/>
      <c r="O139" s="4"/>
      <c r="P139" s="4"/>
      <c r="Q139" s="4"/>
      <c r="R139" s="4"/>
      <c r="S139" s="4"/>
      <c r="T139" s="33"/>
      <c r="U139" s="33"/>
      <c r="V139" s="33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</row>
    <row r="140" spans="1:81" s="2" customFormat="1" ht="12.75" customHeight="1">
      <c r="A140" s="75">
        <f t="shared" si="36"/>
        <v>0</v>
      </c>
      <c r="B140" s="29" t="str">
        <f t="shared" si="37"/>
        <v>Gegner 5 (Tag)</v>
      </c>
      <c r="C140" s="63"/>
      <c r="D140" s="81"/>
      <c r="E140" s="61"/>
      <c r="F140" s="60"/>
      <c r="G140" s="60"/>
      <c r="H140" s="60"/>
      <c r="I140" s="3"/>
      <c r="J140" s="31"/>
      <c r="K140" s="31"/>
      <c r="L140" s="3"/>
      <c r="M140" s="4"/>
      <c r="N140" s="4"/>
      <c r="O140" s="4"/>
      <c r="P140" s="4"/>
      <c r="Q140" s="4"/>
      <c r="R140" s="4"/>
      <c r="S140" s="4"/>
      <c r="T140" s="33"/>
      <c r="U140" s="33"/>
      <c r="V140" s="33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</row>
    <row r="141" spans="1:81" s="2" customFormat="1" ht="12.75" customHeight="1">
      <c r="A141" s="75">
        <f t="shared" si="36"/>
        <v>0</v>
      </c>
      <c r="B141" s="29" t="str">
        <f t="shared" si="37"/>
        <v>Gegner 6 (Tag)</v>
      </c>
      <c r="C141" s="63"/>
      <c r="D141" s="81"/>
      <c r="E141" s="61"/>
      <c r="F141" s="60"/>
      <c r="G141" s="60"/>
      <c r="H141" s="60"/>
      <c r="I141" s="3"/>
      <c r="J141" s="31"/>
      <c r="K141" s="31"/>
      <c r="L141" s="3"/>
      <c r="M141" s="4"/>
      <c r="N141" s="4"/>
      <c r="O141" s="4"/>
      <c r="P141" s="4"/>
      <c r="Q141" s="4"/>
      <c r="R141" s="4"/>
      <c r="S141" s="4"/>
      <c r="T141" s="33"/>
      <c r="U141" s="33"/>
      <c r="V141" s="33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</row>
    <row r="142" spans="1:25" ht="12.75" customHeight="1">
      <c r="A142" s="74">
        <f>'b-bawü'!A142</f>
        <v>0</v>
      </c>
      <c r="B142" s="117"/>
      <c r="C142" s="118"/>
      <c r="D142" s="119"/>
      <c r="E142" s="120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2"/>
      <c r="Y142" s="122"/>
    </row>
    <row r="143" spans="1:81" s="2" customFormat="1" ht="12.75" customHeight="1">
      <c r="A143" s="75">
        <f aca="true" t="shared" si="38" ref="A143:A148">A142</f>
        <v>0</v>
      </c>
      <c r="B143" s="29" t="str">
        <f aca="true" t="shared" si="39" ref="B143:B148">B31</f>
        <v>Bayern</v>
      </c>
      <c r="C143" s="63"/>
      <c r="D143" s="81"/>
      <c r="E143" s="61"/>
      <c r="F143" s="60"/>
      <c r="G143" s="60"/>
      <c r="H143" s="60"/>
      <c r="I143" s="3"/>
      <c r="J143" s="31"/>
      <c r="K143" s="31"/>
      <c r="L143" s="3"/>
      <c r="M143" s="4"/>
      <c r="N143" s="4"/>
      <c r="O143" s="4"/>
      <c r="P143" s="4"/>
      <c r="Q143" s="4"/>
      <c r="R143" s="4"/>
      <c r="S143" s="4"/>
      <c r="T143" s="33"/>
      <c r="U143" s="33"/>
      <c r="V143" s="33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</row>
    <row r="144" spans="1:81" s="2" customFormat="1" ht="12.75" customHeight="1">
      <c r="A144" s="75">
        <f t="shared" si="38"/>
        <v>0</v>
      </c>
      <c r="B144" s="29" t="str">
        <f t="shared" si="39"/>
        <v>Schleswig.-H./Hamburg</v>
      </c>
      <c r="C144" s="63"/>
      <c r="D144" s="81"/>
      <c r="E144" s="61"/>
      <c r="F144" s="60"/>
      <c r="G144" s="60"/>
      <c r="H144" s="60"/>
      <c r="I144" s="3"/>
      <c r="J144" s="31"/>
      <c r="K144" s="31"/>
      <c r="L144" s="3"/>
      <c r="M144" s="4"/>
      <c r="N144" s="4"/>
      <c r="O144" s="4"/>
      <c r="P144" s="4"/>
      <c r="Q144" s="4"/>
      <c r="R144" s="4"/>
      <c r="S144" s="4"/>
      <c r="T144" s="33"/>
      <c r="U144" s="33"/>
      <c r="V144" s="33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</row>
    <row r="145" spans="1:81" s="2" customFormat="1" ht="12.75" customHeight="1">
      <c r="A145" s="75">
        <f t="shared" si="38"/>
        <v>0</v>
      </c>
      <c r="B145" s="29" t="str">
        <f t="shared" si="39"/>
        <v>Hessen</v>
      </c>
      <c r="C145" s="63"/>
      <c r="D145" s="81"/>
      <c r="E145" s="61"/>
      <c r="F145" s="60"/>
      <c r="G145" s="60"/>
      <c r="H145" s="60"/>
      <c r="I145" s="3"/>
      <c r="J145" s="31"/>
      <c r="K145" s="31"/>
      <c r="L145" s="3"/>
      <c r="M145" s="4"/>
      <c r="N145" s="4"/>
      <c r="O145" s="4"/>
      <c r="P145" s="4"/>
      <c r="Q145" s="4"/>
      <c r="R145" s="4"/>
      <c r="S145" s="4"/>
      <c r="T145" s="33"/>
      <c r="U145" s="33"/>
      <c r="V145" s="33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</row>
    <row r="146" spans="1:81" s="2" customFormat="1" ht="12.75" customHeight="1">
      <c r="A146" s="75">
        <f t="shared" si="38"/>
        <v>0</v>
      </c>
      <c r="B146" s="29" t="str">
        <f t="shared" si="39"/>
        <v>Nordrhein-Westfalen</v>
      </c>
      <c r="C146" s="63"/>
      <c r="D146" s="81"/>
      <c r="E146" s="61"/>
      <c r="F146" s="60"/>
      <c r="G146" s="60"/>
      <c r="H146" s="60"/>
      <c r="I146" s="3"/>
      <c r="J146" s="31"/>
      <c r="K146" s="31"/>
      <c r="L146" s="3"/>
      <c r="M146" s="4"/>
      <c r="N146" s="4"/>
      <c r="O146" s="4"/>
      <c r="P146" s="4"/>
      <c r="Q146" s="4"/>
      <c r="R146" s="4"/>
      <c r="S146" s="4"/>
      <c r="T146" s="33"/>
      <c r="U146" s="33"/>
      <c r="V146" s="33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</row>
    <row r="147" spans="1:81" s="2" customFormat="1" ht="12.75" customHeight="1">
      <c r="A147" s="75">
        <f t="shared" si="38"/>
        <v>0</v>
      </c>
      <c r="B147" s="29" t="str">
        <f t="shared" si="39"/>
        <v>Gegner 5 (Tag)</v>
      </c>
      <c r="C147" s="63"/>
      <c r="D147" s="81"/>
      <c r="E147" s="61"/>
      <c r="F147" s="60"/>
      <c r="G147" s="60"/>
      <c r="H147" s="60"/>
      <c r="I147" s="3"/>
      <c r="J147" s="31"/>
      <c r="K147" s="31"/>
      <c r="L147" s="3"/>
      <c r="M147" s="4"/>
      <c r="N147" s="4"/>
      <c r="O147" s="4"/>
      <c r="P147" s="4"/>
      <c r="Q147" s="4"/>
      <c r="R147" s="4"/>
      <c r="S147" s="4"/>
      <c r="T147" s="33"/>
      <c r="U147" s="33"/>
      <c r="V147" s="33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</row>
    <row r="148" spans="1:81" s="2" customFormat="1" ht="12.75" customHeight="1">
      <c r="A148" s="75">
        <f t="shared" si="38"/>
        <v>0</v>
      </c>
      <c r="B148" s="29" t="str">
        <f t="shared" si="39"/>
        <v>Gegner 6 (Tag)</v>
      </c>
      <c r="C148" s="63"/>
      <c r="D148" s="81"/>
      <c r="E148" s="61"/>
      <c r="F148" s="60"/>
      <c r="G148" s="60"/>
      <c r="H148" s="60"/>
      <c r="I148" s="3"/>
      <c r="J148" s="31"/>
      <c r="K148" s="31"/>
      <c r="L148" s="3"/>
      <c r="M148" s="4"/>
      <c r="N148" s="4"/>
      <c r="O148" s="4"/>
      <c r="P148" s="4"/>
      <c r="Q148" s="4"/>
      <c r="R148" s="4"/>
      <c r="S148" s="4"/>
      <c r="T148" s="33"/>
      <c r="U148" s="33"/>
      <c r="V148" s="33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</row>
    <row r="149" spans="1:25" ht="12.75" customHeight="1">
      <c r="A149" s="74">
        <f>'b-bawü'!A149</f>
        <v>0</v>
      </c>
      <c r="B149" s="117"/>
      <c r="C149" s="118"/>
      <c r="D149" s="119"/>
      <c r="E149" s="120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2"/>
      <c r="Y149" s="122"/>
    </row>
    <row r="150" spans="1:81" s="2" customFormat="1" ht="12.75" customHeight="1">
      <c r="A150" s="75">
        <f aca="true" t="shared" si="40" ref="A150:A155">A149</f>
        <v>0</v>
      </c>
      <c r="B150" s="29" t="str">
        <f aca="true" t="shared" si="41" ref="B150:B155">B31</f>
        <v>Bayern</v>
      </c>
      <c r="C150" s="63"/>
      <c r="D150" s="81"/>
      <c r="E150" s="61"/>
      <c r="F150" s="60"/>
      <c r="G150" s="60"/>
      <c r="H150" s="60"/>
      <c r="I150" s="3"/>
      <c r="J150" s="31"/>
      <c r="K150" s="31"/>
      <c r="L150" s="3"/>
      <c r="M150" s="4"/>
      <c r="N150" s="4"/>
      <c r="O150" s="4"/>
      <c r="P150" s="4"/>
      <c r="Q150" s="4"/>
      <c r="R150" s="4"/>
      <c r="S150" s="4"/>
      <c r="T150" s="33"/>
      <c r="U150" s="33"/>
      <c r="V150" s="33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</row>
    <row r="151" spans="1:81" s="2" customFormat="1" ht="12.75" customHeight="1">
      <c r="A151" s="75">
        <f t="shared" si="40"/>
        <v>0</v>
      </c>
      <c r="B151" s="29" t="str">
        <f t="shared" si="41"/>
        <v>Schleswig.-H./Hamburg</v>
      </c>
      <c r="C151" s="63"/>
      <c r="D151" s="81"/>
      <c r="E151" s="61"/>
      <c r="F151" s="60"/>
      <c r="G151" s="60"/>
      <c r="H151" s="60"/>
      <c r="I151" s="3"/>
      <c r="J151" s="31"/>
      <c r="K151" s="31"/>
      <c r="L151" s="3"/>
      <c r="M151" s="4"/>
      <c r="N151" s="4"/>
      <c r="O151" s="4"/>
      <c r="P151" s="4"/>
      <c r="Q151" s="4"/>
      <c r="R151" s="4"/>
      <c r="S151" s="4"/>
      <c r="T151" s="33"/>
      <c r="U151" s="33"/>
      <c r="V151" s="33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</row>
    <row r="152" spans="1:81" s="2" customFormat="1" ht="12.75" customHeight="1">
      <c r="A152" s="75">
        <f t="shared" si="40"/>
        <v>0</v>
      </c>
      <c r="B152" s="29" t="str">
        <f t="shared" si="41"/>
        <v>Hessen</v>
      </c>
      <c r="C152" s="63"/>
      <c r="D152" s="81"/>
      <c r="E152" s="61"/>
      <c r="F152" s="60"/>
      <c r="G152" s="60"/>
      <c r="H152" s="60"/>
      <c r="I152" s="3"/>
      <c r="J152" s="31"/>
      <c r="K152" s="31"/>
      <c r="L152" s="3"/>
      <c r="M152" s="4"/>
      <c r="N152" s="4"/>
      <c r="O152" s="4"/>
      <c r="P152" s="4"/>
      <c r="Q152" s="4"/>
      <c r="R152" s="4"/>
      <c r="S152" s="4"/>
      <c r="T152" s="33"/>
      <c r="U152" s="33"/>
      <c r="V152" s="33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</row>
    <row r="153" spans="1:81" s="2" customFormat="1" ht="12.75" customHeight="1">
      <c r="A153" s="75">
        <f t="shared" si="40"/>
        <v>0</v>
      </c>
      <c r="B153" s="29" t="str">
        <f t="shared" si="41"/>
        <v>Nordrhein-Westfalen</v>
      </c>
      <c r="C153" s="63"/>
      <c r="D153" s="81"/>
      <c r="E153" s="61"/>
      <c r="F153" s="60"/>
      <c r="G153" s="60"/>
      <c r="H153" s="60"/>
      <c r="I153" s="3"/>
      <c r="J153" s="31"/>
      <c r="K153" s="31"/>
      <c r="L153" s="3"/>
      <c r="M153" s="4"/>
      <c r="N153" s="4"/>
      <c r="O153" s="4"/>
      <c r="P153" s="4"/>
      <c r="Q153" s="4"/>
      <c r="R153" s="4"/>
      <c r="S153" s="4"/>
      <c r="T153" s="33"/>
      <c r="U153" s="33"/>
      <c r="V153" s="33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</row>
    <row r="154" spans="1:81" s="2" customFormat="1" ht="12.75" customHeight="1">
      <c r="A154" s="75">
        <f t="shared" si="40"/>
        <v>0</v>
      </c>
      <c r="B154" s="29" t="str">
        <f t="shared" si="41"/>
        <v>Gegner 5 (Tag)</v>
      </c>
      <c r="C154" s="63"/>
      <c r="D154" s="81"/>
      <c r="E154" s="61"/>
      <c r="F154" s="60"/>
      <c r="G154" s="60"/>
      <c r="H154" s="60"/>
      <c r="I154" s="3"/>
      <c r="J154" s="31"/>
      <c r="K154" s="31"/>
      <c r="L154" s="3"/>
      <c r="M154" s="4"/>
      <c r="N154" s="4"/>
      <c r="O154" s="4"/>
      <c r="P154" s="4"/>
      <c r="Q154" s="4"/>
      <c r="R154" s="4"/>
      <c r="S154" s="4"/>
      <c r="T154" s="33"/>
      <c r="U154" s="33"/>
      <c r="V154" s="33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</row>
    <row r="155" spans="1:81" s="2" customFormat="1" ht="12.75" customHeight="1">
      <c r="A155" s="75">
        <f t="shared" si="40"/>
        <v>0</v>
      </c>
      <c r="B155" s="29" t="str">
        <f t="shared" si="41"/>
        <v>Gegner 6 (Tag)</v>
      </c>
      <c r="C155" s="63"/>
      <c r="D155" s="81"/>
      <c r="E155" s="61"/>
      <c r="F155" s="60"/>
      <c r="G155" s="60"/>
      <c r="H155" s="60"/>
      <c r="I155" s="3"/>
      <c r="J155" s="31"/>
      <c r="K155" s="31"/>
      <c r="L155" s="3"/>
      <c r="M155" s="4"/>
      <c r="N155" s="4"/>
      <c r="O155" s="4"/>
      <c r="P155" s="4"/>
      <c r="Q155" s="4"/>
      <c r="R155" s="4"/>
      <c r="S155" s="4"/>
      <c r="T155" s="33"/>
      <c r="U155" s="33"/>
      <c r="V155" s="33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</row>
    <row r="156" spans="1:25" ht="12.75" customHeight="1">
      <c r="A156" s="74">
        <f>'b-bawü'!A156</f>
        <v>0</v>
      </c>
      <c r="B156" s="117"/>
      <c r="C156" s="118"/>
      <c r="D156" s="119"/>
      <c r="E156" s="120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2"/>
      <c r="Y156" s="122"/>
    </row>
    <row r="157" spans="1:81" s="2" customFormat="1" ht="12.75" customHeight="1">
      <c r="A157" s="75">
        <f aca="true" t="shared" si="42" ref="A157:A162">A156</f>
        <v>0</v>
      </c>
      <c r="B157" s="29" t="str">
        <f aca="true" t="shared" si="43" ref="B157:B162">B31</f>
        <v>Bayern</v>
      </c>
      <c r="C157" s="63"/>
      <c r="D157" s="81"/>
      <c r="E157" s="61"/>
      <c r="F157" s="60"/>
      <c r="G157" s="60"/>
      <c r="H157" s="60"/>
      <c r="I157" s="3"/>
      <c r="J157" s="31"/>
      <c r="K157" s="31"/>
      <c r="L157" s="3"/>
      <c r="M157" s="4"/>
      <c r="N157" s="4"/>
      <c r="O157" s="4"/>
      <c r="P157" s="4"/>
      <c r="Q157" s="4"/>
      <c r="R157" s="4"/>
      <c r="S157" s="4"/>
      <c r="T157" s="33"/>
      <c r="U157" s="33"/>
      <c r="V157" s="33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</row>
    <row r="158" spans="1:81" s="2" customFormat="1" ht="12.75" customHeight="1">
      <c r="A158" s="75">
        <f t="shared" si="42"/>
        <v>0</v>
      </c>
      <c r="B158" s="29" t="str">
        <f t="shared" si="43"/>
        <v>Schleswig.-H./Hamburg</v>
      </c>
      <c r="C158" s="63"/>
      <c r="D158" s="81"/>
      <c r="E158" s="61"/>
      <c r="F158" s="60"/>
      <c r="G158" s="60"/>
      <c r="H158" s="60"/>
      <c r="I158" s="3"/>
      <c r="J158" s="31"/>
      <c r="K158" s="31"/>
      <c r="L158" s="3"/>
      <c r="M158" s="4"/>
      <c r="N158" s="4"/>
      <c r="O158" s="4"/>
      <c r="P158" s="4"/>
      <c r="Q158" s="4"/>
      <c r="R158" s="4"/>
      <c r="S158" s="4"/>
      <c r="T158" s="33"/>
      <c r="U158" s="33"/>
      <c r="V158" s="33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</row>
    <row r="159" spans="1:81" s="2" customFormat="1" ht="12.75" customHeight="1">
      <c r="A159" s="75">
        <f t="shared" si="42"/>
        <v>0</v>
      </c>
      <c r="B159" s="29" t="str">
        <f t="shared" si="43"/>
        <v>Hessen</v>
      </c>
      <c r="C159" s="63"/>
      <c r="D159" s="81"/>
      <c r="E159" s="61"/>
      <c r="F159" s="60"/>
      <c r="G159" s="60"/>
      <c r="H159" s="60"/>
      <c r="I159" s="3"/>
      <c r="J159" s="31"/>
      <c r="K159" s="31"/>
      <c r="L159" s="3"/>
      <c r="M159" s="4"/>
      <c r="N159" s="4"/>
      <c r="O159" s="4"/>
      <c r="P159" s="4"/>
      <c r="Q159" s="4"/>
      <c r="R159" s="4"/>
      <c r="S159" s="4"/>
      <c r="T159" s="33"/>
      <c r="U159" s="33"/>
      <c r="V159" s="33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</row>
    <row r="160" spans="1:81" s="2" customFormat="1" ht="12.75" customHeight="1">
      <c r="A160" s="75">
        <f t="shared" si="42"/>
        <v>0</v>
      </c>
      <c r="B160" s="29" t="str">
        <f t="shared" si="43"/>
        <v>Nordrhein-Westfalen</v>
      </c>
      <c r="C160" s="63"/>
      <c r="D160" s="81"/>
      <c r="E160" s="61"/>
      <c r="F160" s="60"/>
      <c r="G160" s="60"/>
      <c r="H160" s="60"/>
      <c r="I160" s="3"/>
      <c r="J160" s="31"/>
      <c r="K160" s="31"/>
      <c r="L160" s="3"/>
      <c r="M160" s="4"/>
      <c r="N160" s="4"/>
      <c r="O160" s="4"/>
      <c r="P160" s="4"/>
      <c r="Q160" s="4"/>
      <c r="R160" s="4"/>
      <c r="S160" s="4"/>
      <c r="T160" s="33"/>
      <c r="U160" s="33"/>
      <c r="V160" s="33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</row>
    <row r="161" spans="1:81" s="2" customFormat="1" ht="12.75" customHeight="1">
      <c r="A161" s="75">
        <f t="shared" si="42"/>
        <v>0</v>
      </c>
      <c r="B161" s="29" t="str">
        <f t="shared" si="43"/>
        <v>Gegner 5 (Tag)</v>
      </c>
      <c r="C161" s="63"/>
      <c r="D161" s="81"/>
      <c r="E161" s="61"/>
      <c r="F161" s="60"/>
      <c r="G161" s="60"/>
      <c r="H161" s="60"/>
      <c r="I161" s="3"/>
      <c r="J161" s="31"/>
      <c r="K161" s="31"/>
      <c r="L161" s="3"/>
      <c r="M161" s="4"/>
      <c r="N161" s="4"/>
      <c r="O161" s="4"/>
      <c r="P161" s="4"/>
      <c r="Q161" s="4"/>
      <c r="R161" s="4"/>
      <c r="S161" s="4"/>
      <c r="T161" s="33"/>
      <c r="U161" s="33"/>
      <c r="V161" s="33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</row>
    <row r="162" spans="1:81" s="2" customFormat="1" ht="12.75" customHeight="1">
      <c r="A162" s="75">
        <f t="shared" si="42"/>
        <v>0</v>
      </c>
      <c r="B162" s="29" t="str">
        <f t="shared" si="43"/>
        <v>Gegner 6 (Tag)</v>
      </c>
      <c r="C162" s="63"/>
      <c r="D162" s="81"/>
      <c r="E162" s="61"/>
      <c r="F162" s="60"/>
      <c r="G162" s="60"/>
      <c r="H162" s="60"/>
      <c r="I162" s="3"/>
      <c r="J162" s="31"/>
      <c r="K162" s="31"/>
      <c r="L162" s="3"/>
      <c r="M162" s="4"/>
      <c r="N162" s="4"/>
      <c r="O162" s="4"/>
      <c r="P162" s="4"/>
      <c r="Q162" s="4"/>
      <c r="R162" s="4"/>
      <c r="S162" s="4"/>
      <c r="T162" s="33"/>
      <c r="U162" s="33"/>
      <c r="V162" s="33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</row>
    <row r="163" spans="1:25" ht="12.75" customHeight="1">
      <c r="A163" s="74">
        <f>'b-bawü'!A163</f>
        <v>0</v>
      </c>
      <c r="B163" s="117"/>
      <c r="C163" s="118"/>
      <c r="D163" s="119"/>
      <c r="E163" s="120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2"/>
      <c r="Y163" s="122"/>
    </row>
    <row r="164" spans="1:81" s="2" customFormat="1" ht="12.75" customHeight="1">
      <c r="A164" s="75">
        <f aca="true" t="shared" si="44" ref="A164:A169">A163</f>
        <v>0</v>
      </c>
      <c r="B164" s="29" t="str">
        <f aca="true" t="shared" si="45" ref="B164:B169">B31</f>
        <v>Bayern</v>
      </c>
      <c r="C164" s="63"/>
      <c r="D164" s="81"/>
      <c r="E164" s="61"/>
      <c r="F164" s="60"/>
      <c r="G164" s="60"/>
      <c r="H164" s="60"/>
      <c r="I164" s="3"/>
      <c r="J164" s="31"/>
      <c r="K164" s="31"/>
      <c r="L164" s="3"/>
      <c r="M164" s="4"/>
      <c r="N164" s="4"/>
      <c r="O164" s="4"/>
      <c r="P164" s="4"/>
      <c r="Q164" s="4"/>
      <c r="R164" s="4"/>
      <c r="S164" s="4"/>
      <c r="T164" s="33"/>
      <c r="U164" s="33"/>
      <c r="V164" s="33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</row>
    <row r="165" spans="1:81" s="2" customFormat="1" ht="12.75" customHeight="1">
      <c r="A165" s="75">
        <f t="shared" si="44"/>
        <v>0</v>
      </c>
      <c r="B165" s="29" t="str">
        <f t="shared" si="45"/>
        <v>Schleswig.-H./Hamburg</v>
      </c>
      <c r="C165" s="63"/>
      <c r="D165" s="81"/>
      <c r="E165" s="61"/>
      <c r="F165" s="60"/>
      <c r="G165" s="60"/>
      <c r="H165" s="60"/>
      <c r="I165" s="3"/>
      <c r="J165" s="31"/>
      <c r="K165" s="31"/>
      <c r="L165" s="3"/>
      <c r="M165" s="4"/>
      <c r="N165" s="4"/>
      <c r="O165" s="4"/>
      <c r="P165" s="4"/>
      <c r="Q165" s="4"/>
      <c r="R165" s="4"/>
      <c r="S165" s="4"/>
      <c r="T165" s="33"/>
      <c r="U165" s="33"/>
      <c r="V165" s="33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</row>
    <row r="166" spans="1:81" s="2" customFormat="1" ht="12.75" customHeight="1">
      <c r="A166" s="75">
        <f t="shared" si="44"/>
        <v>0</v>
      </c>
      <c r="B166" s="29" t="str">
        <f t="shared" si="45"/>
        <v>Hessen</v>
      </c>
      <c r="C166" s="63"/>
      <c r="D166" s="81"/>
      <c r="E166" s="61"/>
      <c r="F166" s="60"/>
      <c r="G166" s="60"/>
      <c r="H166" s="60"/>
      <c r="I166" s="3"/>
      <c r="J166" s="31"/>
      <c r="K166" s="31"/>
      <c r="L166" s="3"/>
      <c r="M166" s="4"/>
      <c r="N166" s="4"/>
      <c r="O166" s="4"/>
      <c r="P166" s="4"/>
      <c r="Q166" s="4"/>
      <c r="R166" s="4"/>
      <c r="S166" s="4"/>
      <c r="T166" s="33"/>
      <c r="U166" s="33"/>
      <c r="V166" s="33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</row>
    <row r="167" spans="1:81" s="2" customFormat="1" ht="12.75" customHeight="1">
      <c r="A167" s="75">
        <f t="shared" si="44"/>
        <v>0</v>
      </c>
      <c r="B167" s="29" t="str">
        <f t="shared" si="45"/>
        <v>Nordrhein-Westfalen</v>
      </c>
      <c r="C167" s="63"/>
      <c r="D167" s="81"/>
      <c r="E167" s="61"/>
      <c r="F167" s="60"/>
      <c r="G167" s="60"/>
      <c r="H167" s="60"/>
      <c r="I167" s="3"/>
      <c r="J167" s="31"/>
      <c r="K167" s="31"/>
      <c r="L167" s="3"/>
      <c r="M167" s="4"/>
      <c r="N167" s="4"/>
      <c r="O167" s="4"/>
      <c r="P167" s="4"/>
      <c r="Q167" s="4"/>
      <c r="R167" s="4"/>
      <c r="S167" s="4"/>
      <c r="T167" s="33"/>
      <c r="U167" s="33"/>
      <c r="V167" s="33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</row>
    <row r="168" spans="1:81" s="2" customFormat="1" ht="12.75" customHeight="1">
      <c r="A168" s="75">
        <f t="shared" si="44"/>
        <v>0</v>
      </c>
      <c r="B168" s="29" t="str">
        <f t="shared" si="45"/>
        <v>Gegner 5 (Tag)</v>
      </c>
      <c r="C168" s="63"/>
      <c r="D168" s="81"/>
      <c r="E168" s="61"/>
      <c r="F168" s="60"/>
      <c r="G168" s="60"/>
      <c r="H168" s="60"/>
      <c r="I168" s="3"/>
      <c r="J168" s="31"/>
      <c r="K168" s="31"/>
      <c r="L168" s="3"/>
      <c r="M168" s="4"/>
      <c r="N168" s="4"/>
      <c r="O168" s="4"/>
      <c r="P168" s="4"/>
      <c r="Q168" s="4"/>
      <c r="R168" s="4"/>
      <c r="S168" s="4"/>
      <c r="T168" s="33"/>
      <c r="U168" s="33"/>
      <c r="V168" s="33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</row>
    <row r="169" spans="1:81" s="2" customFormat="1" ht="12.75" customHeight="1">
      <c r="A169" s="75">
        <f t="shared" si="44"/>
        <v>0</v>
      </c>
      <c r="B169" s="29" t="str">
        <f t="shared" si="45"/>
        <v>Gegner 6 (Tag)</v>
      </c>
      <c r="C169" s="63"/>
      <c r="D169" s="81"/>
      <c r="E169" s="61"/>
      <c r="F169" s="60"/>
      <c r="G169" s="60"/>
      <c r="H169" s="60"/>
      <c r="I169" s="3"/>
      <c r="J169" s="31"/>
      <c r="K169" s="31"/>
      <c r="L169" s="3"/>
      <c r="M169" s="4"/>
      <c r="N169" s="4"/>
      <c r="O169" s="4"/>
      <c r="P169" s="4"/>
      <c r="Q169" s="4"/>
      <c r="R169" s="4"/>
      <c r="S169" s="4"/>
      <c r="T169" s="33"/>
      <c r="U169" s="33"/>
      <c r="V169" s="33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</row>
    <row r="171" spans="2:22" s="79" customFormat="1" ht="12.75" customHeight="1">
      <c r="B171" s="79" t="s">
        <v>35</v>
      </c>
      <c r="C171" s="83"/>
      <c r="D171" s="91">
        <f aca="true" t="shared" si="46" ref="D171:M171">SUBTOTAL(9,D3:D169)</f>
        <v>25</v>
      </c>
      <c r="E171" s="85">
        <f t="shared" si="46"/>
        <v>99</v>
      </c>
      <c r="F171" s="85">
        <f t="shared" si="46"/>
        <v>85</v>
      </c>
      <c r="G171" s="85">
        <f t="shared" si="46"/>
        <v>8</v>
      </c>
      <c r="H171" s="85">
        <f t="shared" si="46"/>
        <v>6</v>
      </c>
      <c r="I171" s="87">
        <f t="shared" si="46"/>
        <v>16</v>
      </c>
      <c r="J171" s="87">
        <f t="shared" si="46"/>
        <v>1</v>
      </c>
      <c r="K171" s="87">
        <f t="shared" si="46"/>
        <v>1</v>
      </c>
      <c r="L171" s="87">
        <f t="shared" si="46"/>
        <v>0</v>
      </c>
      <c r="M171" s="89">
        <f t="shared" si="46"/>
        <v>17</v>
      </c>
      <c r="N171" s="89">
        <f aca="true" t="shared" si="47" ref="N171:S171">SUBTOTAL(9,N3:N169)</f>
        <v>11</v>
      </c>
      <c r="O171" s="89">
        <f t="shared" si="47"/>
        <v>0</v>
      </c>
      <c r="P171" s="89">
        <f t="shared" si="47"/>
        <v>3</v>
      </c>
      <c r="Q171" s="89">
        <f t="shared" si="47"/>
        <v>0</v>
      </c>
      <c r="R171" s="89">
        <f t="shared" si="47"/>
        <v>2</v>
      </c>
      <c r="S171" s="89">
        <f t="shared" si="47"/>
        <v>0</v>
      </c>
      <c r="T171" s="92">
        <f>SUBTOTAL(9,T3:T169)</f>
        <v>3</v>
      </c>
      <c r="U171" s="92">
        <f>SUBTOTAL(9,U3:U169)</f>
        <v>1</v>
      </c>
      <c r="V171" s="92">
        <f>SUBTOTAL(9,V3:V169)</f>
        <v>0</v>
      </c>
    </row>
  </sheetData>
  <sheetProtection/>
  <autoFilter ref="B1:B169"/>
  <printOptions/>
  <pageMargins left="0.7874015748031497" right="0.7874015748031497" top="0.7874015748031497" bottom="0.9448818897637796" header="0.5118110236220472" footer="0.5118110236220472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C171"/>
  <sheetViews>
    <sheetView showGridLines="0" zoomScalePageLayoutView="0" workbookViewId="0" topLeftCell="B1">
      <pane ySplit="1" topLeftCell="A2" activePane="bottomLeft" state="frozen"/>
      <selection pane="topLeft" activeCell="A27" sqref="A27"/>
      <selection pane="bottomLeft" activeCell="A27" sqref="A27"/>
    </sheetView>
  </sheetViews>
  <sheetFormatPr defaultColWidth="11.421875" defaultRowHeight="12.75" customHeight="1"/>
  <cols>
    <col min="1" max="1" width="20.7109375" style="123" customWidth="1"/>
    <col min="2" max="2" width="20.7109375" style="116" customWidth="1"/>
    <col min="3" max="3" width="3.7109375" style="116" customWidth="1"/>
    <col min="4" max="4" width="7.28125" style="124" customWidth="1"/>
    <col min="5" max="5" width="3.7109375" style="125" customWidth="1"/>
    <col min="6" max="9" width="3.7109375" style="116" customWidth="1"/>
    <col min="10" max="11" width="3.7109375" style="125" customWidth="1"/>
    <col min="12" max="19" width="3.7109375" style="116" customWidth="1"/>
    <col min="20" max="22" width="3.7109375" style="125" customWidth="1"/>
    <col min="23" max="23" width="11.421875" style="116" customWidth="1"/>
    <col min="24" max="81" width="11.421875" style="59" customWidth="1"/>
    <col min="82" max="16384" width="11.421875" style="116" customWidth="1"/>
  </cols>
  <sheetData>
    <row r="1" spans="1:22" ht="12.75" customHeight="1">
      <c r="A1" s="71" t="str">
        <f>'b-bay'!A1</f>
        <v>Bayern</v>
      </c>
      <c r="B1" s="1" t="s">
        <v>26</v>
      </c>
      <c r="C1" s="35" t="s">
        <v>25</v>
      </c>
      <c r="D1" s="36" t="s">
        <v>20</v>
      </c>
      <c r="E1" s="37" t="s">
        <v>19</v>
      </c>
      <c r="F1" s="35" t="s">
        <v>0</v>
      </c>
      <c r="G1" s="35" t="s">
        <v>2</v>
      </c>
      <c r="H1" s="35" t="s">
        <v>21</v>
      </c>
      <c r="I1" s="35" t="s">
        <v>4</v>
      </c>
      <c r="J1" s="37" t="s">
        <v>5</v>
      </c>
      <c r="K1" s="37" t="s">
        <v>6</v>
      </c>
      <c r="L1" s="35" t="s">
        <v>7</v>
      </c>
      <c r="M1" s="35" t="s">
        <v>8</v>
      </c>
      <c r="N1" s="35" t="s">
        <v>9</v>
      </c>
      <c r="O1" s="35" t="s">
        <v>10</v>
      </c>
      <c r="P1" s="35" t="s">
        <v>13</v>
      </c>
      <c r="Q1" s="35" t="s">
        <v>14</v>
      </c>
      <c r="R1" s="35" t="s">
        <v>22</v>
      </c>
      <c r="S1" s="35" t="s">
        <v>23</v>
      </c>
      <c r="T1" s="37" t="s">
        <v>30</v>
      </c>
      <c r="U1" s="37" t="s">
        <v>31</v>
      </c>
      <c r="V1" s="37" t="s">
        <v>32</v>
      </c>
    </row>
    <row r="2" spans="1:22" ht="12.75" customHeight="1">
      <c r="A2" s="74" t="str">
        <f>'b-bay'!A2</f>
        <v>Bräckle, Robin</v>
      </c>
      <c r="B2" s="117"/>
      <c r="C2" s="118"/>
      <c r="D2" s="119"/>
      <c r="E2" s="120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81" s="2" customFormat="1" ht="12.75" customHeight="1">
      <c r="A3" s="75" t="str">
        <f aca="true" t="shared" si="0" ref="A3:A8">A2</f>
        <v>Bräckle, Robin</v>
      </c>
      <c r="B3" s="29" t="str">
        <f>'b-bay'!B3</f>
        <v>Baden-Württemberg</v>
      </c>
      <c r="C3" s="63"/>
      <c r="D3" s="81"/>
      <c r="E3" s="61"/>
      <c r="F3" s="60"/>
      <c r="G3" s="60"/>
      <c r="H3" s="60"/>
      <c r="I3" s="3"/>
      <c r="J3" s="31"/>
      <c r="K3" s="31"/>
      <c r="L3" s="3"/>
      <c r="M3" s="4"/>
      <c r="N3" s="4"/>
      <c r="O3" s="4"/>
      <c r="P3" s="4"/>
      <c r="Q3" s="4"/>
      <c r="R3" s="4"/>
      <c r="S3" s="4"/>
      <c r="T3" s="33"/>
      <c r="U3" s="33"/>
      <c r="V3" s="33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</row>
    <row r="4" spans="1:81" s="2" customFormat="1" ht="12.75" customHeight="1">
      <c r="A4" s="75" t="str">
        <f t="shared" si="0"/>
        <v>Bräckle, Robin</v>
      </c>
      <c r="B4" s="29" t="str">
        <f>'b-bay'!B4</f>
        <v>Schleswig-H./Hamburg</v>
      </c>
      <c r="C4" s="63"/>
      <c r="D4" s="81"/>
      <c r="E4" s="61"/>
      <c r="F4" s="60"/>
      <c r="G4" s="60"/>
      <c r="H4" s="60"/>
      <c r="I4" s="3"/>
      <c r="J4" s="31"/>
      <c r="K4" s="31"/>
      <c r="L4" s="32"/>
      <c r="M4" s="4"/>
      <c r="N4" s="4"/>
      <c r="O4" s="4"/>
      <c r="P4" s="4"/>
      <c r="Q4" s="4"/>
      <c r="R4" s="4"/>
      <c r="S4" s="4"/>
      <c r="T4" s="33"/>
      <c r="U4" s="33"/>
      <c r="V4" s="33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</row>
    <row r="5" spans="1:81" s="2" customFormat="1" ht="12.75" customHeight="1">
      <c r="A5" s="75" t="str">
        <f t="shared" si="0"/>
        <v>Bräckle, Robin</v>
      </c>
      <c r="B5" s="29" t="str">
        <f>'b-bay'!B5</f>
        <v>NRW</v>
      </c>
      <c r="C5" s="63"/>
      <c r="D5" s="81"/>
      <c r="E5" s="61"/>
      <c r="F5" s="60"/>
      <c r="G5" s="60"/>
      <c r="H5" s="60"/>
      <c r="I5" s="3"/>
      <c r="J5" s="31"/>
      <c r="K5" s="31"/>
      <c r="L5" s="3"/>
      <c r="M5" s="4"/>
      <c r="N5" s="4"/>
      <c r="O5" s="4"/>
      <c r="P5" s="4"/>
      <c r="Q5" s="4"/>
      <c r="R5" s="4"/>
      <c r="S5" s="4"/>
      <c r="T5" s="33"/>
      <c r="U5" s="33"/>
      <c r="V5" s="33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</row>
    <row r="6" spans="1:81" s="2" customFormat="1" ht="12.75" customHeight="1">
      <c r="A6" s="76" t="str">
        <f t="shared" si="0"/>
        <v>Bräckle, Robin</v>
      </c>
      <c r="B6" s="29" t="str">
        <f>'b-bay'!B6</f>
        <v>Hessen</v>
      </c>
      <c r="C6" s="63"/>
      <c r="D6" s="81"/>
      <c r="E6" s="61"/>
      <c r="F6" s="60"/>
      <c r="G6" s="60"/>
      <c r="H6" s="60"/>
      <c r="I6" s="3"/>
      <c r="J6" s="31"/>
      <c r="K6" s="31"/>
      <c r="L6" s="3"/>
      <c r="M6" s="4"/>
      <c r="N6" s="4"/>
      <c r="O6" s="4"/>
      <c r="P6" s="4"/>
      <c r="Q6" s="4"/>
      <c r="R6" s="4"/>
      <c r="S6" s="4"/>
      <c r="T6" s="33"/>
      <c r="U6" s="33"/>
      <c r="V6" s="33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</row>
    <row r="7" spans="1:81" s="2" customFormat="1" ht="12.75" customHeight="1">
      <c r="A7" s="75" t="str">
        <f t="shared" si="0"/>
        <v>Bräckle, Robin</v>
      </c>
      <c r="B7" s="29" t="str">
        <f>'b-bay'!B7</f>
        <v>Gegner 5</v>
      </c>
      <c r="C7" s="63"/>
      <c r="D7" s="81"/>
      <c r="E7" s="61"/>
      <c r="F7" s="60"/>
      <c r="G7" s="60"/>
      <c r="H7" s="60"/>
      <c r="I7" s="3"/>
      <c r="J7" s="31"/>
      <c r="K7" s="31"/>
      <c r="L7" s="3"/>
      <c r="M7" s="4"/>
      <c r="N7" s="4"/>
      <c r="O7" s="4"/>
      <c r="P7" s="4"/>
      <c r="Q7" s="4"/>
      <c r="R7" s="4"/>
      <c r="S7" s="4"/>
      <c r="T7" s="33"/>
      <c r="U7" s="33"/>
      <c r="V7" s="33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</row>
    <row r="8" spans="1:81" s="2" customFormat="1" ht="12.75" customHeight="1">
      <c r="A8" s="76" t="str">
        <f t="shared" si="0"/>
        <v>Bräckle, Robin</v>
      </c>
      <c r="B8" s="29" t="str">
        <f>'b-bay'!B8</f>
        <v>Gegner 6</v>
      </c>
      <c r="C8" s="63"/>
      <c r="D8" s="81"/>
      <c r="E8" s="61"/>
      <c r="F8" s="60"/>
      <c r="G8" s="60"/>
      <c r="H8" s="60"/>
      <c r="I8" s="3"/>
      <c r="J8" s="31"/>
      <c r="K8" s="31"/>
      <c r="L8" s="3"/>
      <c r="M8" s="4"/>
      <c r="N8" s="4"/>
      <c r="O8" s="4"/>
      <c r="P8" s="4"/>
      <c r="Q8" s="4"/>
      <c r="R8" s="4"/>
      <c r="S8" s="4"/>
      <c r="T8" s="33"/>
      <c r="U8" s="33"/>
      <c r="V8" s="33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</row>
    <row r="9" spans="1:22" ht="12.75" customHeight="1">
      <c r="A9" s="74" t="str">
        <f>'b-bay'!A9</f>
        <v>Buchner, David</v>
      </c>
      <c r="B9" s="117"/>
      <c r="C9" s="118"/>
      <c r="D9" s="119"/>
      <c r="E9" s="120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</row>
    <row r="10" spans="1:81" s="2" customFormat="1" ht="12.75" customHeight="1">
      <c r="A10" s="75" t="str">
        <f aca="true" t="shared" si="1" ref="A10:A15">A9</f>
        <v>Buchner, David</v>
      </c>
      <c r="B10" s="29" t="str">
        <f>$B$3</f>
        <v>Baden-Württemberg</v>
      </c>
      <c r="C10" s="63"/>
      <c r="D10" s="81"/>
      <c r="E10" s="61"/>
      <c r="F10" s="60"/>
      <c r="G10" s="60"/>
      <c r="H10" s="60"/>
      <c r="I10" s="3"/>
      <c r="J10" s="31"/>
      <c r="K10" s="31"/>
      <c r="L10" s="3"/>
      <c r="M10" s="4"/>
      <c r="N10" s="4"/>
      <c r="O10" s="4"/>
      <c r="P10" s="4"/>
      <c r="Q10" s="4"/>
      <c r="R10" s="4"/>
      <c r="S10" s="4"/>
      <c r="T10" s="33"/>
      <c r="U10" s="33"/>
      <c r="V10" s="33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</row>
    <row r="11" spans="1:81" s="2" customFormat="1" ht="12.75" customHeight="1">
      <c r="A11" s="75" t="str">
        <f t="shared" si="1"/>
        <v>Buchner, David</v>
      </c>
      <c r="B11" s="29" t="str">
        <f>$B$4</f>
        <v>Schleswig-H./Hamburg</v>
      </c>
      <c r="C11" s="63"/>
      <c r="D11" s="81"/>
      <c r="E11" s="61"/>
      <c r="F11" s="60"/>
      <c r="G11" s="60"/>
      <c r="H11" s="60"/>
      <c r="I11" s="3"/>
      <c r="J11" s="31"/>
      <c r="K11" s="31"/>
      <c r="L11" s="3"/>
      <c r="M11" s="4"/>
      <c r="N11" s="4"/>
      <c r="O11" s="4"/>
      <c r="P11" s="4"/>
      <c r="Q11" s="4"/>
      <c r="R11" s="4"/>
      <c r="S11" s="4"/>
      <c r="T11" s="33"/>
      <c r="U11" s="33"/>
      <c r="V11" s="33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</row>
    <row r="12" spans="1:81" s="2" customFormat="1" ht="12.75" customHeight="1">
      <c r="A12" s="75" t="str">
        <f t="shared" si="1"/>
        <v>Buchner, David</v>
      </c>
      <c r="B12" s="29" t="str">
        <f>$B$5</f>
        <v>NRW</v>
      </c>
      <c r="C12" s="63"/>
      <c r="D12" s="81"/>
      <c r="E12" s="61"/>
      <c r="F12" s="60"/>
      <c r="G12" s="60"/>
      <c r="H12" s="60"/>
      <c r="I12" s="3"/>
      <c r="J12" s="31"/>
      <c r="K12" s="31"/>
      <c r="L12" s="3"/>
      <c r="M12" s="4"/>
      <c r="N12" s="4"/>
      <c r="O12" s="4"/>
      <c r="P12" s="4"/>
      <c r="Q12" s="4"/>
      <c r="R12" s="4"/>
      <c r="S12" s="4"/>
      <c r="T12" s="33"/>
      <c r="U12" s="33"/>
      <c r="V12" s="33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</row>
    <row r="13" spans="1:81" s="2" customFormat="1" ht="12.75" customHeight="1">
      <c r="A13" s="75" t="str">
        <f t="shared" si="1"/>
        <v>Buchner, David</v>
      </c>
      <c r="B13" s="29" t="str">
        <f>$B$6</f>
        <v>Hessen</v>
      </c>
      <c r="C13" s="63"/>
      <c r="D13" s="81"/>
      <c r="E13" s="61"/>
      <c r="F13" s="60"/>
      <c r="G13" s="60"/>
      <c r="H13" s="60"/>
      <c r="I13" s="3"/>
      <c r="J13" s="31"/>
      <c r="K13" s="31"/>
      <c r="L13" s="3"/>
      <c r="M13" s="4"/>
      <c r="N13" s="4"/>
      <c r="O13" s="4"/>
      <c r="P13" s="4"/>
      <c r="Q13" s="4"/>
      <c r="R13" s="4"/>
      <c r="S13" s="4"/>
      <c r="T13" s="33"/>
      <c r="U13" s="33"/>
      <c r="V13" s="33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</row>
    <row r="14" spans="1:81" s="2" customFormat="1" ht="12.75" customHeight="1">
      <c r="A14" s="75" t="str">
        <f t="shared" si="1"/>
        <v>Buchner, David</v>
      </c>
      <c r="B14" s="29" t="str">
        <f>B7</f>
        <v>Gegner 5</v>
      </c>
      <c r="C14" s="63"/>
      <c r="D14" s="81"/>
      <c r="E14" s="61"/>
      <c r="F14" s="60"/>
      <c r="G14" s="60"/>
      <c r="H14" s="60"/>
      <c r="I14" s="3"/>
      <c r="J14" s="31"/>
      <c r="K14" s="31"/>
      <c r="L14" s="3"/>
      <c r="M14" s="4"/>
      <c r="N14" s="4"/>
      <c r="O14" s="4"/>
      <c r="P14" s="4"/>
      <c r="Q14" s="4"/>
      <c r="R14" s="4"/>
      <c r="S14" s="4"/>
      <c r="T14" s="33"/>
      <c r="U14" s="33"/>
      <c r="V14" s="33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</row>
    <row r="15" spans="1:81" s="2" customFormat="1" ht="12.75" customHeight="1">
      <c r="A15" s="75" t="str">
        <f t="shared" si="1"/>
        <v>Buchner, David</v>
      </c>
      <c r="B15" s="29" t="str">
        <f>B8</f>
        <v>Gegner 6</v>
      </c>
      <c r="C15" s="63"/>
      <c r="D15" s="81"/>
      <c r="E15" s="61"/>
      <c r="F15" s="60"/>
      <c r="G15" s="60"/>
      <c r="H15" s="60"/>
      <c r="I15" s="3"/>
      <c r="J15" s="31"/>
      <c r="K15" s="31"/>
      <c r="L15" s="3"/>
      <c r="M15" s="4"/>
      <c r="N15" s="4"/>
      <c r="O15" s="4"/>
      <c r="P15" s="4"/>
      <c r="Q15" s="4"/>
      <c r="R15" s="4"/>
      <c r="S15" s="4"/>
      <c r="T15" s="33"/>
      <c r="U15" s="33"/>
      <c r="V15" s="33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</row>
    <row r="16" spans="1:22" ht="12.75" customHeight="1">
      <c r="A16" s="74" t="str">
        <f>'b-bay'!A16</f>
        <v>Buchner, Samuel</v>
      </c>
      <c r="B16" s="117"/>
      <c r="C16" s="118"/>
      <c r="D16" s="119"/>
      <c r="E16" s="120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</row>
    <row r="17" spans="1:81" s="2" customFormat="1" ht="12.75" customHeight="1">
      <c r="A17" s="75" t="str">
        <f aca="true" t="shared" si="2" ref="A17:A22">A16</f>
        <v>Buchner, Samuel</v>
      </c>
      <c r="B17" s="29" t="str">
        <f aca="true" t="shared" si="3" ref="B17:B22">B3</f>
        <v>Baden-Württemberg</v>
      </c>
      <c r="C17" s="63"/>
      <c r="D17" s="81"/>
      <c r="E17" s="61"/>
      <c r="F17" s="60"/>
      <c r="G17" s="60"/>
      <c r="H17" s="60"/>
      <c r="I17" s="3"/>
      <c r="J17" s="31"/>
      <c r="K17" s="31"/>
      <c r="L17" s="3"/>
      <c r="M17" s="4"/>
      <c r="N17" s="4"/>
      <c r="O17" s="4"/>
      <c r="P17" s="4"/>
      <c r="Q17" s="4"/>
      <c r="R17" s="4"/>
      <c r="S17" s="4"/>
      <c r="T17" s="33"/>
      <c r="U17" s="33"/>
      <c r="V17" s="33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</row>
    <row r="18" spans="1:81" s="2" customFormat="1" ht="12.75" customHeight="1">
      <c r="A18" s="75" t="str">
        <f t="shared" si="2"/>
        <v>Buchner, Samuel</v>
      </c>
      <c r="B18" s="29" t="str">
        <f t="shared" si="3"/>
        <v>Schleswig-H./Hamburg</v>
      </c>
      <c r="C18" s="63">
        <v>1</v>
      </c>
      <c r="D18" s="81">
        <v>2</v>
      </c>
      <c r="E18" s="61">
        <v>8</v>
      </c>
      <c r="F18" s="60">
        <v>6</v>
      </c>
      <c r="G18" s="60">
        <v>1</v>
      </c>
      <c r="H18" s="60">
        <v>1</v>
      </c>
      <c r="I18" s="3">
        <v>1</v>
      </c>
      <c r="J18" s="31"/>
      <c r="K18" s="31">
        <v>1</v>
      </c>
      <c r="L18" s="3"/>
      <c r="M18" s="4">
        <v>1</v>
      </c>
      <c r="N18" s="4">
        <v>2</v>
      </c>
      <c r="O18" s="4"/>
      <c r="P18" s="4"/>
      <c r="Q18" s="4"/>
      <c r="R18" s="4"/>
      <c r="S18" s="4"/>
      <c r="T18" s="33"/>
      <c r="U18" s="33"/>
      <c r="V18" s="33">
        <v>1</v>
      </c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</row>
    <row r="19" spans="1:81" s="2" customFormat="1" ht="12.75" customHeight="1">
      <c r="A19" s="75" t="str">
        <f t="shared" si="2"/>
        <v>Buchner, Samuel</v>
      </c>
      <c r="B19" s="29" t="str">
        <f t="shared" si="3"/>
        <v>NRW</v>
      </c>
      <c r="C19" s="63"/>
      <c r="D19" s="81"/>
      <c r="E19" s="61"/>
      <c r="F19" s="60"/>
      <c r="G19" s="60"/>
      <c r="H19" s="60"/>
      <c r="I19" s="3"/>
      <c r="J19" s="31"/>
      <c r="K19" s="31"/>
      <c r="L19" s="3"/>
      <c r="M19" s="4"/>
      <c r="N19" s="4"/>
      <c r="O19" s="4"/>
      <c r="P19" s="4"/>
      <c r="Q19" s="4"/>
      <c r="R19" s="4"/>
      <c r="S19" s="4"/>
      <c r="T19" s="33"/>
      <c r="U19" s="33"/>
      <c r="V19" s="33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</row>
    <row r="20" spans="1:81" s="2" customFormat="1" ht="12.75" customHeight="1">
      <c r="A20" s="75" t="str">
        <f t="shared" si="2"/>
        <v>Buchner, Samuel</v>
      </c>
      <c r="B20" s="29" t="str">
        <f t="shared" si="3"/>
        <v>Hessen</v>
      </c>
      <c r="C20" s="63"/>
      <c r="D20" s="81"/>
      <c r="E20" s="61"/>
      <c r="F20" s="60"/>
      <c r="G20" s="60"/>
      <c r="H20" s="60"/>
      <c r="I20" s="3"/>
      <c r="J20" s="31"/>
      <c r="K20" s="31"/>
      <c r="L20" s="3"/>
      <c r="M20" s="4"/>
      <c r="N20" s="4"/>
      <c r="O20" s="4"/>
      <c r="P20" s="4"/>
      <c r="Q20" s="4"/>
      <c r="R20" s="4"/>
      <c r="S20" s="4"/>
      <c r="T20" s="33"/>
      <c r="U20" s="33"/>
      <c r="V20" s="33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</row>
    <row r="21" spans="1:81" s="2" customFormat="1" ht="12.75" customHeight="1">
      <c r="A21" s="75" t="str">
        <f t="shared" si="2"/>
        <v>Buchner, Samuel</v>
      </c>
      <c r="B21" s="29" t="str">
        <f t="shared" si="3"/>
        <v>Gegner 5</v>
      </c>
      <c r="C21" s="63"/>
      <c r="D21" s="81"/>
      <c r="E21" s="61"/>
      <c r="F21" s="60"/>
      <c r="G21" s="60"/>
      <c r="H21" s="60"/>
      <c r="I21" s="3"/>
      <c r="J21" s="31"/>
      <c r="K21" s="31"/>
      <c r="L21" s="3"/>
      <c r="M21" s="4"/>
      <c r="N21" s="4"/>
      <c r="O21" s="4"/>
      <c r="P21" s="4"/>
      <c r="Q21" s="4"/>
      <c r="R21" s="4"/>
      <c r="S21" s="4"/>
      <c r="T21" s="33"/>
      <c r="U21" s="33"/>
      <c r="V21" s="33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</row>
    <row r="22" spans="1:81" s="2" customFormat="1" ht="12.75" customHeight="1">
      <c r="A22" s="75" t="str">
        <f t="shared" si="2"/>
        <v>Buchner, Samuel</v>
      </c>
      <c r="B22" s="29" t="str">
        <f t="shared" si="3"/>
        <v>Gegner 6</v>
      </c>
      <c r="C22" s="63"/>
      <c r="D22" s="81"/>
      <c r="E22" s="61"/>
      <c r="F22" s="60"/>
      <c r="G22" s="60"/>
      <c r="H22" s="60"/>
      <c r="I22" s="3"/>
      <c r="J22" s="31"/>
      <c r="K22" s="31"/>
      <c r="L22" s="3"/>
      <c r="M22" s="4"/>
      <c r="N22" s="4"/>
      <c r="O22" s="4"/>
      <c r="P22" s="4"/>
      <c r="Q22" s="4"/>
      <c r="R22" s="4"/>
      <c r="S22" s="4"/>
      <c r="T22" s="33"/>
      <c r="U22" s="33"/>
      <c r="V22" s="33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</row>
    <row r="23" spans="1:22" ht="12.75" customHeight="1">
      <c r="A23" s="74" t="str">
        <f>'b-bay'!A23</f>
        <v>Haushalter, Leo</v>
      </c>
      <c r="B23" s="117"/>
      <c r="C23" s="118"/>
      <c r="D23" s="119"/>
      <c r="E23" s="12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</row>
    <row r="24" spans="1:81" s="2" customFormat="1" ht="12.75" customHeight="1">
      <c r="A24" s="75" t="str">
        <f aca="true" t="shared" si="4" ref="A24:A29">A23</f>
        <v>Haushalter, Leo</v>
      </c>
      <c r="B24" s="29" t="str">
        <f aca="true" t="shared" si="5" ref="B24:B29">B3</f>
        <v>Baden-Württemberg</v>
      </c>
      <c r="C24" s="63">
        <v>1</v>
      </c>
      <c r="D24" s="81">
        <v>5</v>
      </c>
      <c r="E24" s="61">
        <v>25</v>
      </c>
      <c r="F24" s="60">
        <v>21</v>
      </c>
      <c r="G24" s="60">
        <v>6</v>
      </c>
      <c r="H24" s="60">
        <v>5</v>
      </c>
      <c r="I24" s="3">
        <v>7</v>
      </c>
      <c r="J24" s="31">
        <v>2</v>
      </c>
      <c r="K24" s="31"/>
      <c r="L24" s="3"/>
      <c r="M24" s="4"/>
      <c r="N24" s="4">
        <v>4</v>
      </c>
      <c r="O24" s="4"/>
      <c r="P24" s="4"/>
      <c r="Q24" s="4"/>
      <c r="R24" s="4">
        <v>1</v>
      </c>
      <c r="S24" s="4">
        <v>1</v>
      </c>
      <c r="T24" s="33"/>
      <c r="U24" s="33">
        <v>1</v>
      </c>
      <c r="V24" s="33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</row>
    <row r="25" spans="1:81" s="2" customFormat="1" ht="12.75" customHeight="1">
      <c r="A25" s="75" t="str">
        <f t="shared" si="4"/>
        <v>Haushalter, Leo</v>
      </c>
      <c r="B25" s="29" t="str">
        <f t="shared" si="5"/>
        <v>Schleswig-H./Hamburg</v>
      </c>
      <c r="C25" s="63"/>
      <c r="D25" s="81"/>
      <c r="E25" s="61"/>
      <c r="F25" s="60"/>
      <c r="G25" s="60"/>
      <c r="H25" s="60"/>
      <c r="I25" s="3"/>
      <c r="J25" s="31"/>
      <c r="K25" s="31"/>
      <c r="L25" s="3"/>
      <c r="M25" s="4"/>
      <c r="N25" s="4"/>
      <c r="O25" s="4"/>
      <c r="P25" s="4"/>
      <c r="Q25" s="4"/>
      <c r="R25" s="4"/>
      <c r="S25" s="4"/>
      <c r="T25" s="33"/>
      <c r="U25" s="33"/>
      <c r="V25" s="33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</row>
    <row r="26" spans="1:81" s="2" customFormat="1" ht="12.75" customHeight="1">
      <c r="A26" s="75" t="str">
        <f t="shared" si="4"/>
        <v>Haushalter, Leo</v>
      </c>
      <c r="B26" s="29" t="str">
        <f t="shared" si="5"/>
        <v>NRW</v>
      </c>
      <c r="C26" s="63"/>
      <c r="D26" s="81"/>
      <c r="E26" s="61"/>
      <c r="F26" s="60"/>
      <c r="G26" s="60"/>
      <c r="H26" s="60"/>
      <c r="I26" s="3"/>
      <c r="J26" s="31"/>
      <c r="K26" s="31"/>
      <c r="L26" s="3"/>
      <c r="M26" s="4"/>
      <c r="N26" s="4"/>
      <c r="O26" s="4"/>
      <c r="P26" s="4"/>
      <c r="Q26" s="4"/>
      <c r="R26" s="4"/>
      <c r="S26" s="4"/>
      <c r="T26" s="33"/>
      <c r="U26" s="33"/>
      <c r="V26" s="33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</row>
    <row r="27" spans="1:81" s="2" customFormat="1" ht="12.75" customHeight="1">
      <c r="A27" s="75" t="str">
        <f t="shared" si="4"/>
        <v>Haushalter, Leo</v>
      </c>
      <c r="B27" s="29" t="str">
        <f t="shared" si="5"/>
        <v>Hessen</v>
      </c>
      <c r="C27" s="63"/>
      <c r="D27" s="81"/>
      <c r="E27" s="61"/>
      <c r="F27" s="60"/>
      <c r="G27" s="60"/>
      <c r="H27" s="60"/>
      <c r="I27" s="3"/>
      <c r="J27" s="31"/>
      <c r="K27" s="31"/>
      <c r="L27" s="3"/>
      <c r="M27" s="4"/>
      <c r="N27" s="4"/>
      <c r="O27" s="4"/>
      <c r="P27" s="4"/>
      <c r="Q27" s="4"/>
      <c r="R27" s="4"/>
      <c r="S27" s="4"/>
      <c r="T27" s="33"/>
      <c r="U27" s="33"/>
      <c r="V27" s="33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</row>
    <row r="28" spans="1:81" s="2" customFormat="1" ht="12.75" customHeight="1">
      <c r="A28" s="75" t="str">
        <f t="shared" si="4"/>
        <v>Haushalter, Leo</v>
      </c>
      <c r="B28" s="29" t="str">
        <f t="shared" si="5"/>
        <v>Gegner 5</v>
      </c>
      <c r="C28" s="63"/>
      <c r="D28" s="81"/>
      <c r="E28" s="61"/>
      <c r="F28" s="60"/>
      <c r="G28" s="60"/>
      <c r="H28" s="60"/>
      <c r="I28" s="3"/>
      <c r="J28" s="31"/>
      <c r="K28" s="31"/>
      <c r="L28" s="3"/>
      <c r="M28" s="4"/>
      <c r="N28" s="4"/>
      <c r="O28" s="4"/>
      <c r="P28" s="4"/>
      <c r="Q28" s="4"/>
      <c r="R28" s="4"/>
      <c r="S28" s="4"/>
      <c r="T28" s="33"/>
      <c r="U28" s="33"/>
      <c r="V28" s="33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</row>
    <row r="29" spans="1:81" s="2" customFormat="1" ht="12.75" customHeight="1">
      <c r="A29" s="75" t="str">
        <f t="shared" si="4"/>
        <v>Haushalter, Leo</v>
      </c>
      <c r="B29" s="29" t="str">
        <f t="shared" si="5"/>
        <v>Gegner 6</v>
      </c>
      <c r="C29" s="63"/>
      <c r="D29" s="81"/>
      <c r="E29" s="61"/>
      <c r="F29" s="60"/>
      <c r="G29" s="60"/>
      <c r="H29" s="60"/>
      <c r="I29" s="3"/>
      <c r="J29" s="31"/>
      <c r="K29" s="31"/>
      <c r="L29" s="3"/>
      <c r="M29" s="4"/>
      <c r="N29" s="4"/>
      <c r="O29" s="4"/>
      <c r="P29" s="4"/>
      <c r="Q29" s="4"/>
      <c r="R29" s="4"/>
      <c r="S29" s="4"/>
      <c r="T29" s="33"/>
      <c r="U29" s="33"/>
      <c r="V29" s="33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</row>
    <row r="30" spans="1:22" ht="12.75" customHeight="1">
      <c r="A30" s="74" t="str">
        <f>'b-bay'!A30</f>
        <v>Hofmann, Nico</v>
      </c>
      <c r="B30" s="117"/>
      <c r="C30" s="118"/>
      <c r="D30" s="119"/>
      <c r="E30" s="12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</row>
    <row r="31" spans="1:81" s="2" customFormat="1" ht="12.75" customHeight="1">
      <c r="A31" s="75" t="str">
        <f aca="true" t="shared" si="6" ref="A31:A36">A30</f>
        <v>Hofmann, Nico</v>
      </c>
      <c r="B31" s="29" t="str">
        <f aca="true" t="shared" si="7" ref="B31:B36">B3</f>
        <v>Baden-Württemberg</v>
      </c>
      <c r="C31" s="63"/>
      <c r="D31" s="81"/>
      <c r="E31" s="61"/>
      <c r="F31" s="60"/>
      <c r="G31" s="60"/>
      <c r="H31" s="60"/>
      <c r="I31" s="3"/>
      <c r="J31" s="31"/>
      <c r="K31" s="31"/>
      <c r="L31" s="3"/>
      <c r="M31" s="4"/>
      <c r="N31" s="4"/>
      <c r="O31" s="4"/>
      <c r="P31" s="4"/>
      <c r="Q31" s="4"/>
      <c r="R31" s="4"/>
      <c r="S31" s="4"/>
      <c r="T31" s="33"/>
      <c r="U31" s="33"/>
      <c r="V31" s="33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</row>
    <row r="32" spans="1:81" s="2" customFormat="1" ht="12.75" customHeight="1">
      <c r="A32" s="75" t="str">
        <f t="shared" si="6"/>
        <v>Hofmann, Nico</v>
      </c>
      <c r="B32" s="29" t="str">
        <f t="shared" si="7"/>
        <v>Schleswig-H./Hamburg</v>
      </c>
      <c r="C32" s="63">
        <v>1</v>
      </c>
      <c r="D32" s="81">
        <v>5</v>
      </c>
      <c r="E32" s="61">
        <v>26</v>
      </c>
      <c r="F32" s="60">
        <v>26</v>
      </c>
      <c r="G32" s="60">
        <v>2</v>
      </c>
      <c r="H32" s="60">
        <v>1</v>
      </c>
      <c r="I32" s="3">
        <v>6</v>
      </c>
      <c r="J32" s="31">
        <v>2</v>
      </c>
      <c r="K32" s="31"/>
      <c r="L32" s="3"/>
      <c r="M32" s="4">
        <v>7</v>
      </c>
      <c r="N32" s="4"/>
      <c r="O32" s="4"/>
      <c r="P32" s="4"/>
      <c r="Q32" s="4"/>
      <c r="R32" s="4"/>
      <c r="S32" s="4"/>
      <c r="T32" s="33">
        <v>1</v>
      </c>
      <c r="U32" s="33"/>
      <c r="V32" s="33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</row>
    <row r="33" spans="1:81" s="2" customFormat="1" ht="12.75" customHeight="1">
      <c r="A33" s="75" t="str">
        <f t="shared" si="6"/>
        <v>Hofmann, Nico</v>
      </c>
      <c r="B33" s="29" t="str">
        <f t="shared" si="7"/>
        <v>NRW</v>
      </c>
      <c r="C33" s="63"/>
      <c r="D33" s="81"/>
      <c r="E33" s="61"/>
      <c r="F33" s="60"/>
      <c r="G33" s="62"/>
      <c r="H33" s="60"/>
      <c r="I33" s="3"/>
      <c r="J33" s="31"/>
      <c r="K33" s="31"/>
      <c r="L33" s="3"/>
      <c r="M33" s="4"/>
      <c r="N33" s="4"/>
      <c r="O33" s="4"/>
      <c r="P33" s="4"/>
      <c r="Q33" s="4"/>
      <c r="R33" s="4"/>
      <c r="S33" s="4"/>
      <c r="T33" s="33"/>
      <c r="U33" s="33"/>
      <c r="V33" s="33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</row>
    <row r="34" spans="1:81" s="2" customFormat="1" ht="12.75" customHeight="1">
      <c r="A34" s="75" t="str">
        <f t="shared" si="6"/>
        <v>Hofmann, Nico</v>
      </c>
      <c r="B34" s="29" t="str">
        <f t="shared" si="7"/>
        <v>Hessen</v>
      </c>
      <c r="C34" s="63"/>
      <c r="D34" s="81"/>
      <c r="E34" s="61"/>
      <c r="F34" s="60"/>
      <c r="G34" s="60"/>
      <c r="H34" s="60"/>
      <c r="I34" s="3"/>
      <c r="J34" s="31"/>
      <c r="K34" s="31"/>
      <c r="L34" s="3"/>
      <c r="M34" s="4"/>
      <c r="N34" s="4"/>
      <c r="O34" s="4"/>
      <c r="P34" s="4"/>
      <c r="Q34" s="4"/>
      <c r="R34" s="4"/>
      <c r="S34" s="4"/>
      <c r="T34" s="33"/>
      <c r="U34" s="33"/>
      <c r="V34" s="33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</row>
    <row r="35" spans="1:81" s="2" customFormat="1" ht="12.75" customHeight="1">
      <c r="A35" s="75" t="str">
        <f t="shared" si="6"/>
        <v>Hofmann, Nico</v>
      </c>
      <c r="B35" s="29" t="str">
        <f t="shared" si="7"/>
        <v>Gegner 5</v>
      </c>
      <c r="C35" s="63"/>
      <c r="D35" s="81"/>
      <c r="E35" s="61"/>
      <c r="F35" s="60"/>
      <c r="G35" s="60"/>
      <c r="H35" s="60"/>
      <c r="I35" s="3"/>
      <c r="J35" s="31"/>
      <c r="K35" s="31"/>
      <c r="L35" s="3"/>
      <c r="M35" s="4"/>
      <c r="N35" s="4"/>
      <c r="O35" s="4"/>
      <c r="P35" s="4"/>
      <c r="Q35" s="4"/>
      <c r="R35" s="4"/>
      <c r="S35" s="4"/>
      <c r="T35" s="33"/>
      <c r="U35" s="33"/>
      <c r="V35" s="33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</row>
    <row r="36" spans="1:81" s="2" customFormat="1" ht="12.75" customHeight="1">
      <c r="A36" s="75" t="str">
        <f t="shared" si="6"/>
        <v>Hofmann, Nico</v>
      </c>
      <c r="B36" s="29" t="str">
        <f t="shared" si="7"/>
        <v>Gegner 6</v>
      </c>
      <c r="C36" s="63"/>
      <c r="D36" s="81"/>
      <c r="E36" s="61"/>
      <c r="F36" s="60"/>
      <c r="G36" s="60"/>
      <c r="H36" s="60"/>
      <c r="I36" s="3"/>
      <c r="J36" s="31"/>
      <c r="K36" s="31"/>
      <c r="L36" s="3"/>
      <c r="M36" s="4"/>
      <c r="N36" s="4"/>
      <c r="O36" s="4"/>
      <c r="P36" s="4"/>
      <c r="Q36" s="4"/>
      <c r="R36" s="4"/>
      <c r="S36" s="4"/>
      <c r="T36" s="33"/>
      <c r="U36" s="33"/>
      <c r="V36" s="33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</row>
    <row r="37" spans="1:23" ht="12.75" customHeight="1">
      <c r="A37" s="74" t="str">
        <f>'b-bay'!A37</f>
        <v>Jagr, Daniel</v>
      </c>
      <c r="B37" s="117"/>
      <c r="C37" s="118"/>
      <c r="D37" s="119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</row>
    <row r="38" spans="1:81" s="2" customFormat="1" ht="12.75" customHeight="1">
      <c r="A38" s="75" t="str">
        <f aca="true" t="shared" si="8" ref="A38:A43">A37</f>
        <v>Jagr, Daniel</v>
      </c>
      <c r="B38" s="29" t="str">
        <f aca="true" t="shared" si="9" ref="B38:B43">B3</f>
        <v>Baden-Württemberg</v>
      </c>
      <c r="C38" s="63"/>
      <c r="D38" s="81"/>
      <c r="E38" s="61"/>
      <c r="F38" s="60"/>
      <c r="G38" s="60"/>
      <c r="H38" s="60"/>
      <c r="I38" s="3"/>
      <c r="J38" s="31"/>
      <c r="K38" s="31"/>
      <c r="L38" s="3"/>
      <c r="M38" s="4"/>
      <c r="N38" s="4"/>
      <c r="O38" s="4"/>
      <c r="P38" s="4"/>
      <c r="Q38" s="4"/>
      <c r="R38" s="4"/>
      <c r="S38" s="4"/>
      <c r="T38" s="33"/>
      <c r="U38" s="33"/>
      <c r="V38" s="33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</row>
    <row r="39" spans="1:81" s="2" customFormat="1" ht="12.75" customHeight="1">
      <c r="A39" s="75" t="str">
        <f t="shared" si="8"/>
        <v>Jagr, Daniel</v>
      </c>
      <c r="B39" s="29" t="str">
        <f t="shared" si="9"/>
        <v>Schleswig-H./Hamburg</v>
      </c>
      <c r="C39" s="63"/>
      <c r="D39" s="81"/>
      <c r="E39" s="61"/>
      <c r="F39" s="60"/>
      <c r="G39" s="60"/>
      <c r="H39" s="60"/>
      <c r="I39" s="3"/>
      <c r="J39" s="31"/>
      <c r="K39" s="31"/>
      <c r="L39" s="3"/>
      <c r="M39" s="4"/>
      <c r="N39" s="4"/>
      <c r="O39" s="4"/>
      <c r="P39" s="4"/>
      <c r="Q39" s="4"/>
      <c r="R39" s="4"/>
      <c r="S39" s="4"/>
      <c r="T39" s="33"/>
      <c r="U39" s="33"/>
      <c r="V39" s="33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</row>
    <row r="40" spans="1:81" s="2" customFormat="1" ht="12.75" customHeight="1">
      <c r="A40" s="75" t="str">
        <f t="shared" si="8"/>
        <v>Jagr, Daniel</v>
      </c>
      <c r="B40" s="29" t="str">
        <f t="shared" si="9"/>
        <v>NRW</v>
      </c>
      <c r="C40" s="63"/>
      <c r="D40" s="81"/>
      <c r="E40" s="61"/>
      <c r="F40" s="60"/>
      <c r="G40" s="60"/>
      <c r="H40" s="60"/>
      <c r="I40" s="3"/>
      <c r="J40" s="31"/>
      <c r="K40" s="31"/>
      <c r="L40" s="3"/>
      <c r="M40" s="4"/>
      <c r="N40" s="4"/>
      <c r="O40" s="4"/>
      <c r="P40" s="4"/>
      <c r="Q40" s="4"/>
      <c r="R40" s="4"/>
      <c r="S40" s="4"/>
      <c r="T40" s="33"/>
      <c r="U40" s="33"/>
      <c r="V40" s="33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</row>
    <row r="41" spans="1:81" s="2" customFormat="1" ht="12.75" customHeight="1">
      <c r="A41" s="75" t="str">
        <f t="shared" si="8"/>
        <v>Jagr, Daniel</v>
      </c>
      <c r="B41" s="29" t="str">
        <f t="shared" si="9"/>
        <v>Hessen</v>
      </c>
      <c r="C41" s="63">
        <v>1</v>
      </c>
      <c r="D41" s="81">
        <v>5</v>
      </c>
      <c r="E41" s="61">
        <v>20</v>
      </c>
      <c r="F41" s="60">
        <v>18</v>
      </c>
      <c r="G41" s="60">
        <v>3</v>
      </c>
      <c r="H41" s="60">
        <v>2</v>
      </c>
      <c r="I41" s="3">
        <v>3</v>
      </c>
      <c r="J41" s="31">
        <v>1</v>
      </c>
      <c r="K41" s="31">
        <v>1</v>
      </c>
      <c r="L41" s="3"/>
      <c r="M41" s="4">
        <v>4</v>
      </c>
      <c r="N41" s="4">
        <v>1</v>
      </c>
      <c r="O41" s="4"/>
      <c r="P41" s="4">
        <v>1</v>
      </c>
      <c r="Q41" s="4"/>
      <c r="R41" s="4"/>
      <c r="S41" s="4"/>
      <c r="T41" s="33">
        <v>1</v>
      </c>
      <c r="U41" s="33"/>
      <c r="V41" s="33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</row>
    <row r="42" spans="1:81" s="2" customFormat="1" ht="12.75" customHeight="1">
      <c r="A42" s="75" t="str">
        <f t="shared" si="8"/>
        <v>Jagr, Daniel</v>
      </c>
      <c r="B42" s="29" t="str">
        <f t="shared" si="9"/>
        <v>Gegner 5</v>
      </c>
      <c r="C42" s="63"/>
      <c r="D42" s="81"/>
      <c r="E42" s="61"/>
      <c r="F42" s="60"/>
      <c r="G42" s="60"/>
      <c r="H42" s="60"/>
      <c r="I42" s="3"/>
      <c r="J42" s="31"/>
      <c r="K42" s="31"/>
      <c r="L42" s="3"/>
      <c r="M42" s="4"/>
      <c r="N42" s="4"/>
      <c r="O42" s="4"/>
      <c r="P42" s="4"/>
      <c r="Q42" s="4"/>
      <c r="R42" s="4"/>
      <c r="S42" s="4"/>
      <c r="T42" s="33"/>
      <c r="U42" s="33"/>
      <c r="V42" s="33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</row>
    <row r="43" spans="1:81" s="2" customFormat="1" ht="12.75" customHeight="1">
      <c r="A43" s="75" t="str">
        <f t="shared" si="8"/>
        <v>Jagr, Daniel</v>
      </c>
      <c r="B43" s="29" t="str">
        <f t="shared" si="9"/>
        <v>Gegner 6</v>
      </c>
      <c r="C43" s="63"/>
      <c r="D43" s="81"/>
      <c r="E43" s="61"/>
      <c r="F43" s="60"/>
      <c r="G43" s="60"/>
      <c r="H43" s="60"/>
      <c r="I43" s="3"/>
      <c r="J43" s="31"/>
      <c r="K43" s="31"/>
      <c r="L43" s="3"/>
      <c r="M43" s="4"/>
      <c r="N43" s="4"/>
      <c r="O43" s="4"/>
      <c r="P43" s="4"/>
      <c r="Q43" s="4"/>
      <c r="R43" s="4"/>
      <c r="S43" s="4"/>
      <c r="T43" s="33"/>
      <c r="U43" s="33"/>
      <c r="V43" s="33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</row>
    <row r="44" spans="1:25" ht="12.75" customHeight="1">
      <c r="A44" s="74" t="str">
        <f>'b-bay'!A44</f>
        <v>Kapff von, Titus</v>
      </c>
      <c r="B44" s="117"/>
      <c r="C44" s="118"/>
      <c r="D44" s="119"/>
      <c r="E44" s="12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2"/>
      <c r="Y44" s="122"/>
    </row>
    <row r="45" spans="1:81" s="2" customFormat="1" ht="12.75" customHeight="1">
      <c r="A45" s="75" t="str">
        <f aca="true" t="shared" si="10" ref="A45:A50">A44</f>
        <v>Kapff von, Titus</v>
      </c>
      <c r="B45" s="29" t="str">
        <f aca="true" t="shared" si="11" ref="B45:B50">B3</f>
        <v>Baden-Württemberg</v>
      </c>
      <c r="C45" s="63"/>
      <c r="D45" s="81"/>
      <c r="E45" s="61"/>
      <c r="F45" s="60"/>
      <c r="G45" s="60"/>
      <c r="H45" s="60"/>
      <c r="I45" s="3"/>
      <c r="J45" s="31"/>
      <c r="K45" s="31"/>
      <c r="L45" s="3"/>
      <c r="M45" s="4"/>
      <c r="N45" s="4"/>
      <c r="O45" s="4"/>
      <c r="P45" s="4"/>
      <c r="Q45" s="4"/>
      <c r="R45" s="4"/>
      <c r="S45" s="4"/>
      <c r="T45" s="33"/>
      <c r="U45" s="33"/>
      <c r="V45" s="33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</row>
    <row r="46" spans="1:81" s="2" customFormat="1" ht="12.75" customHeight="1">
      <c r="A46" s="75" t="str">
        <f t="shared" si="10"/>
        <v>Kapff von, Titus</v>
      </c>
      <c r="B46" s="29" t="str">
        <f t="shared" si="11"/>
        <v>Schleswig-H./Hamburg</v>
      </c>
      <c r="C46" s="63"/>
      <c r="D46" s="81"/>
      <c r="E46" s="61"/>
      <c r="F46" s="60"/>
      <c r="G46" s="60"/>
      <c r="H46" s="60"/>
      <c r="I46" s="3"/>
      <c r="J46" s="31"/>
      <c r="K46" s="31"/>
      <c r="L46" s="3"/>
      <c r="M46" s="4"/>
      <c r="N46" s="4"/>
      <c r="O46" s="4"/>
      <c r="P46" s="4"/>
      <c r="Q46" s="4"/>
      <c r="R46" s="4"/>
      <c r="S46" s="4"/>
      <c r="T46" s="33"/>
      <c r="U46" s="33"/>
      <c r="V46" s="33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</row>
    <row r="47" spans="1:81" s="2" customFormat="1" ht="12.75" customHeight="1">
      <c r="A47" s="75" t="str">
        <f t="shared" si="10"/>
        <v>Kapff von, Titus</v>
      </c>
      <c r="B47" s="29" t="str">
        <f t="shared" si="11"/>
        <v>NRW</v>
      </c>
      <c r="C47" s="63">
        <v>1</v>
      </c>
      <c r="D47" s="81">
        <v>2.667</v>
      </c>
      <c r="E47" s="61">
        <v>15</v>
      </c>
      <c r="F47" s="60">
        <v>10</v>
      </c>
      <c r="G47" s="60">
        <v>4</v>
      </c>
      <c r="H47" s="60">
        <v>2</v>
      </c>
      <c r="I47" s="3">
        <v>3</v>
      </c>
      <c r="J47" s="31"/>
      <c r="K47" s="31"/>
      <c r="L47" s="3"/>
      <c r="M47" s="4">
        <v>4</v>
      </c>
      <c r="N47" s="4">
        <v>2</v>
      </c>
      <c r="O47" s="4">
        <v>2</v>
      </c>
      <c r="P47" s="4">
        <v>1</v>
      </c>
      <c r="Q47" s="4"/>
      <c r="R47" s="4"/>
      <c r="S47" s="4"/>
      <c r="T47" s="33"/>
      <c r="U47" s="33"/>
      <c r="V47" s="33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</row>
    <row r="48" spans="1:81" s="2" customFormat="1" ht="12.75" customHeight="1">
      <c r="A48" s="75" t="str">
        <f t="shared" si="10"/>
        <v>Kapff von, Titus</v>
      </c>
      <c r="B48" s="29" t="str">
        <f t="shared" si="11"/>
        <v>Hessen</v>
      </c>
      <c r="C48" s="63"/>
      <c r="D48" s="81"/>
      <c r="E48" s="61"/>
      <c r="F48" s="60"/>
      <c r="G48" s="60"/>
      <c r="H48" s="60"/>
      <c r="I48" s="3"/>
      <c r="J48" s="31"/>
      <c r="K48" s="31"/>
      <c r="L48" s="3"/>
      <c r="M48" s="4"/>
      <c r="N48" s="4"/>
      <c r="O48" s="4"/>
      <c r="P48" s="4"/>
      <c r="Q48" s="4"/>
      <c r="R48" s="4"/>
      <c r="S48" s="4"/>
      <c r="T48" s="33"/>
      <c r="U48" s="33"/>
      <c r="V48" s="33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</row>
    <row r="49" spans="1:81" s="2" customFormat="1" ht="12.75" customHeight="1">
      <c r="A49" s="75" t="str">
        <f t="shared" si="10"/>
        <v>Kapff von, Titus</v>
      </c>
      <c r="B49" s="29" t="str">
        <f t="shared" si="11"/>
        <v>Gegner 5</v>
      </c>
      <c r="C49" s="63"/>
      <c r="D49" s="81"/>
      <c r="E49" s="61"/>
      <c r="F49" s="60"/>
      <c r="G49" s="60"/>
      <c r="H49" s="60"/>
      <c r="I49" s="3"/>
      <c r="J49" s="31"/>
      <c r="K49" s="31"/>
      <c r="L49" s="3"/>
      <c r="M49" s="4"/>
      <c r="N49" s="4"/>
      <c r="O49" s="4"/>
      <c r="P49" s="4"/>
      <c r="Q49" s="4"/>
      <c r="R49" s="4"/>
      <c r="S49" s="4"/>
      <c r="T49" s="33"/>
      <c r="U49" s="33"/>
      <c r="V49" s="33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</row>
    <row r="50" spans="1:81" s="2" customFormat="1" ht="12.75" customHeight="1">
      <c r="A50" s="75" t="str">
        <f t="shared" si="10"/>
        <v>Kapff von, Titus</v>
      </c>
      <c r="B50" s="29" t="str">
        <f t="shared" si="11"/>
        <v>Gegner 6</v>
      </c>
      <c r="C50" s="63"/>
      <c r="D50" s="81"/>
      <c r="E50" s="61"/>
      <c r="F50" s="60"/>
      <c r="G50" s="60"/>
      <c r="H50" s="60"/>
      <c r="I50" s="3"/>
      <c r="J50" s="31"/>
      <c r="K50" s="31"/>
      <c r="L50" s="3"/>
      <c r="M50" s="4"/>
      <c r="N50" s="4"/>
      <c r="O50" s="4"/>
      <c r="P50" s="4"/>
      <c r="Q50" s="4"/>
      <c r="R50" s="4"/>
      <c r="S50" s="4"/>
      <c r="T50" s="33"/>
      <c r="U50" s="33"/>
      <c r="V50" s="33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</row>
    <row r="51" spans="1:41" ht="12.75" customHeight="1">
      <c r="A51" s="74" t="str">
        <f>'b-bay'!A51</f>
        <v>Kinskofer, Thomas</v>
      </c>
      <c r="B51" s="117"/>
      <c r="C51" s="118"/>
      <c r="D51" s="119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</row>
    <row r="52" spans="1:81" s="2" customFormat="1" ht="12.75" customHeight="1">
      <c r="A52" s="75" t="str">
        <f aca="true" t="shared" si="12" ref="A52:A57">A51</f>
        <v>Kinskofer, Thomas</v>
      </c>
      <c r="B52" s="29" t="str">
        <f aca="true" t="shared" si="13" ref="B52:B57">B3</f>
        <v>Baden-Württemberg</v>
      </c>
      <c r="C52" s="63"/>
      <c r="D52" s="81"/>
      <c r="E52" s="61"/>
      <c r="F52" s="60"/>
      <c r="G52" s="60"/>
      <c r="H52" s="60"/>
      <c r="I52" s="3"/>
      <c r="J52" s="31"/>
      <c r="K52" s="31"/>
      <c r="L52" s="3"/>
      <c r="M52" s="4"/>
      <c r="N52" s="4"/>
      <c r="O52" s="4"/>
      <c r="P52" s="4"/>
      <c r="Q52" s="4"/>
      <c r="R52" s="4"/>
      <c r="S52" s="4"/>
      <c r="T52" s="33"/>
      <c r="U52" s="33"/>
      <c r="V52" s="33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</row>
    <row r="53" spans="1:81" s="2" customFormat="1" ht="12.75" customHeight="1">
      <c r="A53" s="75" t="str">
        <f t="shared" si="12"/>
        <v>Kinskofer, Thomas</v>
      </c>
      <c r="B53" s="29" t="str">
        <f t="shared" si="13"/>
        <v>Schleswig-H./Hamburg</v>
      </c>
      <c r="C53" s="63"/>
      <c r="D53" s="81"/>
      <c r="E53" s="61"/>
      <c r="F53" s="60"/>
      <c r="G53" s="60"/>
      <c r="H53" s="60"/>
      <c r="I53" s="3"/>
      <c r="J53" s="31"/>
      <c r="K53" s="31"/>
      <c r="L53" s="3"/>
      <c r="M53" s="4"/>
      <c r="N53" s="4"/>
      <c r="O53" s="4"/>
      <c r="P53" s="4"/>
      <c r="Q53" s="4"/>
      <c r="R53" s="4"/>
      <c r="S53" s="4"/>
      <c r="T53" s="33"/>
      <c r="U53" s="33"/>
      <c r="V53" s="33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</row>
    <row r="54" spans="1:81" s="2" customFormat="1" ht="12.75" customHeight="1">
      <c r="A54" s="75" t="str">
        <f t="shared" si="12"/>
        <v>Kinskofer, Thomas</v>
      </c>
      <c r="B54" s="29" t="str">
        <f t="shared" si="13"/>
        <v>NRW</v>
      </c>
      <c r="C54" s="63"/>
      <c r="D54" s="81"/>
      <c r="E54" s="61"/>
      <c r="F54" s="60"/>
      <c r="G54" s="60"/>
      <c r="H54" s="60"/>
      <c r="I54" s="3"/>
      <c r="J54" s="31"/>
      <c r="K54" s="31"/>
      <c r="L54" s="3"/>
      <c r="M54" s="4"/>
      <c r="N54" s="4"/>
      <c r="O54" s="4"/>
      <c r="P54" s="4"/>
      <c r="Q54" s="4"/>
      <c r="R54" s="4"/>
      <c r="S54" s="4"/>
      <c r="T54" s="33"/>
      <c r="U54" s="33"/>
      <c r="V54" s="33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</row>
    <row r="55" spans="1:81" s="2" customFormat="1" ht="12.75" customHeight="1">
      <c r="A55" s="75" t="str">
        <f t="shared" si="12"/>
        <v>Kinskofer, Thomas</v>
      </c>
      <c r="B55" s="29" t="str">
        <f t="shared" si="13"/>
        <v>Hessen</v>
      </c>
      <c r="C55" s="63"/>
      <c r="D55" s="81"/>
      <c r="E55" s="61"/>
      <c r="F55" s="60"/>
      <c r="G55" s="60"/>
      <c r="H55" s="60"/>
      <c r="I55" s="3"/>
      <c r="J55" s="31"/>
      <c r="K55" s="31"/>
      <c r="L55" s="3"/>
      <c r="M55" s="4"/>
      <c r="N55" s="4"/>
      <c r="O55" s="4"/>
      <c r="P55" s="4"/>
      <c r="Q55" s="4"/>
      <c r="R55" s="4"/>
      <c r="S55" s="4"/>
      <c r="T55" s="33"/>
      <c r="U55" s="33"/>
      <c r="V55" s="33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</row>
    <row r="56" spans="1:81" s="2" customFormat="1" ht="12.75" customHeight="1">
      <c r="A56" s="75" t="str">
        <f t="shared" si="12"/>
        <v>Kinskofer, Thomas</v>
      </c>
      <c r="B56" s="29" t="str">
        <f t="shared" si="13"/>
        <v>Gegner 5</v>
      </c>
      <c r="C56" s="63"/>
      <c r="D56" s="81"/>
      <c r="E56" s="61"/>
      <c r="F56" s="60"/>
      <c r="G56" s="60"/>
      <c r="H56" s="60"/>
      <c r="I56" s="3"/>
      <c r="J56" s="31"/>
      <c r="K56" s="31"/>
      <c r="L56" s="3"/>
      <c r="M56" s="4"/>
      <c r="N56" s="4"/>
      <c r="O56" s="4"/>
      <c r="P56" s="4"/>
      <c r="Q56" s="4"/>
      <c r="R56" s="4"/>
      <c r="S56" s="4"/>
      <c r="T56" s="33"/>
      <c r="U56" s="33"/>
      <c r="V56" s="33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</row>
    <row r="57" spans="1:81" s="2" customFormat="1" ht="12.75" customHeight="1">
      <c r="A57" s="75" t="str">
        <f t="shared" si="12"/>
        <v>Kinskofer, Thomas</v>
      </c>
      <c r="B57" s="29" t="str">
        <f t="shared" si="13"/>
        <v>Gegner 6</v>
      </c>
      <c r="C57" s="63"/>
      <c r="D57" s="81"/>
      <c r="E57" s="61"/>
      <c r="F57" s="60"/>
      <c r="G57" s="60"/>
      <c r="H57" s="60"/>
      <c r="I57" s="3"/>
      <c r="J57" s="31"/>
      <c r="K57" s="31"/>
      <c r="L57" s="3"/>
      <c r="M57" s="4"/>
      <c r="N57" s="4"/>
      <c r="O57" s="4"/>
      <c r="P57" s="4"/>
      <c r="Q57" s="4"/>
      <c r="R57" s="4"/>
      <c r="S57" s="4"/>
      <c r="T57" s="33"/>
      <c r="U57" s="33"/>
      <c r="V57" s="33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</row>
    <row r="58" spans="1:25" ht="12.75" customHeight="1">
      <c r="A58" s="74" t="str">
        <f>'b-bay'!A58</f>
        <v>Moraß, Elias</v>
      </c>
      <c r="B58" s="117"/>
      <c r="C58" s="118"/>
      <c r="D58" s="119"/>
      <c r="E58" s="120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2"/>
      <c r="Y58" s="122"/>
    </row>
    <row r="59" spans="1:81" s="2" customFormat="1" ht="12.75" customHeight="1">
      <c r="A59" s="75" t="str">
        <f aca="true" t="shared" si="14" ref="A59:A64">A58</f>
        <v>Moraß, Elias</v>
      </c>
      <c r="B59" s="29" t="str">
        <f aca="true" t="shared" si="15" ref="B59:B64">B3</f>
        <v>Baden-Württemberg</v>
      </c>
      <c r="C59" s="63"/>
      <c r="D59" s="81"/>
      <c r="E59" s="61"/>
      <c r="F59" s="60"/>
      <c r="G59" s="60"/>
      <c r="H59" s="60"/>
      <c r="I59" s="3"/>
      <c r="J59" s="31"/>
      <c r="K59" s="31"/>
      <c r="L59" s="3"/>
      <c r="M59" s="4"/>
      <c r="N59" s="4"/>
      <c r="O59" s="4"/>
      <c r="P59" s="4"/>
      <c r="Q59" s="4"/>
      <c r="R59" s="4"/>
      <c r="S59" s="4"/>
      <c r="T59" s="33"/>
      <c r="U59" s="33"/>
      <c r="V59" s="33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</row>
    <row r="60" spans="1:81" s="2" customFormat="1" ht="12.75" customHeight="1">
      <c r="A60" s="75" t="str">
        <f t="shared" si="14"/>
        <v>Moraß, Elias</v>
      </c>
      <c r="B60" s="29" t="str">
        <f t="shared" si="15"/>
        <v>Schleswig-H./Hamburg</v>
      </c>
      <c r="C60" s="63"/>
      <c r="D60" s="81"/>
      <c r="E60" s="61"/>
      <c r="F60" s="60"/>
      <c r="G60" s="60"/>
      <c r="H60" s="60"/>
      <c r="I60" s="3"/>
      <c r="J60" s="31"/>
      <c r="K60" s="31"/>
      <c r="L60" s="3"/>
      <c r="M60" s="4"/>
      <c r="N60" s="4"/>
      <c r="O60" s="4"/>
      <c r="P60" s="4"/>
      <c r="Q60" s="4"/>
      <c r="R60" s="4"/>
      <c r="S60" s="4"/>
      <c r="T60" s="33"/>
      <c r="U60" s="33"/>
      <c r="V60" s="33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</row>
    <row r="61" spans="1:81" s="2" customFormat="1" ht="12.75" customHeight="1">
      <c r="A61" s="75" t="str">
        <f t="shared" si="14"/>
        <v>Moraß, Elias</v>
      </c>
      <c r="B61" s="29" t="str">
        <f t="shared" si="15"/>
        <v>NRW</v>
      </c>
      <c r="C61" s="63"/>
      <c r="D61" s="81"/>
      <c r="E61" s="61"/>
      <c r="F61" s="60"/>
      <c r="G61" s="60"/>
      <c r="H61" s="60"/>
      <c r="I61" s="3"/>
      <c r="J61" s="31"/>
      <c r="K61" s="31"/>
      <c r="L61" s="3"/>
      <c r="M61" s="4"/>
      <c r="N61" s="4"/>
      <c r="O61" s="4"/>
      <c r="P61" s="4"/>
      <c r="Q61" s="4"/>
      <c r="R61" s="4"/>
      <c r="S61" s="4"/>
      <c r="T61" s="33"/>
      <c r="U61" s="33"/>
      <c r="V61" s="33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</row>
    <row r="62" spans="1:81" s="2" customFormat="1" ht="12.75" customHeight="1">
      <c r="A62" s="75" t="str">
        <f t="shared" si="14"/>
        <v>Moraß, Elias</v>
      </c>
      <c r="B62" s="29" t="str">
        <f t="shared" si="15"/>
        <v>Hessen</v>
      </c>
      <c r="C62" s="63"/>
      <c r="D62" s="81"/>
      <c r="E62" s="61"/>
      <c r="F62" s="60"/>
      <c r="G62" s="60"/>
      <c r="H62" s="60"/>
      <c r="I62" s="3"/>
      <c r="J62" s="31"/>
      <c r="K62" s="31"/>
      <c r="L62" s="3"/>
      <c r="M62" s="4"/>
      <c r="N62" s="4"/>
      <c r="O62" s="4"/>
      <c r="P62" s="4"/>
      <c r="Q62" s="4"/>
      <c r="R62" s="4"/>
      <c r="S62" s="4"/>
      <c r="T62" s="33"/>
      <c r="U62" s="33"/>
      <c r="V62" s="33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</row>
    <row r="63" spans="1:81" s="2" customFormat="1" ht="12.75" customHeight="1">
      <c r="A63" s="75" t="str">
        <f t="shared" si="14"/>
        <v>Moraß, Elias</v>
      </c>
      <c r="B63" s="29" t="str">
        <f t="shared" si="15"/>
        <v>Gegner 5</v>
      </c>
      <c r="C63" s="63"/>
      <c r="D63" s="81"/>
      <c r="E63" s="61"/>
      <c r="F63" s="60"/>
      <c r="G63" s="60"/>
      <c r="H63" s="60"/>
      <c r="I63" s="3"/>
      <c r="J63" s="31"/>
      <c r="K63" s="31"/>
      <c r="L63" s="3"/>
      <c r="M63" s="4"/>
      <c r="N63" s="4"/>
      <c r="O63" s="4"/>
      <c r="P63" s="4"/>
      <c r="Q63" s="4"/>
      <c r="R63" s="4"/>
      <c r="S63" s="4"/>
      <c r="T63" s="33"/>
      <c r="U63" s="33"/>
      <c r="V63" s="33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</row>
    <row r="64" spans="1:81" s="2" customFormat="1" ht="12.75" customHeight="1">
      <c r="A64" s="75" t="str">
        <f t="shared" si="14"/>
        <v>Moraß, Elias</v>
      </c>
      <c r="B64" s="29" t="str">
        <f t="shared" si="15"/>
        <v>Gegner 6</v>
      </c>
      <c r="C64" s="63"/>
      <c r="D64" s="81"/>
      <c r="E64" s="61"/>
      <c r="F64" s="60"/>
      <c r="G64" s="60"/>
      <c r="H64" s="60"/>
      <c r="I64" s="3"/>
      <c r="J64" s="31"/>
      <c r="K64" s="31"/>
      <c r="L64" s="3"/>
      <c r="M64" s="4"/>
      <c r="N64" s="4"/>
      <c r="O64" s="4"/>
      <c r="P64" s="4"/>
      <c r="Q64" s="4"/>
      <c r="R64" s="4"/>
      <c r="S64" s="4"/>
      <c r="T64" s="33"/>
      <c r="U64" s="33"/>
      <c r="V64" s="33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</row>
    <row r="65" spans="1:24" ht="12.75" customHeight="1">
      <c r="A65" s="74" t="str">
        <f>'b-bay'!A65</f>
        <v>Müller, Florian</v>
      </c>
      <c r="B65" s="117"/>
      <c r="C65" s="118"/>
      <c r="D65" s="119"/>
      <c r="E65" s="120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2"/>
    </row>
    <row r="66" spans="1:81" s="2" customFormat="1" ht="12.75" customHeight="1">
      <c r="A66" s="75" t="str">
        <f aca="true" t="shared" si="16" ref="A66:A71">A65</f>
        <v>Müller, Florian</v>
      </c>
      <c r="B66" s="29" t="str">
        <f aca="true" t="shared" si="17" ref="B66:B71">B3</f>
        <v>Baden-Württemberg</v>
      </c>
      <c r="C66" s="63">
        <v>1</v>
      </c>
      <c r="D66" s="81">
        <v>0.333</v>
      </c>
      <c r="E66" s="61">
        <v>6</v>
      </c>
      <c r="F66" s="60">
        <v>2</v>
      </c>
      <c r="G66" s="60">
        <v>5</v>
      </c>
      <c r="H66" s="60">
        <v>5</v>
      </c>
      <c r="I66" s="3">
        <v>1</v>
      </c>
      <c r="J66" s="31"/>
      <c r="K66" s="31"/>
      <c r="L66" s="3"/>
      <c r="M66" s="4"/>
      <c r="N66" s="4">
        <v>4</v>
      </c>
      <c r="O66" s="4"/>
      <c r="P66" s="4"/>
      <c r="Q66" s="4"/>
      <c r="R66" s="4"/>
      <c r="S66" s="4"/>
      <c r="T66" s="33"/>
      <c r="U66" s="33"/>
      <c r="V66" s="33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</row>
    <row r="67" spans="1:81" s="2" customFormat="1" ht="12.75" customHeight="1">
      <c r="A67" s="75" t="str">
        <f t="shared" si="16"/>
        <v>Müller, Florian</v>
      </c>
      <c r="B67" s="29" t="str">
        <f t="shared" si="17"/>
        <v>Schleswig-H./Hamburg</v>
      </c>
      <c r="C67" s="63"/>
      <c r="D67" s="81"/>
      <c r="E67" s="61"/>
      <c r="F67" s="60"/>
      <c r="G67" s="60"/>
      <c r="H67" s="60"/>
      <c r="I67" s="3"/>
      <c r="J67" s="31"/>
      <c r="K67" s="31"/>
      <c r="L67" s="3"/>
      <c r="M67" s="4"/>
      <c r="N67" s="4"/>
      <c r="O67" s="4"/>
      <c r="P67" s="4"/>
      <c r="Q67" s="4"/>
      <c r="R67" s="4"/>
      <c r="S67" s="4"/>
      <c r="T67" s="33"/>
      <c r="U67" s="33"/>
      <c r="V67" s="33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</row>
    <row r="68" spans="1:81" s="2" customFormat="1" ht="12.75" customHeight="1">
      <c r="A68" s="75" t="str">
        <f t="shared" si="16"/>
        <v>Müller, Florian</v>
      </c>
      <c r="B68" s="29" t="str">
        <f t="shared" si="17"/>
        <v>NRW</v>
      </c>
      <c r="C68" s="63"/>
      <c r="D68" s="81"/>
      <c r="E68" s="61"/>
      <c r="F68" s="60"/>
      <c r="G68" s="60"/>
      <c r="H68" s="60"/>
      <c r="I68" s="3"/>
      <c r="J68" s="31"/>
      <c r="K68" s="31"/>
      <c r="L68" s="3"/>
      <c r="M68" s="4"/>
      <c r="N68" s="4"/>
      <c r="O68" s="4"/>
      <c r="P68" s="4"/>
      <c r="Q68" s="4"/>
      <c r="R68" s="4"/>
      <c r="S68" s="4"/>
      <c r="T68" s="33"/>
      <c r="U68" s="33"/>
      <c r="V68" s="33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</row>
    <row r="69" spans="1:81" s="2" customFormat="1" ht="12.75" customHeight="1">
      <c r="A69" s="75" t="str">
        <f t="shared" si="16"/>
        <v>Müller, Florian</v>
      </c>
      <c r="B69" s="29" t="str">
        <f t="shared" si="17"/>
        <v>Hessen</v>
      </c>
      <c r="C69" s="63"/>
      <c r="D69" s="81"/>
      <c r="E69" s="61"/>
      <c r="F69" s="60"/>
      <c r="G69" s="60"/>
      <c r="H69" s="60"/>
      <c r="I69" s="3"/>
      <c r="J69" s="31"/>
      <c r="K69" s="31"/>
      <c r="L69" s="3"/>
      <c r="M69" s="4"/>
      <c r="N69" s="4"/>
      <c r="O69" s="4"/>
      <c r="P69" s="4"/>
      <c r="Q69" s="4"/>
      <c r="R69" s="4"/>
      <c r="S69" s="4"/>
      <c r="T69" s="33"/>
      <c r="U69" s="33"/>
      <c r="V69" s="33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</row>
    <row r="70" spans="1:81" s="2" customFormat="1" ht="12.75" customHeight="1">
      <c r="A70" s="75" t="str">
        <f t="shared" si="16"/>
        <v>Müller, Florian</v>
      </c>
      <c r="B70" s="29" t="str">
        <f t="shared" si="17"/>
        <v>Gegner 5</v>
      </c>
      <c r="C70" s="63"/>
      <c r="D70" s="81"/>
      <c r="E70" s="61"/>
      <c r="F70" s="60"/>
      <c r="G70" s="60"/>
      <c r="H70" s="60"/>
      <c r="I70" s="3"/>
      <c r="J70" s="31"/>
      <c r="K70" s="31"/>
      <c r="L70" s="3"/>
      <c r="M70" s="4"/>
      <c r="N70" s="4"/>
      <c r="O70" s="4"/>
      <c r="P70" s="4"/>
      <c r="Q70" s="4"/>
      <c r="R70" s="4"/>
      <c r="S70" s="4"/>
      <c r="T70" s="33"/>
      <c r="U70" s="33"/>
      <c r="V70" s="33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</row>
    <row r="71" spans="1:81" s="2" customFormat="1" ht="12.75" customHeight="1">
      <c r="A71" s="75" t="str">
        <f t="shared" si="16"/>
        <v>Müller, Florian</v>
      </c>
      <c r="B71" s="29" t="str">
        <f t="shared" si="17"/>
        <v>Gegner 6</v>
      </c>
      <c r="C71" s="63"/>
      <c r="D71" s="81"/>
      <c r="E71" s="61"/>
      <c r="F71" s="60"/>
      <c r="G71" s="60"/>
      <c r="H71" s="60"/>
      <c r="I71" s="3"/>
      <c r="J71" s="31"/>
      <c r="K71" s="31"/>
      <c r="L71" s="3"/>
      <c r="M71" s="4"/>
      <c r="N71" s="4"/>
      <c r="O71" s="4"/>
      <c r="P71" s="4"/>
      <c r="Q71" s="4"/>
      <c r="R71" s="4"/>
      <c r="S71" s="4"/>
      <c r="T71" s="33"/>
      <c r="U71" s="33"/>
      <c r="V71" s="33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</row>
    <row r="72" spans="1:25" ht="12.75" customHeight="1">
      <c r="A72" s="74" t="str">
        <f>'b-bay'!A72</f>
        <v>Müller, Henry</v>
      </c>
      <c r="B72" s="117"/>
      <c r="C72" s="118"/>
      <c r="D72" s="119"/>
      <c r="E72" s="120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2"/>
      <c r="Y72" s="122"/>
    </row>
    <row r="73" spans="1:81" s="2" customFormat="1" ht="12.75" customHeight="1">
      <c r="A73" s="75" t="str">
        <f aca="true" t="shared" si="18" ref="A73:A78">A72</f>
        <v>Müller, Henry</v>
      </c>
      <c r="B73" s="29" t="str">
        <f aca="true" t="shared" si="19" ref="B73:B78">B3</f>
        <v>Baden-Württemberg</v>
      </c>
      <c r="C73" s="63"/>
      <c r="D73" s="81"/>
      <c r="E73" s="61"/>
      <c r="F73" s="60"/>
      <c r="G73" s="60"/>
      <c r="H73" s="60"/>
      <c r="I73" s="3"/>
      <c r="J73" s="31"/>
      <c r="K73" s="31"/>
      <c r="L73" s="3"/>
      <c r="M73" s="4"/>
      <c r="N73" s="4"/>
      <c r="O73" s="4"/>
      <c r="P73" s="4"/>
      <c r="Q73" s="4"/>
      <c r="R73" s="4"/>
      <c r="S73" s="4"/>
      <c r="T73" s="33"/>
      <c r="U73" s="33"/>
      <c r="V73" s="33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</row>
    <row r="74" spans="1:81" s="2" customFormat="1" ht="12.75" customHeight="1">
      <c r="A74" s="75" t="str">
        <f t="shared" si="18"/>
        <v>Müller, Henry</v>
      </c>
      <c r="B74" s="29" t="str">
        <f t="shared" si="19"/>
        <v>Schleswig-H./Hamburg</v>
      </c>
      <c r="C74" s="63"/>
      <c r="D74" s="81"/>
      <c r="E74" s="61"/>
      <c r="F74" s="60"/>
      <c r="G74" s="60"/>
      <c r="H74" s="60"/>
      <c r="I74" s="3"/>
      <c r="J74" s="31"/>
      <c r="K74" s="31"/>
      <c r="L74" s="3"/>
      <c r="M74" s="4"/>
      <c r="N74" s="4"/>
      <c r="O74" s="4"/>
      <c r="P74" s="4"/>
      <c r="Q74" s="4"/>
      <c r="R74" s="4"/>
      <c r="S74" s="4"/>
      <c r="T74" s="33"/>
      <c r="U74" s="33"/>
      <c r="V74" s="33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</row>
    <row r="75" spans="1:81" s="2" customFormat="1" ht="12.75" customHeight="1">
      <c r="A75" s="75" t="str">
        <f t="shared" si="18"/>
        <v>Müller, Henry</v>
      </c>
      <c r="B75" s="29" t="str">
        <f t="shared" si="19"/>
        <v>NRW</v>
      </c>
      <c r="C75" s="63"/>
      <c r="D75" s="81"/>
      <c r="E75" s="61"/>
      <c r="F75" s="60"/>
      <c r="G75" s="60"/>
      <c r="H75" s="60"/>
      <c r="I75" s="3"/>
      <c r="J75" s="31"/>
      <c r="K75" s="31"/>
      <c r="L75" s="3"/>
      <c r="M75" s="4"/>
      <c r="N75" s="4"/>
      <c r="O75" s="4"/>
      <c r="P75" s="4"/>
      <c r="Q75" s="4"/>
      <c r="R75" s="4"/>
      <c r="S75" s="4"/>
      <c r="T75" s="33"/>
      <c r="U75" s="33"/>
      <c r="V75" s="33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</row>
    <row r="76" spans="1:81" s="2" customFormat="1" ht="12.75" customHeight="1">
      <c r="A76" s="75" t="str">
        <f t="shared" si="18"/>
        <v>Müller, Henry</v>
      </c>
      <c r="B76" s="29" t="str">
        <f t="shared" si="19"/>
        <v>Hessen</v>
      </c>
      <c r="C76" s="63"/>
      <c r="D76" s="81"/>
      <c r="E76" s="61"/>
      <c r="F76" s="60"/>
      <c r="G76" s="60"/>
      <c r="H76" s="60"/>
      <c r="I76" s="3"/>
      <c r="J76" s="31"/>
      <c r="K76" s="31"/>
      <c r="L76" s="3"/>
      <c r="M76" s="4"/>
      <c r="N76" s="4"/>
      <c r="O76" s="4"/>
      <c r="P76" s="4"/>
      <c r="Q76" s="4"/>
      <c r="R76" s="4"/>
      <c r="S76" s="4"/>
      <c r="T76" s="33"/>
      <c r="U76" s="33"/>
      <c r="V76" s="33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</row>
    <row r="77" spans="1:81" s="2" customFormat="1" ht="12.75" customHeight="1">
      <c r="A77" s="75" t="str">
        <f t="shared" si="18"/>
        <v>Müller, Henry</v>
      </c>
      <c r="B77" s="29" t="str">
        <f t="shared" si="19"/>
        <v>Gegner 5</v>
      </c>
      <c r="C77" s="63"/>
      <c r="D77" s="81"/>
      <c r="E77" s="61"/>
      <c r="F77" s="60"/>
      <c r="G77" s="60"/>
      <c r="H77" s="60"/>
      <c r="I77" s="3"/>
      <c r="J77" s="31"/>
      <c r="K77" s="31"/>
      <c r="L77" s="3"/>
      <c r="M77" s="4"/>
      <c r="N77" s="4"/>
      <c r="O77" s="4"/>
      <c r="P77" s="4"/>
      <c r="Q77" s="4"/>
      <c r="R77" s="4"/>
      <c r="S77" s="4"/>
      <c r="T77" s="33"/>
      <c r="U77" s="33"/>
      <c r="V77" s="33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</row>
    <row r="78" spans="1:81" s="2" customFormat="1" ht="12.75" customHeight="1">
      <c r="A78" s="75" t="str">
        <f t="shared" si="18"/>
        <v>Müller, Henry</v>
      </c>
      <c r="B78" s="29" t="str">
        <f t="shared" si="19"/>
        <v>Gegner 6</v>
      </c>
      <c r="C78" s="63"/>
      <c r="D78" s="81"/>
      <c r="E78" s="61"/>
      <c r="F78" s="60"/>
      <c r="G78" s="60"/>
      <c r="H78" s="60"/>
      <c r="I78" s="3"/>
      <c r="J78" s="31"/>
      <c r="K78" s="31"/>
      <c r="L78" s="3"/>
      <c r="M78" s="4"/>
      <c r="N78" s="4"/>
      <c r="O78" s="4"/>
      <c r="P78" s="4"/>
      <c r="Q78" s="4"/>
      <c r="R78" s="4"/>
      <c r="S78" s="4"/>
      <c r="T78" s="33"/>
      <c r="U78" s="33"/>
      <c r="V78" s="33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</row>
    <row r="79" spans="1:32" ht="12.75" customHeight="1">
      <c r="A79" s="74" t="str">
        <f>'b-bay'!A79</f>
        <v>Penzkofer, Adriano</v>
      </c>
      <c r="B79" s="117"/>
      <c r="C79" s="118"/>
      <c r="D79" s="119"/>
      <c r="E79" s="120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2"/>
      <c r="Y79" s="122"/>
      <c r="Z79" s="122"/>
      <c r="AA79" s="122"/>
      <c r="AB79" s="122"/>
      <c r="AC79" s="122"/>
      <c r="AD79" s="122"/>
      <c r="AE79" s="122"/>
      <c r="AF79" s="122"/>
    </row>
    <row r="80" spans="1:81" s="2" customFormat="1" ht="12.75" customHeight="1">
      <c r="A80" s="75" t="str">
        <f aca="true" t="shared" si="20" ref="A80:A85">A79</f>
        <v>Penzkofer, Adriano</v>
      </c>
      <c r="B80" s="29" t="str">
        <f aca="true" t="shared" si="21" ref="B80:B85">B3</f>
        <v>Baden-Württemberg</v>
      </c>
      <c r="C80" s="63"/>
      <c r="D80" s="81"/>
      <c r="E80" s="61"/>
      <c r="F80" s="60"/>
      <c r="G80" s="60"/>
      <c r="H80" s="60"/>
      <c r="I80" s="3"/>
      <c r="J80" s="31"/>
      <c r="K80" s="31"/>
      <c r="L80" s="3"/>
      <c r="M80" s="4"/>
      <c r="N80" s="4"/>
      <c r="O80" s="4"/>
      <c r="P80" s="4"/>
      <c r="Q80" s="4"/>
      <c r="R80" s="4"/>
      <c r="S80" s="4"/>
      <c r="T80" s="33"/>
      <c r="U80" s="33"/>
      <c r="V80" s="33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</row>
    <row r="81" spans="1:81" s="2" customFormat="1" ht="12.75" customHeight="1">
      <c r="A81" s="75" t="str">
        <f t="shared" si="20"/>
        <v>Penzkofer, Adriano</v>
      </c>
      <c r="B81" s="29" t="str">
        <f t="shared" si="21"/>
        <v>Schleswig-H./Hamburg</v>
      </c>
      <c r="C81" s="63"/>
      <c r="D81" s="81"/>
      <c r="E81" s="61"/>
      <c r="F81" s="60"/>
      <c r="G81" s="60"/>
      <c r="H81" s="60"/>
      <c r="I81" s="3"/>
      <c r="J81" s="31"/>
      <c r="K81" s="31"/>
      <c r="L81" s="3"/>
      <c r="M81" s="4"/>
      <c r="N81" s="4"/>
      <c r="O81" s="4"/>
      <c r="P81" s="4"/>
      <c r="Q81" s="4"/>
      <c r="R81" s="4"/>
      <c r="S81" s="4"/>
      <c r="T81" s="33"/>
      <c r="U81" s="33"/>
      <c r="V81" s="33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</row>
    <row r="82" spans="1:81" s="2" customFormat="1" ht="12.75" customHeight="1">
      <c r="A82" s="75" t="str">
        <f t="shared" si="20"/>
        <v>Penzkofer, Adriano</v>
      </c>
      <c r="B82" s="29" t="str">
        <f t="shared" si="21"/>
        <v>NRW</v>
      </c>
      <c r="C82" s="63"/>
      <c r="D82" s="81"/>
      <c r="E82" s="61"/>
      <c r="F82" s="60"/>
      <c r="G82" s="60"/>
      <c r="H82" s="60"/>
      <c r="I82" s="3"/>
      <c r="J82" s="31"/>
      <c r="K82" s="31"/>
      <c r="L82" s="3"/>
      <c r="M82" s="4"/>
      <c r="N82" s="4"/>
      <c r="O82" s="4"/>
      <c r="P82" s="4"/>
      <c r="Q82" s="4"/>
      <c r="R82" s="4"/>
      <c r="S82" s="4"/>
      <c r="T82" s="33"/>
      <c r="U82" s="33"/>
      <c r="V82" s="33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</row>
    <row r="83" spans="1:81" s="2" customFormat="1" ht="12.75" customHeight="1">
      <c r="A83" s="75" t="str">
        <f t="shared" si="20"/>
        <v>Penzkofer, Adriano</v>
      </c>
      <c r="B83" s="29" t="str">
        <f t="shared" si="21"/>
        <v>Hessen</v>
      </c>
      <c r="C83" s="63"/>
      <c r="D83" s="81"/>
      <c r="E83" s="61"/>
      <c r="F83" s="60"/>
      <c r="G83" s="60"/>
      <c r="H83" s="60"/>
      <c r="I83" s="3"/>
      <c r="J83" s="31"/>
      <c r="K83" s="31"/>
      <c r="L83" s="3"/>
      <c r="M83" s="4"/>
      <c r="N83" s="4"/>
      <c r="O83" s="4"/>
      <c r="P83" s="4"/>
      <c r="Q83" s="4"/>
      <c r="R83" s="4"/>
      <c r="S83" s="4"/>
      <c r="T83" s="33"/>
      <c r="U83" s="33"/>
      <c r="V83" s="33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</row>
    <row r="84" spans="1:81" s="2" customFormat="1" ht="12.75" customHeight="1">
      <c r="A84" s="75" t="str">
        <f t="shared" si="20"/>
        <v>Penzkofer, Adriano</v>
      </c>
      <c r="B84" s="29" t="str">
        <f t="shared" si="21"/>
        <v>Gegner 5</v>
      </c>
      <c r="C84" s="63"/>
      <c r="D84" s="81"/>
      <c r="E84" s="61"/>
      <c r="F84" s="60"/>
      <c r="G84" s="60"/>
      <c r="H84" s="60"/>
      <c r="I84" s="3"/>
      <c r="J84" s="31"/>
      <c r="K84" s="31"/>
      <c r="L84" s="3"/>
      <c r="M84" s="4"/>
      <c r="N84" s="4"/>
      <c r="O84" s="4"/>
      <c r="P84" s="4"/>
      <c r="Q84" s="4"/>
      <c r="R84" s="4"/>
      <c r="S84" s="4"/>
      <c r="T84" s="33"/>
      <c r="U84" s="33"/>
      <c r="V84" s="33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</row>
    <row r="85" spans="1:81" s="2" customFormat="1" ht="12.75" customHeight="1">
      <c r="A85" s="75" t="str">
        <f t="shared" si="20"/>
        <v>Penzkofer, Adriano</v>
      </c>
      <c r="B85" s="29" t="str">
        <f t="shared" si="21"/>
        <v>Gegner 6</v>
      </c>
      <c r="C85" s="63"/>
      <c r="D85" s="81"/>
      <c r="E85" s="61"/>
      <c r="F85" s="60"/>
      <c r="G85" s="60"/>
      <c r="H85" s="60"/>
      <c r="I85" s="3"/>
      <c r="J85" s="31"/>
      <c r="K85" s="31"/>
      <c r="L85" s="3"/>
      <c r="M85" s="4"/>
      <c r="N85" s="4"/>
      <c r="O85" s="4"/>
      <c r="P85" s="4"/>
      <c r="Q85" s="4"/>
      <c r="R85" s="4"/>
      <c r="S85" s="4"/>
      <c r="T85" s="33"/>
      <c r="U85" s="33"/>
      <c r="V85" s="33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</row>
    <row r="86" spans="1:24" ht="12.75" customHeight="1">
      <c r="A86" s="74" t="str">
        <f>'b-bay'!A86</f>
        <v>Penzkofer, Dario</v>
      </c>
      <c r="B86" s="117"/>
      <c r="C86" s="118"/>
      <c r="D86" s="119"/>
      <c r="E86" s="120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2"/>
    </row>
    <row r="87" spans="1:81" s="2" customFormat="1" ht="12.75" customHeight="1">
      <c r="A87" s="75" t="str">
        <f aca="true" t="shared" si="22" ref="A87:A92">A86</f>
        <v>Penzkofer, Dario</v>
      </c>
      <c r="B87" s="29" t="str">
        <f aca="true" t="shared" si="23" ref="B87:B92">B3</f>
        <v>Baden-Württemberg</v>
      </c>
      <c r="C87" s="63"/>
      <c r="D87" s="81"/>
      <c r="E87" s="61"/>
      <c r="F87" s="60"/>
      <c r="G87" s="60"/>
      <c r="H87" s="60"/>
      <c r="I87" s="3"/>
      <c r="J87" s="31"/>
      <c r="K87" s="31"/>
      <c r="L87" s="3"/>
      <c r="M87" s="4"/>
      <c r="N87" s="4"/>
      <c r="O87" s="4"/>
      <c r="P87" s="4"/>
      <c r="Q87" s="4"/>
      <c r="R87" s="4"/>
      <c r="S87" s="4"/>
      <c r="T87" s="33"/>
      <c r="U87" s="33"/>
      <c r="V87" s="33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</row>
    <row r="88" spans="1:81" s="2" customFormat="1" ht="12.75" customHeight="1">
      <c r="A88" s="75" t="str">
        <f t="shared" si="22"/>
        <v>Penzkofer, Dario</v>
      </c>
      <c r="B88" s="29" t="str">
        <f t="shared" si="23"/>
        <v>Schleswig-H./Hamburg</v>
      </c>
      <c r="C88" s="63"/>
      <c r="D88" s="81"/>
      <c r="E88" s="61"/>
      <c r="F88" s="60"/>
      <c r="G88" s="60"/>
      <c r="H88" s="60"/>
      <c r="I88" s="3"/>
      <c r="J88" s="31"/>
      <c r="K88" s="31"/>
      <c r="L88" s="3"/>
      <c r="M88" s="4"/>
      <c r="N88" s="4"/>
      <c r="O88" s="4"/>
      <c r="P88" s="4"/>
      <c r="Q88" s="4"/>
      <c r="R88" s="4"/>
      <c r="S88" s="4"/>
      <c r="T88" s="33"/>
      <c r="U88" s="33"/>
      <c r="V88" s="33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</row>
    <row r="89" spans="1:81" s="2" customFormat="1" ht="12.75" customHeight="1">
      <c r="A89" s="75" t="str">
        <f t="shared" si="22"/>
        <v>Penzkofer, Dario</v>
      </c>
      <c r="B89" s="29" t="str">
        <f t="shared" si="23"/>
        <v>NRW</v>
      </c>
      <c r="C89" s="63"/>
      <c r="D89" s="81"/>
      <c r="E89" s="61"/>
      <c r="F89" s="60"/>
      <c r="G89" s="60"/>
      <c r="H89" s="60"/>
      <c r="I89" s="3"/>
      <c r="J89" s="31"/>
      <c r="K89" s="31"/>
      <c r="L89" s="3"/>
      <c r="M89" s="4"/>
      <c r="N89" s="4"/>
      <c r="O89" s="4"/>
      <c r="P89" s="4"/>
      <c r="Q89" s="4"/>
      <c r="R89" s="4"/>
      <c r="S89" s="4"/>
      <c r="T89" s="33"/>
      <c r="U89" s="33"/>
      <c r="V89" s="33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</row>
    <row r="90" spans="1:81" s="2" customFormat="1" ht="12.75" customHeight="1">
      <c r="A90" s="75" t="str">
        <f t="shared" si="22"/>
        <v>Penzkofer, Dario</v>
      </c>
      <c r="B90" s="29" t="str">
        <f t="shared" si="23"/>
        <v>Hessen</v>
      </c>
      <c r="C90" s="63">
        <v>1</v>
      </c>
      <c r="D90" s="81">
        <v>2</v>
      </c>
      <c r="E90" s="61">
        <v>11</v>
      </c>
      <c r="F90" s="60">
        <v>10</v>
      </c>
      <c r="G90" s="60">
        <v>2</v>
      </c>
      <c r="H90" s="60"/>
      <c r="I90" s="3">
        <v>3</v>
      </c>
      <c r="J90" s="31"/>
      <c r="K90" s="31"/>
      <c r="L90" s="3"/>
      <c r="M90" s="4">
        <v>1</v>
      </c>
      <c r="N90" s="4">
        <v>1</v>
      </c>
      <c r="O90" s="4"/>
      <c r="P90" s="4"/>
      <c r="Q90" s="4"/>
      <c r="R90" s="4"/>
      <c r="S90" s="4"/>
      <c r="T90" s="33"/>
      <c r="U90" s="33"/>
      <c r="V90" s="33">
        <v>1</v>
      </c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</row>
    <row r="91" spans="1:81" s="2" customFormat="1" ht="12.75" customHeight="1">
      <c r="A91" s="75" t="str">
        <f t="shared" si="22"/>
        <v>Penzkofer, Dario</v>
      </c>
      <c r="B91" s="29" t="str">
        <f t="shared" si="23"/>
        <v>Gegner 5</v>
      </c>
      <c r="C91" s="63"/>
      <c r="D91" s="81"/>
      <c r="E91" s="61"/>
      <c r="F91" s="60"/>
      <c r="G91" s="60"/>
      <c r="H91" s="60"/>
      <c r="I91" s="3"/>
      <c r="J91" s="31"/>
      <c r="K91" s="31"/>
      <c r="L91" s="3"/>
      <c r="M91" s="4"/>
      <c r="N91" s="4"/>
      <c r="O91" s="4"/>
      <c r="P91" s="4"/>
      <c r="Q91" s="4"/>
      <c r="R91" s="4"/>
      <c r="S91" s="4"/>
      <c r="T91" s="33"/>
      <c r="U91" s="33"/>
      <c r="V91" s="33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</row>
    <row r="92" spans="1:81" s="2" customFormat="1" ht="12.75" customHeight="1">
      <c r="A92" s="75" t="str">
        <f t="shared" si="22"/>
        <v>Penzkofer, Dario</v>
      </c>
      <c r="B92" s="29" t="str">
        <f t="shared" si="23"/>
        <v>Gegner 6</v>
      </c>
      <c r="C92" s="63"/>
      <c r="D92" s="81"/>
      <c r="E92" s="61"/>
      <c r="F92" s="60"/>
      <c r="G92" s="60"/>
      <c r="H92" s="60"/>
      <c r="I92" s="3"/>
      <c r="J92" s="31"/>
      <c r="K92" s="31"/>
      <c r="L92" s="3"/>
      <c r="M92" s="4"/>
      <c r="N92" s="4"/>
      <c r="O92" s="4"/>
      <c r="P92" s="4"/>
      <c r="Q92" s="4"/>
      <c r="R92" s="4"/>
      <c r="S92" s="4"/>
      <c r="T92" s="33"/>
      <c r="U92" s="33"/>
      <c r="V92" s="33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</row>
    <row r="93" spans="1:37" ht="12.75" customHeight="1">
      <c r="A93" s="74" t="str">
        <f>'b-bay'!A93</f>
        <v>Pozgaj, Maximilian</v>
      </c>
      <c r="B93" s="117"/>
      <c r="C93" s="118"/>
      <c r="D93" s="119"/>
      <c r="E93" s="120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</row>
    <row r="94" spans="1:81" s="2" customFormat="1" ht="12.75" customHeight="1">
      <c r="A94" s="75" t="str">
        <f aca="true" t="shared" si="24" ref="A94:A99">A93</f>
        <v>Pozgaj, Maximilian</v>
      </c>
      <c r="B94" s="5" t="str">
        <f aca="true" t="shared" si="25" ref="B94:B99">B3</f>
        <v>Baden-Württemberg</v>
      </c>
      <c r="C94" s="64"/>
      <c r="D94" s="81"/>
      <c r="E94" s="61"/>
      <c r="F94" s="60"/>
      <c r="G94" s="60"/>
      <c r="H94" s="60"/>
      <c r="I94" s="3"/>
      <c r="J94" s="31"/>
      <c r="K94" s="31"/>
      <c r="L94" s="3"/>
      <c r="M94" s="4"/>
      <c r="N94" s="4"/>
      <c r="O94" s="4"/>
      <c r="P94" s="4"/>
      <c r="Q94" s="4"/>
      <c r="R94" s="4"/>
      <c r="S94" s="4"/>
      <c r="T94" s="33"/>
      <c r="U94" s="33"/>
      <c r="V94" s="33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</row>
    <row r="95" spans="1:81" s="2" customFormat="1" ht="12.75" customHeight="1">
      <c r="A95" s="75" t="str">
        <f t="shared" si="24"/>
        <v>Pozgaj, Maximilian</v>
      </c>
      <c r="B95" s="5" t="str">
        <f t="shared" si="25"/>
        <v>Schleswig-H./Hamburg</v>
      </c>
      <c r="C95" s="64"/>
      <c r="D95" s="81"/>
      <c r="E95" s="61"/>
      <c r="F95" s="60"/>
      <c r="G95" s="60"/>
      <c r="H95" s="60"/>
      <c r="I95" s="3"/>
      <c r="J95" s="31"/>
      <c r="K95" s="31"/>
      <c r="L95" s="3"/>
      <c r="M95" s="4"/>
      <c r="N95" s="4"/>
      <c r="O95" s="4"/>
      <c r="P95" s="4"/>
      <c r="Q95" s="4"/>
      <c r="R95" s="4"/>
      <c r="S95" s="4"/>
      <c r="T95" s="33"/>
      <c r="U95" s="33"/>
      <c r="V95" s="33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</row>
    <row r="96" spans="1:81" s="2" customFormat="1" ht="12.75" customHeight="1">
      <c r="A96" s="75" t="str">
        <f t="shared" si="24"/>
        <v>Pozgaj, Maximilian</v>
      </c>
      <c r="B96" s="5" t="str">
        <f t="shared" si="25"/>
        <v>NRW</v>
      </c>
      <c r="C96" s="64"/>
      <c r="D96" s="81"/>
      <c r="E96" s="61"/>
      <c r="F96" s="60"/>
      <c r="G96" s="60"/>
      <c r="H96" s="60"/>
      <c r="I96" s="3"/>
      <c r="J96" s="31"/>
      <c r="K96" s="31"/>
      <c r="L96" s="3"/>
      <c r="M96" s="4"/>
      <c r="N96" s="4"/>
      <c r="O96" s="4"/>
      <c r="P96" s="4"/>
      <c r="Q96" s="4"/>
      <c r="R96" s="4"/>
      <c r="S96" s="4"/>
      <c r="T96" s="33"/>
      <c r="U96" s="33"/>
      <c r="V96" s="33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</row>
    <row r="97" spans="1:81" s="2" customFormat="1" ht="12.75" customHeight="1">
      <c r="A97" s="75" t="str">
        <f t="shared" si="24"/>
        <v>Pozgaj, Maximilian</v>
      </c>
      <c r="B97" s="5" t="str">
        <f t="shared" si="25"/>
        <v>Hessen</v>
      </c>
      <c r="C97" s="64"/>
      <c r="D97" s="81"/>
      <c r="E97" s="61"/>
      <c r="F97" s="60"/>
      <c r="G97" s="60"/>
      <c r="H97" s="60"/>
      <c r="I97" s="3"/>
      <c r="J97" s="31"/>
      <c r="K97" s="31"/>
      <c r="L97" s="3"/>
      <c r="M97" s="4"/>
      <c r="N97" s="4"/>
      <c r="O97" s="4"/>
      <c r="P97" s="4"/>
      <c r="Q97" s="4"/>
      <c r="R97" s="4"/>
      <c r="S97" s="4"/>
      <c r="T97" s="33"/>
      <c r="U97" s="33"/>
      <c r="V97" s="33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</row>
    <row r="98" spans="1:81" s="2" customFormat="1" ht="12.75" customHeight="1">
      <c r="A98" s="75" t="str">
        <f t="shared" si="24"/>
        <v>Pozgaj, Maximilian</v>
      </c>
      <c r="B98" s="5" t="str">
        <f t="shared" si="25"/>
        <v>Gegner 5</v>
      </c>
      <c r="C98" s="64"/>
      <c r="D98" s="81"/>
      <c r="E98" s="61"/>
      <c r="F98" s="60"/>
      <c r="G98" s="60"/>
      <c r="H98" s="60"/>
      <c r="I98" s="3"/>
      <c r="J98" s="31"/>
      <c r="K98" s="31"/>
      <c r="L98" s="3"/>
      <c r="M98" s="4"/>
      <c r="N98" s="4"/>
      <c r="O98" s="4"/>
      <c r="P98" s="4"/>
      <c r="Q98" s="4"/>
      <c r="R98" s="4"/>
      <c r="S98" s="4"/>
      <c r="T98" s="33"/>
      <c r="U98" s="33"/>
      <c r="V98" s="33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</row>
    <row r="99" spans="1:81" s="2" customFormat="1" ht="12.75" customHeight="1">
      <c r="A99" s="75" t="str">
        <f t="shared" si="24"/>
        <v>Pozgaj, Maximilian</v>
      </c>
      <c r="B99" s="5" t="str">
        <f t="shared" si="25"/>
        <v>Gegner 6</v>
      </c>
      <c r="C99" s="64"/>
      <c r="D99" s="81"/>
      <c r="E99" s="61"/>
      <c r="F99" s="60"/>
      <c r="G99" s="60"/>
      <c r="H99" s="60"/>
      <c r="I99" s="3"/>
      <c r="J99" s="31"/>
      <c r="K99" s="31"/>
      <c r="L99" s="3"/>
      <c r="M99" s="4"/>
      <c r="N99" s="4"/>
      <c r="O99" s="4"/>
      <c r="P99" s="4"/>
      <c r="Q99" s="4"/>
      <c r="R99" s="4"/>
      <c r="S99" s="4"/>
      <c r="T99" s="33"/>
      <c r="U99" s="33"/>
      <c r="V99" s="33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</row>
    <row r="100" spans="1:25" ht="12.75" customHeight="1">
      <c r="A100" s="74" t="str">
        <f>'b-bay'!A100</f>
        <v>Siegert-Bomhard, Maxim.</v>
      </c>
      <c r="B100" s="117"/>
      <c r="C100" s="118"/>
      <c r="D100" s="119"/>
      <c r="E100" s="120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2"/>
      <c r="Y100" s="122"/>
    </row>
    <row r="101" spans="1:81" s="2" customFormat="1" ht="12.75" customHeight="1">
      <c r="A101" s="75" t="str">
        <f aca="true" t="shared" si="26" ref="A101:A106">A100</f>
        <v>Siegert-Bomhard, Maxim.</v>
      </c>
      <c r="B101" s="29" t="str">
        <f aca="true" t="shared" si="27" ref="B101:B106">B3</f>
        <v>Baden-Württemberg</v>
      </c>
      <c r="C101" s="63"/>
      <c r="D101" s="81"/>
      <c r="E101" s="61"/>
      <c r="F101" s="60"/>
      <c r="G101" s="60"/>
      <c r="H101" s="60"/>
      <c r="I101" s="3"/>
      <c r="J101" s="31"/>
      <c r="K101" s="31"/>
      <c r="L101" s="3"/>
      <c r="M101" s="4"/>
      <c r="N101" s="4"/>
      <c r="O101" s="4"/>
      <c r="P101" s="4"/>
      <c r="Q101" s="4"/>
      <c r="R101" s="4"/>
      <c r="S101" s="4"/>
      <c r="T101" s="33"/>
      <c r="U101" s="33"/>
      <c r="V101" s="33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</row>
    <row r="102" spans="1:81" s="2" customFormat="1" ht="12.75" customHeight="1">
      <c r="A102" s="75" t="str">
        <f t="shared" si="26"/>
        <v>Siegert-Bomhard, Maxim.</v>
      </c>
      <c r="B102" s="29" t="str">
        <f t="shared" si="27"/>
        <v>Schleswig-H./Hamburg</v>
      </c>
      <c r="C102" s="63"/>
      <c r="D102" s="81"/>
      <c r="E102" s="61"/>
      <c r="F102" s="60"/>
      <c r="G102" s="60"/>
      <c r="H102" s="60"/>
      <c r="I102" s="3"/>
      <c r="J102" s="31"/>
      <c r="K102" s="31"/>
      <c r="L102" s="3"/>
      <c r="M102" s="4"/>
      <c r="N102" s="4"/>
      <c r="O102" s="4"/>
      <c r="P102" s="4"/>
      <c r="Q102" s="4"/>
      <c r="R102" s="4"/>
      <c r="S102" s="4"/>
      <c r="T102" s="33"/>
      <c r="U102" s="33"/>
      <c r="V102" s="33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</row>
    <row r="103" spans="1:81" s="2" customFormat="1" ht="12.75" customHeight="1">
      <c r="A103" s="75" t="str">
        <f t="shared" si="26"/>
        <v>Siegert-Bomhard, Maxim.</v>
      </c>
      <c r="B103" s="29" t="str">
        <f t="shared" si="27"/>
        <v>NRW</v>
      </c>
      <c r="C103" s="63">
        <v>1</v>
      </c>
      <c r="D103" s="81">
        <v>3</v>
      </c>
      <c r="E103" s="61">
        <v>18</v>
      </c>
      <c r="F103" s="60">
        <v>12</v>
      </c>
      <c r="G103" s="60">
        <v>5</v>
      </c>
      <c r="H103" s="60">
        <v>3</v>
      </c>
      <c r="I103" s="3">
        <v>4</v>
      </c>
      <c r="J103" s="31"/>
      <c r="K103" s="31">
        <v>1</v>
      </c>
      <c r="L103" s="3"/>
      <c r="M103" s="4">
        <v>2</v>
      </c>
      <c r="N103" s="4">
        <v>3</v>
      </c>
      <c r="O103" s="4">
        <v>1</v>
      </c>
      <c r="P103" s="4">
        <v>2</v>
      </c>
      <c r="Q103" s="4"/>
      <c r="R103" s="4"/>
      <c r="S103" s="4"/>
      <c r="T103" s="33"/>
      <c r="U103" s="33">
        <v>1</v>
      </c>
      <c r="V103" s="33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</row>
    <row r="104" spans="1:81" s="2" customFormat="1" ht="12.75" customHeight="1">
      <c r="A104" s="75" t="str">
        <f t="shared" si="26"/>
        <v>Siegert-Bomhard, Maxim.</v>
      </c>
      <c r="B104" s="29" t="str">
        <f t="shared" si="27"/>
        <v>Hessen</v>
      </c>
      <c r="C104" s="63"/>
      <c r="D104" s="81"/>
      <c r="E104" s="61"/>
      <c r="F104" s="60"/>
      <c r="G104" s="60"/>
      <c r="H104" s="60"/>
      <c r="I104" s="3"/>
      <c r="J104" s="31"/>
      <c r="K104" s="31"/>
      <c r="L104" s="3"/>
      <c r="M104" s="4"/>
      <c r="N104" s="4"/>
      <c r="O104" s="4"/>
      <c r="P104" s="4"/>
      <c r="Q104" s="4"/>
      <c r="R104" s="4"/>
      <c r="S104" s="4"/>
      <c r="T104" s="33"/>
      <c r="U104" s="33"/>
      <c r="V104" s="33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</row>
    <row r="105" spans="1:81" s="2" customFormat="1" ht="12.75" customHeight="1">
      <c r="A105" s="75" t="str">
        <f t="shared" si="26"/>
        <v>Siegert-Bomhard, Maxim.</v>
      </c>
      <c r="B105" s="29" t="str">
        <f t="shared" si="27"/>
        <v>Gegner 5</v>
      </c>
      <c r="C105" s="63"/>
      <c r="D105" s="81"/>
      <c r="E105" s="61"/>
      <c r="F105" s="60"/>
      <c r="G105" s="60"/>
      <c r="H105" s="60"/>
      <c r="I105" s="3"/>
      <c r="J105" s="31"/>
      <c r="K105" s="31"/>
      <c r="L105" s="3"/>
      <c r="M105" s="4"/>
      <c r="N105" s="4"/>
      <c r="O105" s="4"/>
      <c r="P105" s="4"/>
      <c r="Q105" s="4"/>
      <c r="R105" s="4"/>
      <c r="S105" s="4"/>
      <c r="T105" s="33"/>
      <c r="U105" s="33"/>
      <c r="V105" s="33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</row>
    <row r="106" spans="1:81" s="2" customFormat="1" ht="12.75" customHeight="1">
      <c r="A106" s="75" t="str">
        <f t="shared" si="26"/>
        <v>Siegert-Bomhard, Maxim.</v>
      </c>
      <c r="B106" s="29" t="str">
        <f t="shared" si="27"/>
        <v>Gegner 6</v>
      </c>
      <c r="C106" s="63"/>
      <c r="D106" s="81"/>
      <c r="E106" s="61"/>
      <c r="F106" s="60"/>
      <c r="G106" s="60"/>
      <c r="H106" s="60"/>
      <c r="I106" s="3"/>
      <c r="J106" s="31"/>
      <c r="K106" s="31"/>
      <c r="L106" s="3"/>
      <c r="M106" s="4"/>
      <c r="N106" s="4"/>
      <c r="O106" s="4"/>
      <c r="P106" s="4"/>
      <c r="Q106" s="4"/>
      <c r="R106" s="4"/>
      <c r="S106" s="4"/>
      <c r="T106" s="33"/>
      <c r="U106" s="33"/>
      <c r="V106" s="33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</row>
    <row r="107" spans="1:25" ht="12.75" customHeight="1">
      <c r="A107" s="74" t="str">
        <f>'b-bay'!A107</f>
        <v>Stilzebach, Silvan</v>
      </c>
      <c r="B107" s="117"/>
      <c r="C107" s="118"/>
      <c r="D107" s="119"/>
      <c r="E107" s="120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2"/>
      <c r="Y107" s="122"/>
    </row>
    <row r="108" spans="1:81" s="2" customFormat="1" ht="12.75" customHeight="1">
      <c r="A108" s="75" t="str">
        <f aca="true" t="shared" si="28" ref="A108:A113">A107</f>
        <v>Stilzebach, Silvan</v>
      </c>
      <c r="B108" s="29" t="str">
        <f aca="true" t="shared" si="29" ref="B108:B113">B3</f>
        <v>Baden-Württemberg</v>
      </c>
      <c r="C108" s="63"/>
      <c r="D108" s="81"/>
      <c r="E108" s="61"/>
      <c r="F108" s="60"/>
      <c r="G108" s="60"/>
      <c r="H108" s="60"/>
      <c r="I108" s="3"/>
      <c r="J108" s="31"/>
      <c r="K108" s="31"/>
      <c r="L108" s="3"/>
      <c r="M108" s="4"/>
      <c r="N108" s="4"/>
      <c r="O108" s="4"/>
      <c r="P108" s="4"/>
      <c r="Q108" s="4"/>
      <c r="R108" s="4"/>
      <c r="S108" s="4"/>
      <c r="T108" s="33"/>
      <c r="U108" s="33"/>
      <c r="V108" s="33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</row>
    <row r="109" spans="1:81" s="2" customFormat="1" ht="12.75" customHeight="1">
      <c r="A109" s="75" t="str">
        <f t="shared" si="28"/>
        <v>Stilzebach, Silvan</v>
      </c>
      <c r="B109" s="29" t="str">
        <f t="shared" si="29"/>
        <v>Schleswig-H./Hamburg</v>
      </c>
      <c r="C109" s="63"/>
      <c r="D109" s="81"/>
      <c r="E109" s="61"/>
      <c r="F109" s="60"/>
      <c r="G109" s="60"/>
      <c r="H109" s="60"/>
      <c r="I109" s="3"/>
      <c r="J109" s="31"/>
      <c r="K109" s="31"/>
      <c r="L109" s="3"/>
      <c r="M109" s="4"/>
      <c r="N109" s="4"/>
      <c r="O109" s="4"/>
      <c r="P109" s="4"/>
      <c r="Q109" s="4"/>
      <c r="R109" s="4"/>
      <c r="S109" s="4"/>
      <c r="T109" s="33"/>
      <c r="U109" s="33"/>
      <c r="V109" s="33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</row>
    <row r="110" spans="1:81" s="2" customFormat="1" ht="12.75" customHeight="1">
      <c r="A110" s="75" t="str">
        <f t="shared" si="28"/>
        <v>Stilzebach, Silvan</v>
      </c>
      <c r="B110" s="29" t="str">
        <f t="shared" si="29"/>
        <v>NRW</v>
      </c>
      <c r="C110" s="63"/>
      <c r="D110" s="81"/>
      <c r="E110" s="61"/>
      <c r="F110" s="60"/>
      <c r="G110" s="60"/>
      <c r="H110" s="60"/>
      <c r="I110" s="3"/>
      <c r="J110" s="31"/>
      <c r="K110" s="31"/>
      <c r="L110" s="3"/>
      <c r="M110" s="4"/>
      <c r="N110" s="4"/>
      <c r="O110" s="4"/>
      <c r="P110" s="4"/>
      <c r="Q110" s="4"/>
      <c r="R110" s="4"/>
      <c r="S110" s="4"/>
      <c r="T110" s="33"/>
      <c r="U110" s="33"/>
      <c r="V110" s="33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</row>
    <row r="111" spans="1:81" s="2" customFormat="1" ht="12.75" customHeight="1">
      <c r="A111" s="75" t="str">
        <f t="shared" si="28"/>
        <v>Stilzebach, Silvan</v>
      </c>
      <c r="B111" s="29" t="str">
        <f t="shared" si="29"/>
        <v>Hessen</v>
      </c>
      <c r="C111" s="63"/>
      <c r="D111" s="81"/>
      <c r="E111" s="61"/>
      <c r="F111" s="60"/>
      <c r="G111" s="60"/>
      <c r="H111" s="60"/>
      <c r="I111" s="3"/>
      <c r="J111" s="31"/>
      <c r="K111" s="31"/>
      <c r="L111" s="3"/>
      <c r="M111" s="4"/>
      <c r="N111" s="4"/>
      <c r="O111" s="4"/>
      <c r="P111" s="4"/>
      <c r="Q111" s="4"/>
      <c r="R111" s="4"/>
      <c r="S111" s="4"/>
      <c r="T111" s="33"/>
      <c r="U111" s="33"/>
      <c r="V111" s="33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</row>
    <row r="112" spans="1:81" s="2" customFormat="1" ht="12.75" customHeight="1">
      <c r="A112" s="75" t="str">
        <f t="shared" si="28"/>
        <v>Stilzebach, Silvan</v>
      </c>
      <c r="B112" s="29" t="str">
        <f t="shared" si="29"/>
        <v>Gegner 5</v>
      </c>
      <c r="C112" s="63"/>
      <c r="D112" s="81"/>
      <c r="E112" s="61"/>
      <c r="F112" s="60"/>
      <c r="G112" s="60"/>
      <c r="H112" s="60"/>
      <c r="I112" s="3"/>
      <c r="J112" s="31"/>
      <c r="K112" s="31"/>
      <c r="L112" s="3"/>
      <c r="M112" s="4"/>
      <c r="N112" s="4"/>
      <c r="O112" s="4"/>
      <c r="P112" s="4"/>
      <c r="Q112" s="4"/>
      <c r="R112" s="4"/>
      <c r="S112" s="4"/>
      <c r="T112" s="33"/>
      <c r="U112" s="33"/>
      <c r="V112" s="33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</row>
    <row r="113" spans="1:81" s="2" customFormat="1" ht="12.75" customHeight="1">
      <c r="A113" s="75" t="str">
        <f t="shared" si="28"/>
        <v>Stilzebach, Silvan</v>
      </c>
      <c r="B113" s="29" t="str">
        <f t="shared" si="29"/>
        <v>Gegner 6</v>
      </c>
      <c r="C113" s="63"/>
      <c r="D113" s="81"/>
      <c r="E113" s="61"/>
      <c r="F113" s="60"/>
      <c r="G113" s="60"/>
      <c r="H113" s="60"/>
      <c r="I113" s="3"/>
      <c r="J113" s="31"/>
      <c r="K113" s="31"/>
      <c r="L113" s="3"/>
      <c r="M113" s="4"/>
      <c r="N113" s="4"/>
      <c r="O113" s="4"/>
      <c r="P113" s="4"/>
      <c r="Q113" s="4"/>
      <c r="R113" s="4"/>
      <c r="S113" s="4"/>
      <c r="T113" s="33"/>
      <c r="U113" s="33"/>
      <c r="V113" s="33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</row>
    <row r="114" spans="1:25" ht="12.75" customHeight="1">
      <c r="A114" s="74" t="str">
        <f>'b-bay'!A114</f>
        <v>Stippler, Lorenz</v>
      </c>
      <c r="B114" s="117"/>
      <c r="C114" s="118"/>
      <c r="D114" s="119"/>
      <c r="E114" s="120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2"/>
      <c r="Y114" s="122"/>
    </row>
    <row r="115" spans="1:81" s="2" customFormat="1" ht="12.75" customHeight="1">
      <c r="A115" s="75" t="str">
        <f aca="true" t="shared" si="30" ref="A115:A120">A114</f>
        <v>Stippler, Lorenz</v>
      </c>
      <c r="B115" s="29" t="str">
        <f aca="true" t="shared" si="31" ref="B115:B120">B3</f>
        <v>Baden-Württemberg</v>
      </c>
      <c r="C115" s="63"/>
      <c r="D115" s="81"/>
      <c r="E115" s="61"/>
      <c r="F115" s="60"/>
      <c r="G115" s="60"/>
      <c r="H115" s="60"/>
      <c r="I115" s="3"/>
      <c r="J115" s="31"/>
      <c r="K115" s="31"/>
      <c r="L115" s="3"/>
      <c r="M115" s="4"/>
      <c r="N115" s="4"/>
      <c r="O115" s="4"/>
      <c r="P115" s="4"/>
      <c r="Q115" s="4"/>
      <c r="R115" s="4"/>
      <c r="S115" s="4"/>
      <c r="T115" s="33"/>
      <c r="U115" s="33"/>
      <c r="V115" s="33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</row>
    <row r="116" spans="1:81" s="2" customFormat="1" ht="12.75" customHeight="1">
      <c r="A116" s="75" t="str">
        <f t="shared" si="30"/>
        <v>Stippler, Lorenz</v>
      </c>
      <c r="B116" s="29" t="str">
        <f t="shared" si="31"/>
        <v>Schleswig-H./Hamburg</v>
      </c>
      <c r="C116" s="63"/>
      <c r="D116" s="81"/>
      <c r="E116" s="61"/>
      <c r="F116" s="60"/>
      <c r="G116" s="60"/>
      <c r="H116" s="60"/>
      <c r="I116" s="3"/>
      <c r="J116" s="31"/>
      <c r="K116" s="31"/>
      <c r="L116" s="3"/>
      <c r="M116" s="4"/>
      <c r="N116" s="4"/>
      <c r="O116" s="4"/>
      <c r="P116" s="4"/>
      <c r="Q116" s="4"/>
      <c r="R116" s="4"/>
      <c r="S116" s="4"/>
      <c r="T116" s="33"/>
      <c r="U116" s="33"/>
      <c r="V116" s="33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</row>
    <row r="117" spans="1:81" s="2" customFormat="1" ht="12.75" customHeight="1">
      <c r="A117" s="75" t="str">
        <f t="shared" si="30"/>
        <v>Stippler, Lorenz</v>
      </c>
      <c r="B117" s="29" t="str">
        <f t="shared" si="31"/>
        <v>NRW</v>
      </c>
      <c r="C117" s="63"/>
      <c r="D117" s="81"/>
      <c r="E117" s="61"/>
      <c r="F117" s="60"/>
      <c r="G117" s="60"/>
      <c r="H117" s="60"/>
      <c r="I117" s="3"/>
      <c r="J117" s="31"/>
      <c r="K117" s="31"/>
      <c r="L117" s="3"/>
      <c r="M117" s="4"/>
      <c r="N117" s="4"/>
      <c r="O117" s="4"/>
      <c r="P117" s="4"/>
      <c r="Q117" s="4"/>
      <c r="R117" s="4"/>
      <c r="S117" s="4"/>
      <c r="T117" s="33"/>
      <c r="U117" s="33"/>
      <c r="V117" s="33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</row>
    <row r="118" spans="1:81" s="2" customFormat="1" ht="12.75" customHeight="1">
      <c r="A118" s="75" t="str">
        <f t="shared" si="30"/>
        <v>Stippler, Lorenz</v>
      </c>
      <c r="B118" s="29" t="str">
        <f t="shared" si="31"/>
        <v>Hessen</v>
      </c>
      <c r="C118" s="63"/>
      <c r="D118" s="81"/>
      <c r="E118" s="61"/>
      <c r="F118" s="60"/>
      <c r="G118" s="60"/>
      <c r="H118" s="60"/>
      <c r="I118" s="3"/>
      <c r="J118" s="31"/>
      <c r="K118" s="31"/>
      <c r="L118" s="3"/>
      <c r="M118" s="4"/>
      <c r="N118" s="4"/>
      <c r="O118" s="4"/>
      <c r="P118" s="4"/>
      <c r="Q118" s="4"/>
      <c r="R118" s="4"/>
      <c r="S118" s="4"/>
      <c r="T118" s="33"/>
      <c r="U118" s="33"/>
      <c r="V118" s="33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</row>
    <row r="119" spans="1:81" s="2" customFormat="1" ht="12.75" customHeight="1">
      <c r="A119" s="75" t="str">
        <f t="shared" si="30"/>
        <v>Stippler, Lorenz</v>
      </c>
      <c r="B119" s="29" t="str">
        <f t="shared" si="31"/>
        <v>Gegner 5</v>
      </c>
      <c r="C119" s="63"/>
      <c r="D119" s="81"/>
      <c r="E119" s="61"/>
      <c r="F119" s="60"/>
      <c r="G119" s="60"/>
      <c r="H119" s="60"/>
      <c r="I119" s="3"/>
      <c r="J119" s="31"/>
      <c r="K119" s="31"/>
      <c r="L119" s="3"/>
      <c r="M119" s="4"/>
      <c r="N119" s="4"/>
      <c r="O119" s="4"/>
      <c r="P119" s="4"/>
      <c r="Q119" s="4"/>
      <c r="R119" s="4"/>
      <c r="S119" s="4"/>
      <c r="T119" s="33"/>
      <c r="U119" s="33"/>
      <c r="V119" s="33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</row>
    <row r="120" spans="1:81" s="2" customFormat="1" ht="12.75" customHeight="1">
      <c r="A120" s="75" t="str">
        <f t="shared" si="30"/>
        <v>Stippler, Lorenz</v>
      </c>
      <c r="B120" s="29" t="str">
        <f t="shared" si="31"/>
        <v>Gegner 6</v>
      </c>
      <c r="C120" s="63"/>
      <c r="D120" s="81"/>
      <c r="E120" s="61"/>
      <c r="F120" s="60"/>
      <c r="G120" s="60"/>
      <c r="H120" s="60"/>
      <c r="I120" s="3"/>
      <c r="J120" s="31"/>
      <c r="K120" s="31"/>
      <c r="L120" s="3"/>
      <c r="M120" s="4"/>
      <c r="N120" s="4"/>
      <c r="O120" s="4"/>
      <c r="P120" s="4"/>
      <c r="Q120" s="4"/>
      <c r="R120" s="4"/>
      <c r="S120" s="4"/>
      <c r="T120" s="33"/>
      <c r="U120" s="33"/>
      <c r="V120" s="33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</row>
    <row r="121" spans="1:25" ht="12.75" customHeight="1">
      <c r="A121" s="74" t="str">
        <f>'b-bay'!A121</f>
        <v>Waldher, Noah</v>
      </c>
      <c r="B121" s="117"/>
      <c r="C121" s="118"/>
      <c r="D121" s="119"/>
      <c r="E121" s="120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2"/>
      <c r="Y121" s="122"/>
    </row>
    <row r="122" spans="1:81" s="2" customFormat="1" ht="12.75" customHeight="1">
      <c r="A122" s="75" t="str">
        <f aca="true" t="shared" si="32" ref="A122:A127">A121</f>
        <v>Waldher, Noah</v>
      </c>
      <c r="B122" s="29" t="str">
        <f aca="true" t="shared" si="33" ref="B122:B127">B3</f>
        <v>Baden-Württemberg</v>
      </c>
      <c r="C122" s="63">
        <v>1</v>
      </c>
      <c r="D122" s="81">
        <v>0.333</v>
      </c>
      <c r="E122" s="61">
        <v>3</v>
      </c>
      <c r="F122" s="60">
        <v>3</v>
      </c>
      <c r="G122" s="60">
        <v>1</v>
      </c>
      <c r="H122" s="60">
        <v>1</v>
      </c>
      <c r="I122" s="3">
        <v>2</v>
      </c>
      <c r="J122" s="31">
        <v>1</v>
      </c>
      <c r="K122" s="31"/>
      <c r="L122" s="3"/>
      <c r="M122" s="4"/>
      <c r="N122" s="4"/>
      <c r="O122" s="4"/>
      <c r="P122" s="4"/>
      <c r="Q122" s="4"/>
      <c r="R122" s="4"/>
      <c r="S122" s="4"/>
      <c r="T122" s="33"/>
      <c r="U122" s="33"/>
      <c r="V122" s="33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</row>
    <row r="123" spans="1:81" s="2" customFormat="1" ht="12.75" customHeight="1">
      <c r="A123" s="75" t="str">
        <f t="shared" si="32"/>
        <v>Waldher, Noah</v>
      </c>
      <c r="B123" s="29" t="str">
        <f t="shared" si="33"/>
        <v>Schleswig-H./Hamburg</v>
      </c>
      <c r="C123" s="63"/>
      <c r="D123" s="81"/>
      <c r="E123" s="61"/>
      <c r="F123" s="60"/>
      <c r="G123" s="60"/>
      <c r="H123" s="60"/>
      <c r="I123" s="3"/>
      <c r="J123" s="31"/>
      <c r="K123" s="31"/>
      <c r="L123" s="3"/>
      <c r="M123" s="4"/>
      <c r="N123" s="4"/>
      <c r="O123" s="4"/>
      <c r="P123" s="4"/>
      <c r="Q123" s="4"/>
      <c r="R123" s="4"/>
      <c r="S123" s="4"/>
      <c r="T123" s="33"/>
      <c r="U123" s="33"/>
      <c r="V123" s="33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</row>
    <row r="124" spans="1:81" s="2" customFormat="1" ht="12.75" customHeight="1">
      <c r="A124" s="75" t="str">
        <f t="shared" si="32"/>
        <v>Waldher, Noah</v>
      </c>
      <c r="B124" s="29" t="str">
        <f t="shared" si="33"/>
        <v>NRW</v>
      </c>
      <c r="C124" s="63"/>
      <c r="D124" s="81"/>
      <c r="E124" s="61"/>
      <c r="F124" s="60"/>
      <c r="G124" s="60"/>
      <c r="H124" s="60"/>
      <c r="I124" s="3"/>
      <c r="J124" s="31"/>
      <c r="K124" s="31"/>
      <c r="L124" s="3"/>
      <c r="M124" s="4"/>
      <c r="N124" s="4"/>
      <c r="O124" s="4"/>
      <c r="P124" s="4"/>
      <c r="Q124" s="4"/>
      <c r="R124" s="4"/>
      <c r="S124" s="4"/>
      <c r="T124" s="33"/>
      <c r="U124" s="33"/>
      <c r="V124" s="33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</row>
    <row r="125" spans="1:81" s="2" customFormat="1" ht="12.75" customHeight="1">
      <c r="A125" s="75" t="str">
        <f t="shared" si="32"/>
        <v>Waldher, Noah</v>
      </c>
      <c r="B125" s="29" t="str">
        <f t="shared" si="33"/>
        <v>Hessen</v>
      </c>
      <c r="C125" s="63"/>
      <c r="D125" s="81"/>
      <c r="E125" s="61"/>
      <c r="F125" s="60"/>
      <c r="G125" s="60"/>
      <c r="H125" s="60"/>
      <c r="I125" s="3"/>
      <c r="J125" s="31"/>
      <c r="K125" s="31"/>
      <c r="L125" s="3"/>
      <c r="M125" s="4"/>
      <c r="N125" s="4"/>
      <c r="O125" s="4"/>
      <c r="P125" s="4"/>
      <c r="Q125" s="4"/>
      <c r="R125" s="4"/>
      <c r="S125" s="4"/>
      <c r="T125" s="33"/>
      <c r="U125" s="33"/>
      <c r="V125" s="33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</row>
    <row r="126" spans="1:81" s="2" customFormat="1" ht="12.75" customHeight="1">
      <c r="A126" s="75" t="str">
        <f t="shared" si="32"/>
        <v>Waldher, Noah</v>
      </c>
      <c r="B126" s="29" t="str">
        <f t="shared" si="33"/>
        <v>Gegner 5</v>
      </c>
      <c r="C126" s="63"/>
      <c r="D126" s="81"/>
      <c r="E126" s="61"/>
      <c r="F126" s="60"/>
      <c r="G126" s="60"/>
      <c r="H126" s="60"/>
      <c r="I126" s="3"/>
      <c r="J126" s="31"/>
      <c r="K126" s="31"/>
      <c r="L126" s="3"/>
      <c r="M126" s="4"/>
      <c r="N126" s="4"/>
      <c r="O126" s="4"/>
      <c r="P126" s="4"/>
      <c r="Q126" s="4"/>
      <c r="R126" s="4"/>
      <c r="S126" s="4"/>
      <c r="T126" s="33"/>
      <c r="U126" s="33"/>
      <c r="V126" s="33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</row>
    <row r="127" spans="1:81" s="2" customFormat="1" ht="12.75" customHeight="1">
      <c r="A127" s="75" t="str">
        <f t="shared" si="32"/>
        <v>Waldher, Noah</v>
      </c>
      <c r="B127" s="29" t="str">
        <f t="shared" si="33"/>
        <v>Gegner 6</v>
      </c>
      <c r="C127" s="63"/>
      <c r="D127" s="81"/>
      <c r="E127" s="61"/>
      <c r="F127" s="60"/>
      <c r="G127" s="60"/>
      <c r="H127" s="60"/>
      <c r="I127" s="3"/>
      <c r="J127" s="31"/>
      <c r="K127" s="31"/>
      <c r="L127" s="3"/>
      <c r="M127" s="4"/>
      <c r="N127" s="4"/>
      <c r="O127" s="4"/>
      <c r="P127" s="4"/>
      <c r="Q127" s="4"/>
      <c r="R127" s="4"/>
      <c r="S127" s="4"/>
      <c r="T127" s="33"/>
      <c r="U127" s="33"/>
      <c r="V127" s="33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</row>
    <row r="128" spans="1:25" ht="12.75" customHeight="1">
      <c r="A128" s="74" t="str">
        <f>'b-bay'!A128</f>
        <v>Wolf Daniel</v>
      </c>
      <c r="B128" s="117"/>
      <c r="C128" s="118"/>
      <c r="D128" s="119"/>
      <c r="E128" s="120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2"/>
      <c r="Y128" s="122"/>
    </row>
    <row r="129" spans="1:81" s="2" customFormat="1" ht="12.75" customHeight="1">
      <c r="A129" s="75" t="str">
        <f aca="true" t="shared" si="34" ref="A129:A134">A128</f>
        <v>Wolf Daniel</v>
      </c>
      <c r="B129" s="29" t="str">
        <f aca="true" t="shared" si="35" ref="B129:B134">B3</f>
        <v>Baden-Württemberg</v>
      </c>
      <c r="C129" s="63"/>
      <c r="D129" s="81"/>
      <c r="E129" s="61"/>
      <c r="F129" s="60"/>
      <c r="G129" s="60"/>
      <c r="H129" s="60"/>
      <c r="I129" s="3"/>
      <c r="J129" s="31"/>
      <c r="K129" s="31"/>
      <c r="L129" s="3"/>
      <c r="M129" s="4"/>
      <c r="N129" s="4"/>
      <c r="O129" s="4"/>
      <c r="P129" s="4"/>
      <c r="Q129" s="4"/>
      <c r="R129" s="4"/>
      <c r="S129" s="4"/>
      <c r="T129" s="33"/>
      <c r="U129" s="33"/>
      <c r="V129" s="33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</row>
    <row r="130" spans="1:81" s="2" customFormat="1" ht="12.75" customHeight="1">
      <c r="A130" s="75" t="str">
        <f t="shared" si="34"/>
        <v>Wolf Daniel</v>
      </c>
      <c r="B130" s="29" t="str">
        <f t="shared" si="35"/>
        <v>Schleswig-H./Hamburg</v>
      </c>
      <c r="C130" s="63"/>
      <c r="D130" s="81"/>
      <c r="E130" s="61"/>
      <c r="F130" s="60"/>
      <c r="G130" s="60"/>
      <c r="H130" s="60"/>
      <c r="I130" s="3"/>
      <c r="J130" s="31"/>
      <c r="K130" s="31"/>
      <c r="L130" s="3"/>
      <c r="M130" s="4"/>
      <c r="N130" s="4"/>
      <c r="O130" s="4"/>
      <c r="P130" s="4"/>
      <c r="Q130" s="4"/>
      <c r="R130" s="4"/>
      <c r="S130" s="4"/>
      <c r="T130" s="33"/>
      <c r="U130" s="33"/>
      <c r="V130" s="33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</row>
    <row r="131" spans="1:81" s="2" customFormat="1" ht="12.75" customHeight="1">
      <c r="A131" s="75" t="str">
        <f t="shared" si="34"/>
        <v>Wolf Daniel</v>
      </c>
      <c r="B131" s="29" t="str">
        <f t="shared" si="35"/>
        <v>NRW</v>
      </c>
      <c r="C131" s="63"/>
      <c r="D131" s="81"/>
      <c r="E131" s="61"/>
      <c r="F131" s="60"/>
      <c r="G131" s="60"/>
      <c r="H131" s="60"/>
      <c r="I131" s="3"/>
      <c r="J131" s="31"/>
      <c r="K131" s="31"/>
      <c r="L131" s="3"/>
      <c r="M131" s="4"/>
      <c r="N131" s="4"/>
      <c r="O131" s="4"/>
      <c r="P131" s="4"/>
      <c r="Q131" s="4"/>
      <c r="R131" s="4"/>
      <c r="S131" s="4"/>
      <c r="T131" s="33"/>
      <c r="U131" s="33"/>
      <c r="V131" s="33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</row>
    <row r="132" spans="1:81" s="2" customFormat="1" ht="12.75" customHeight="1">
      <c r="A132" s="75" t="str">
        <f t="shared" si="34"/>
        <v>Wolf Daniel</v>
      </c>
      <c r="B132" s="29" t="str">
        <f t="shared" si="35"/>
        <v>Hessen</v>
      </c>
      <c r="C132" s="63"/>
      <c r="D132" s="81"/>
      <c r="E132" s="61"/>
      <c r="F132" s="60"/>
      <c r="G132" s="60"/>
      <c r="H132" s="60"/>
      <c r="I132" s="3"/>
      <c r="J132" s="31"/>
      <c r="K132" s="31"/>
      <c r="L132" s="3"/>
      <c r="M132" s="4"/>
      <c r="N132" s="4"/>
      <c r="O132" s="4"/>
      <c r="P132" s="4"/>
      <c r="Q132" s="4"/>
      <c r="R132" s="4"/>
      <c r="S132" s="4"/>
      <c r="T132" s="33"/>
      <c r="U132" s="33"/>
      <c r="V132" s="33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</row>
    <row r="133" spans="1:81" s="2" customFormat="1" ht="12.75" customHeight="1">
      <c r="A133" s="75" t="str">
        <f t="shared" si="34"/>
        <v>Wolf Daniel</v>
      </c>
      <c r="B133" s="29" t="str">
        <f t="shared" si="35"/>
        <v>Gegner 5</v>
      </c>
      <c r="C133" s="63"/>
      <c r="D133" s="81"/>
      <c r="E133" s="61"/>
      <c r="F133" s="60"/>
      <c r="G133" s="60"/>
      <c r="H133" s="60"/>
      <c r="I133" s="3"/>
      <c r="J133" s="31"/>
      <c r="K133" s="31"/>
      <c r="L133" s="3"/>
      <c r="M133" s="4"/>
      <c r="N133" s="4"/>
      <c r="O133" s="4"/>
      <c r="P133" s="4"/>
      <c r="Q133" s="4"/>
      <c r="R133" s="4"/>
      <c r="S133" s="4"/>
      <c r="T133" s="33"/>
      <c r="U133" s="33"/>
      <c r="V133" s="33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</row>
    <row r="134" spans="1:81" s="2" customFormat="1" ht="12.75" customHeight="1">
      <c r="A134" s="75" t="str">
        <f t="shared" si="34"/>
        <v>Wolf Daniel</v>
      </c>
      <c r="B134" s="29" t="str">
        <f t="shared" si="35"/>
        <v>Gegner 6</v>
      </c>
      <c r="C134" s="63"/>
      <c r="D134" s="81"/>
      <c r="E134" s="61"/>
      <c r="F134" s="60"/>
      <c r="G134" s="60"/>
      <c r="H134" s="60"/>
      <c r="I134" s="3"/>
      <c r="J134" s="31"/>
      <c r="K134" s="31"/>
      <c r="L134" s="3"/>
      <c r="M134" s="4"/>
      <c r="N134" s="4"/>
      <c r="O134" s="4"/>
      <c r="P134" s="4"/>
      <c r="Q134" s="4"/>
      <c r="R134" s="4"/>
      <c r="S134" s="4"/>
      <c r="T134" s="33"/>
      <c r="U134" s="33"/>
      <c r="V134" s="33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</row>
    <row r="135" spans="1:25" ht="12.75" customHeight="1">
      <c r="A135" s="74" t="str">
        <f>'b-bay'!A135</f>
        <v>Wittmann, Paul</v>
      </c>
      <c r="B135" s="117"/>
      <c r="C135" s="118"/>
      <c r="D135" s="119"/>
      <c r="E135" s="120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2"/>
      <c r="Y135" s="122"/>
    </row>
    <row r="136" spans="1:81" s="2" customFormat="1" ht="12.75" customHeight="1">
      <c r="A136" s="75" t="str">
        <f aca="true" t="shared" si="36" ref="A136:A141">A135</f>
        <v>Wittmann, Paul</v>
      </c>
      <c r="B136" s="29" t="str">
        <f aca="true" t="shared" si="37" ref="B136:B141">B3</f>
        <v>Baden-Württemberg</v>
      </c>
      <c r="C136" s="63"/>
      <c r="D136" s="81"/>
      <c r="E136" s="61"/>
      <c r="F136" s="60"/>
      <c r="G136" s="60"/>
      <c r="H136" s="60"/>
      <c r="I136" s="3"/>
      <c r="J136" s="31"/>
      <c r="K136" s="31"/>
      <c r="L136" s="3"/>
      <c r="M136" s="4"/>
      <c r="N136" s="4"/>
      <c r="O136" s="4"/>
      <c r="P136" s="4"/>
      <c r="Q136" s="4"/>
      <c r="R136" s="4"/>
      <c r="S136" s="4"/>
      <c r="T136" s="33"/>
      <c r="U136" s="33"/>
      <c r="V136" s="33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</row>
    <row r="137" spans="1:81" s="2" customFormat="1" ht="12.75" customHeight="1">
      <c r="A137" s="75" t="str">
        <f t="shared" si="36"/>
        <v>Wittmann, Paul</v>
      </c>
      <c r="B137" s="29" t="str">
        <f t="shared" si="37"/>
        <v>Schleswig-H./Hamburg</v>
      </c>
      <c r="C137" s="63"/>
      <c r="D137" s="81"/>
      <c r="E137" s="61"/>
      <c r="F137" s="60"/>
      <c r="G137" s="60"/>
      <c r="H137" s="60"/>
      <c r="I137" s="3"/>
      <c r="J137" s="31"/>
      <c r="K137" s="31"/>
      <c r="L137" s="3"/>
      <c r="M137" s="4"/>
      <c r="N137" s="4"/>
      <c r="O137" s="4"/>
      <c r="P137" s="4"/>
      <c r="Q137" s="4"/>
      <c r="R137" s="4"/>
      <c r="S137" s="4"/>
      <c r="T137" s="33"/>
      <c r="U137" s="33"/>
      <c r="V137" s="33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</row>
    <row r="138" spans="1:81" s="2" customFormat="1" ht="12.75" customHeight="1">
      <c r="A138" s="75" t="str">
        <f t="shared" si="36"/>
        <v>Wittmann, Paul</v>
      </c>
      <c r="B138" s="29" t="str">
        <f t="shared" si="37"/>
        <v>NRW</v>
      </c>
      <c r="C138" s="63"/>
      <c r="D138" s="81"/>
      <c r="E138" s="61"/>
      <c r="F138" s="60"/>
      <c r="G138" s="60"/>
      <c r="H138" s="60"/>
      <c r="I138" s="3"/>
      <c r="J138" s="31"/>
      <c r="K138" s="31"/>
      <c r="L138" s="3"/>
      <c r="M138" s="4"/>
      <c r="N138" s="4"/>
      <c r="O138" s="4"/>
      <c r="P138" s="4"/>
      <c r="Q138" s="4"/>
      <c r="R138" s="4"/>
      <c r="S138" s="4"/>
      <c r="T138" s="33"/>
      <c r="U138" s="33"/>
      <c r="V138" s="33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</row>
    <row r="139" spans="1:81" s="2" customFormat="1" ht="12.75" customHeight="1">
      <c r="A139" s="75" t="str">
        <f t="shared" si="36"/>
        <v>Wittmann, Paul</v>
      </c>
      <c r="B139" s="29" t="str">
        <f t="shared" si="37"/>
        <v>Hessen</v>
      </c>
      <c r="C139" s="63"/>
      <c r="D139" s="81"/>
      <c r="E139" s="61"/>
      <c r="F139" s="60"/>
      <c r="G139" s="60"/>
      <c r="H139" s="60"/>
      <c r="I139" s="3"/>
      <c r="J139" s="31"/>
      <c r="K139" s="31"/>
      <c r="L139" s="3"/>
      <c r="M139" s="4"/>
      <c r="N139" s="4"/>
      <c r="O139" s="4"/>
      <c r="P139" s="4"/>
      <c r="Q139" s="4"/>
      <c r="R139" s="4"/>
      <c r="S139" s="4"/>
      <c r="T139" s="33"/>
      <c r="U139" s="33"/>
      <c r="V139" s="33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</row>
    <row r="140" spans="1:81" s="2" customFormat="1" ht="12.75" customHeight="1">
      <c r="A140" s="75" t="str">
        <f t="shared" si="36"/>
        <v>Wittmann, Paul</v>
      </c>
      <c r="B140" s="29" t="str">
        <f t="shared" si="37"/>
        <v>Gegner 5</v>
      </c>
      <c r="C140" s="63"/>
      <c r="D140" s="81"/>
      <c r="E140" s="61"/>
      <c r="F140" s="60"/>
      <c r="G140" s="60"/>
      <c r="H140" s="60"/>
      <c r="I140" s="3"/>
      <c r="J140" s="31"/>
      <c r="K140" s="31"/>
      <c r="L140" s="3"/>
      <c r="M140" s="4"/>
      <c r="N140" s="4"/>
      <c r="O140" s="4"/>
      <c r="P140" s="4"/>
      <c r="Q140" s="4"/>
      <c r="R140" s="4"/>
      <c r="S140" s="4"/>
      <c r="T140" s="33"/>
      <c r="U140" s="33"/>
      <c r="V140" s="33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</row>
    <row r="141" spans="1:81" s="2" customFormat="1" ht="12.75" customHeight="1">
      <c r="A141" s="75" t="str">
        <f t="shared" si="36"/>
        <v>Wittmann, Paul</v>
      </c>
      <c r="B141" s="29" t="str">
        <f t="shared" si="37"/>
        <v>Gegner 6</v>
      </c>
      <c r="C141" s="63"/>
      <c r="D141" s="81"/>
      <c r="E141" s="61"/>
      <c r="F141" s="60"/>
      <c r="G141" s="60"/>
      <c r="H141" s="60"/>
      <c r="I141" s="3"/>
      <c r="J141" s="31"/>
      <c r="K141" s="31"/>
      <c r="L141" s="3"/>
      <c r="M141" s="4"/>
      <c r="N141" s="4"/>
      <c r="O141" s="4"/>
      <c r="P141" s="4"/>
      <c r="Q141" s="4"/>
      <c r="R141" s="4"/>
      <c r="S141" s="4"/>
      <c r="T141" s="33"/>
      <c r="U141" s="33"/>
      <c r="V141" s="33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</row>
    <row r="142" spans="1:25" ht="12.75" customHeight="1">
      <c r="A142" s="74">
        <f>'b-bay'!A142</f>
        <v>0</v>
      </c>
      <c r="B142" s="117"/>
      <c r="C142" s="118"/>
      <c r="D142" s="119"/>
      <c r="E142" s="120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2"/>
      <c r="Y142" s="122"/>
    </row>
    <row r="143" spans="1:81" s="2" customFormat="1" ht="12.75" customHeight="1">
      <c r="A143" s="75">
        <f aca="true" t="shared" si="38" ref="A143:A148">A142</f>
        <v>0</v>
      </c>
      <c r="B143" s="29" t="str">
        <f aca="true" t="shared" si="39" ref="B143:B148">B31</f>
        <v>Baden-Württemberg</v>
      </c>
      <c r="C143" s="63"/>
      <c r="D143" s="81"/>
      <c r="E143" s="61"/>
      <c r="F143" s="60"/>
      <c r="G143" s="60"/>
      <c r="H143" s="60"/>
      <c r="I143" s="3"/>
      <c r="J143" s="31"/>
      <c r="K143" s="31"/>
      <c r="L143" s="3"/>
      <c r="M143" s="4"/>
      <c r="N143" s="4"/>
      <c r="O143" s="4"/>
      <c r="P143" s="4"/>
      <c r="Q143" s="4"/>
      <c r="R143" s="4"/>
      <c r="S143" s="4"/>
      <c r="T143" s="33"/>
      <c r="U143" s="33"/>
      <c r="V143" s="33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</row>
    <row r="144" spans="1:81" s="2" customFormat="1" ht="12.75" customHeight="1">
      <c r="A144" s="75">
        <f t="shared" si="38"/>
        <v>0</v>
      </c>
      <c r="B144" s="29" t="str">
        <f t="shared" si="39"/>
        <v>Schleswig-H./Hamburg</v>
      </c>
      <c r="C144" s="63"/>
      <c r="D144" s="81"/>
      <c r="E144" s="61"/>
      <c r="F144" s="60"/>
      <c r="G144" s="60"/>
      <c r="H144" s="60"/>
      <c r="I144" s="3"/>
      <c r="J144" s="31"/>
      <c r="K144" s="31"/>
      <c r="L144" s="3"/>
      <c r="M144" s="4"/>
      <c r="N144" s="4"/>
      <c r="O144" s="4"/>
      <c r="P144" s="4"/>
      <c r="Q144" s="4"/>
      <c r="R144" s="4"/>
      <c r="S144" s="4"/>
      <c r="T144" s="33"/>
      <c r="U144" s="33"/>
      <c r="V144" s="33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</row>
    <row r="145" spans="1:81" s="2" customFormat="1" ht="12.75" customHeight="1">
      <c r="A145" s="75">
        <f t="shared" si="38"/>
        <v>0</v>
      </c>
      <c r="B145" s="29" t="str">
        <f t="shared" si="39"/>
        <v>NRW</v>
      </c>
      <c r="C145" s="63"/>
      <c r="D145" s="81"/>
      <c r="E145" s="61"/>
      <c r="F145" s="60"/>
      <c r="G145" s="60"/>
      <c r="H145" s="60"/>
      <c r="I145" s="3"/>
      <c r="J145" s="31"/>
      <c r="K145" s="31"/>
      <c r="L145" s="3"/>
      <c r="M145" s="4"/>
      <c r="N145" s="4"/>
      <c r="O145" s="4"/>
      <c r="P145" s="4"/>
      <c r="Q145" s="4"/>
      <c r="R145" s="4"/>
      <c r="S145" s="4"/>
      <c r="T145" s="33"/>
      <c r="U145" s="33"/>
      <c r="V145" s="33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</row>
    <row r="146" spans="1:81" s="2" customFormat="1" ht="12.75" customHeight="1">
      <c r="A146" s="75">
        <f t="shared" si="38"/>
        <v>0</v>
      </c>
      <c r="B146" s="29" t="str">
        <f t="shared" si="39"/>
        <v>Hessen</v>
      </c>
      <c r="C146" s="63"/>
      <c r="D146" s="81"/>
      <c r="E146" s="61"/>
      <c r="F146" s="60"/>
      <c r="G146" s="60"/>
      <c r="H146" s="60"/>
      <c r="I146" s="3"/>
      <c r="J146" s="31"/>
      <c r="K146" s="31"/>
      <c r="L146" s="3"/>
      <c r="M146" s="4"/>
      <c r="N146" s="4"/>
      <c r="O146" s="4"/>
      <c r="P146" s="4"/>
      <c r="Q146" s="4"/>
      <c r="R146" s="4"/>
      <c r="S146" s="4"/>
      <c r="T146" s="33"/>
      <c r="U146" s="33"/>
      <c r="V146" s="33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</row>
    <row r="147" spans="1:81" s="2" customFormat="1" ht="12.75" customHeight="1">
      <c r="A147" s="75">
        <f t="shared" si="38"/>
        <v>0</v>
      </c>
      <c r="B147" s="29" t="str">
        <f t="shared" si="39"/>
        <v>Gegner 5</v>
      </c>
      <c r="C147" s="63"/>
      <c r="D147" s="81"/>
      <c r="E147" s="61"/>
      <c r="F147" s="60"/>
      <c r="G147" s="60"/>
      <c r="H147" s="60"/>
      <c r="I147" s="3"/>
      <c r="J147" s="31"/>
      <c r="K147" s="31"/>
      <c r="L147" s="3"/>
      <c r="M147" s="4"/>
      <c r="N147" s="4"/>
      <c r="O147" s="4"/>
      <c r="P147" s="4"/>
      <c r="Q147" s="4"/>
      <c r="R147" s="4"/>
      <c r="S147" s="4"/>
      <c r="T147" s="33"/>
      <c r="U147" s="33"/>
      <c r="V147" s="33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</row>
    <row r="148" spans="1:81" s="2" customFormat="1" ht="12.75" customHeight="1">
      <c r="A148" s="75">
        <f t="shared" si="38"/>
        <v>0</v>
      </c>
      <c r="B148" s="29" t="str">
        <f t="shared" si="39"/>
        <v>Gegner 6</v>
      </c>
      <c r="C148" s="63"/>
      <c r="D148" s="81"/>
      <c r="E148" s="61"/>
      <c r="F148" s="60"/>
      <c r="G148" s="60"/>
      <c r="H148" s="60"/>
      <c r="I148" s="3"/>
      <c r="J148" s="31"/>
      <c r="K148" s="31"/>
      <c r="L148" s="3"/>
      <c r="M148" s="4"/>
      <c r="N148" s="4"/>
      <c r="O148" s="4"/>
      <c r="P148" s="4"/>
      <c r="Q148" s="4"/>
      <c r="R148" s="4"/>
      <c r="S148" s="4"/>
      <c r="T148" s="33"/>
      <c r="U148" s="33"/>
      <c r="V148" s="33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</row>
    <row r="149" spans="1:25" ht="12.75" customHeight="1">
      <c r="A149" s="74">
        <f>'b-bay'!A149</f>
        <v>0</v>
      </c>
      <c r="B149" s="117"/>
      <c r="C149" s="118"/>
      <c r="D149" s="119"/>
      <c r="E149" s="120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2"/>
      <c r="Y149" s="122"/>
    </row>
    <row r="150" spans="1:81" s="2" customFormat="1" ht="12.75" customHeight="1">
      <c r="A150" s="75">
        <f aca="true" t="shared" si="40" ref="A150:A155">A149</f>
        <v>0</v>
      </c>
      <c r="B150" s="29" t="str">
        <f aca="true" t="shared" si="41" ref="B150:B155">B31</f>
        <v>Baden-Württemberg</v>
      </c>
      <c r="C150" s="63"/>
      <c r="D150" s="81"/>
      <c r="E150" s="61"/>
      <c r="F150" s="60"/>
      <c r="G150" s="60"/>
      <c r="H150" s="60"/>
      <c r="I150" s="3"/>
      <c r="J150" s="31"/>
      <c r="K150" s="31"/>
      <c r="L150" s="3"/>
      <c r="M150" s="4"/>
      <c r="N150" s="4"/>
      <c r="O150" s="4"/>
      <c r="P150" s="4"/>
      <c r="Q150" s="4"/>
      <c r="R150" s="4"/>
      <c r="S150" s="4"/>
      <c r="T150" s="33"/>
      <c r="U150" s="33"/>
      <c r="V150" s="33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</row>
    <row r="151" spans="1:81" s="2" customFormat="1" ht="12.75" customHeight="1">
      <c r="A151" s="75">
        <f t="shared" si="40"/>
        <v>0</v>
      </c>
      <c r="B151" s="29" t="str">
        <f t="shared" si="41"/>
        <v>Schleswig-H./Hamburg</v>
      </c>
      <c r="C151" s="63"/>
      <c r="D151" s="81"/>
      <c r="E151" s="61"/>
      <c r="F151" s="60"/>
      <c r="G151" s="60"/>
      <c r="H151" s="60"/>
      <c r="I151" s="3"/>
      <c r="J151" s="31"/>
      <c r="K151" s="31"/>
      <c r="L151" s="3"/>
      <c r="M151" s="4"/>
      <c r="N151" s="4"/>
      <c r="O151" s="4"/>
      <c r="P151" s="4"/>
      <c r="Q151" s="4"/>
      <c r="R151" s="4"/>
      <c r="S151" s="4"/>
      <c r="T151" s="33"/>
      <c r="U151" s="33"/>
      <c r="V151" s="33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</row>
    <row r="152" spans="1:81" s="2" customFormat="1" ht="12.75" customHeight="1">
      <c r="A152" s="75">
        <f t="shared" si="40"/>
        <v>0</v>
      </c>
      <c r="B152" s="29" t="str">
        <f t="shared" si="41"/>
        <v>NRW</v>
      </c>
      <c r="C152" s="63"/>
      <c r="D152" s="81"/>
      <c r="E152" s="61"/>
      <c r="F152" s="60"/>
      <c r="G152" s="60"/>
      <c r="H152" s="60"/>
      <c r="I152" s="3"/>
      <c r="J152" s="31"/>
      <c r="K152" s="31"/>
      <c r="L152" s="3"/>
      <c r="M152" s="4"/>
      <c r="N152" s="4"/>
      <c r="O152" s="4"/>
      <c r="P152" s="4"/>
      <c r="Q152" s="4"/>
      <c r="R152" s="4"/>
      <c r="S152" s="4"/>
      <c r="T152" s="33"/>
      <c r="U152" s="33"/>
      <c r="V152" s="33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</row>
    <row r="153" spans="1:81" s="2" customFormat="1" ht="12.75" customHeight="1">
      <c r="A153" s="75">
        <f t="shared" si="40"/>
        <v>0</v>
      </c>
      <c r="B153" s="29" t="str">
        <f t="shared" si="41"/>
        <v>Hessen</v>
      </c>
      <c r="C153" s="63"/>
      <c r="D153" s="81"/>
      <c r="E153" s="61"/>
      <c r="F153" s="60"/>
      <c r="G153" s="60"/>
      <c r="H153" s="60"/>
      <c r="I153" s="3"/>
      <c r="J153" s="31"/>
      <c r="K153" s="31"/>
      <c r="L153" s="3"/>
      <c r="M153" s="4"/>
      <c r="N153" s="4"/>
      <c r="O153" s="4"/>
      <c r="P153" s="4"/>
      <c r="Q153" s="4"/>
      <c r="R153" s="4"/>
      <c r="S153" s="4"/>
      <c r="T153" s="33"/>
      <c r="U153" s="33"/>
      <c r="V153" s="33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</row>
    <row r="154" spans="1:81" s="2" customFormat="1" ht="12.75" customHeight="1">
      <c r="A154" s="75">
        <f t="shared" si="40"/>
        <v>0</v>
      </c>
      <c r="B154" s="29" t="str">
        <f t="shared" si="41"/>
        <v>Gegner 5</v>
      </c>
      <c r="C154" s="63"/>
      <c r="D154" s="81"/>
      <c r="E154" s="61"/>
      <c r="F154" s="60"/>
      <c r="G154" s="60"/>
      <c r="H154" s="60"/>
      <c r="I154" s="3"/>
      <c r="J154" s="31"/>
      <c r="K154" s="31"/>
      <c r="L154" s="3"/>
      <c r="M154" s="4"/>
      <c r="N154" s="4"/>
      <c r="O154" s="4"/>
      <c r="P154" s="4"/>
      <c r="Q154" s="4"/>
      <c r="R154" s="4"/>
      <c r="S154" s="4"/>
      <c r="T154" s="33"/>
      <c r="U154" s="33"/>
      <c r="V154" s="33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</row>
    <row r="155" spans="1:81" s="2" customFormat="1" ht="12.75" customHeight="1">
      <c r="A155" s="75">
        <f t="shared" si="40"/>
        <v>0</v>
      </c>
      <c r="B155" s="29" t="str">
        <f t="shared" si="41"/>
        <v>Gegner 6</v>
      </c>
      <c r="C155" s="63"/>
      <c r="D155" s="81"/>
      <c r="E155" s="61"/>
      <c r="F155" s="60"/>
      <c r="G155" s="60"/>
      <c r="H155" s="60"/>
      <c r="I155" s="3"/>
      <c r="J155" s="31"/>
      <c r="K155" s="31"/>
      <c r="L155" s="3"/>
      <c r="M155" s="4"/>
      <c r="N155" s="4"/>
      <c r="O155" s="4"/>
      <c r="P155" s="4"/>
      <c r="Q155" s="4"/>
      <c r="R155" s="4"/>
      <c r="S155" s="4"/>
      <c r="T155" s="33"/>
      <c r="U155" s="33"/>
      <c r="V155" s="33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</row>
    <row r="156" spans="1:25" ht="12.75" customHeight="1">
      <c r="A156" s="74">
        <f>'b-bay'!A156</f>
        <v>0</v>
      </c>
      <c r="B156" s="117"/>
      <c r="C156" s="118"/>
      <c r="D156" s="119"/>
      <c r="E156" s="120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2"/>
      <c r="Y156" s="122"/>
    </row>
    <row r="157" spans="1:81" s="2" customFormat="1" ht="12.75" customHeight="1">
      <c r="A157" s="75">
        <f aca="true" t="shared" si="42" ref="A157:A162">A156</f>
        <v>0</v>
      </c>
      <c r="B157" s="29" t="str">
        <f aca="true" t="shared" si="43" ref="B157:B162">B31</f>
        <v>Baden-Württemberg</v>
      </c>
      <c r="C157" s="63"/>
      <c r="D157" s="81"/>
      <c r="E157" s="61"/>
      <c r="F157" s="60"/>
      <c r="G157" s="60"/>
      <c r="H157" s="60"/>
      <c r="I157" s="3"/>
      <c r="J157" s="31"/>
      <c r="K157" s="31"/>
      <c r="L157" s="3"/>
      <c r="M157" s="4"/>
      <c r="N157" s="4"/>
      <c r="O157" s="4"/>
      <c r="P157" s="4"/>
      <c r="Q157" s="4"/>
      <c r="R157" s="4"/>
      <c r="S157" s="4"/>
      <c r="T157" s="33"/>
      <c r="U157" s="33"/>
      <c r="V157" s="33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</row>
    <row r="158" spans="1:81" s="2" customFormat="1" ht="12.75" customHeight="1">
      <c r="A158" s="75">
        <f t="shared" si="42"/>
        <v>0</v>
      </c>
      <c r="B158" s="29" t="str">
        <f t="shared" si="43"/>
        <v>Schleswig-H./Hamburg</v>
      </c>
      <c r="C158" s="63"/>
      <c r="D158" s="81"/>
      <c r="E158" s="61"/>
      <c r="F158" s="60"/>
      <c r="G158" s="60"/>
      <c r="H158" s="60"/>
      <c r="I158" s="3"/>
      <c r="J158" s="31"/>
      <c r="K158" s="31"/>
      <c r="L158" s="3"/>
      <c r="M158" s="4"/>
      <c r="N158" s="4"/>
      <c r="O158" s="4"/>
      <c r="P158" s="4"/>
      <c r="Q158" s="4"/>
      <c r="R158" s="4"/>
      <c r="S158" s="4"/>
      <c r="T158" s="33"/>
      <c r="U158" s="33"/>
      <c r="V158" s="33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</row>
    <row r="159" spans="1:81" s="2" customFormat="1" ht="12.75" customHeight="1">
      <c r="A159" s="75">
        <f t="shared" si="42"/>
        <v>0</v>
      </c>
      <c r="B159" s="29" t="str">
        <f t="shared" si="43"/>
        <v>NRW</v>
      </c>
      <c r="C159" s="63"/>
      <c r="D159" s="81"/>
      <c r="E159" s="61"/>
      <c r="F159" s="60"/>
      <c r="G159" s="60"/>
      <c r="H159" s="60"/>
      <c r="I159" s="3"/>
      <c r="J159" s="31"/>
      <c r="K159" s="31"/>
      <c r="L159" s="3"/>
      <c r="M159" s="4"/>
      <c r="N159" s="4"/>
      <c r="O159" s="4"/>
      <c r="P159" s="4"/>
      <c r="Q159" s="4"/>
      <c r="R159" s="4"/>
      <c r="S159" s="4"/>
      <c r="T159" s="33"/>
      <c r="U159" s="33"/>
      <c r="V159" s="33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</row>
    <row r="160" spans="1:81" s="2" customFormat="1" ht="12.75" customHeight="1">
      <c r="A160" s="75">
        <f t="shared" si="42"/>
        <v>0</v>
      </c>
      <c r="B160" s="29" t="str">
        <f t="shared" si="43"/>
        <v>Hessen</v>
      </c>
      <c r="C160" s="63"/>
      <c r="D160" s="81"/>
      <c r="E160" s="61"/>
      <c r="F160" s="60"/>
      <c r="G160" s="60"/>
      <c r="H160" s="60"/>
      <c r="I160" s="3"/>
      <c r="J160" s="31"/>
      <c r="K160" s="31"/>
      <c r="L160" s="3"/>
      <c r="M160" s="4"/>
      <c r="N160" s="4"/>
      <c r="O160" s="4"/>
      <c r="P160" s="4"/>
      <c r="Q160" s="4"/>
      <c r="R160" s="4"/>
      <c r="S160" s="4"/>
      <c r="T160" s="33"/>
      <c r="U160" s="33"/>
      <c r="V160" s="33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</row>
    <row r="161" spans="1:81" s="2" customFormat="1" ht="12.75" customHeight="1">
      <c r="A161" s="75">
        <f t="shared" si="42"/>
        <v>0</v>
      </c>
      <c r="B161" s="29" t="str">
        <f t="shared" si="43"/>
        <v>Gegner 5</v>
      </c>
      <c r="C161" s="63"/>
      <c r="D161" s="81"/>
      <c r="E161" s="61"/>
      <c r="F161" s="60"/>
      <c r="G161" s="60"/>
      <c r="H161" s="60"/>
      <c r="I161" s="3"/>
      <c r="J161" s="31"/>
      <c r="K161" s="31"/>
      <c r="L161" s="3"/>
      <c r="M161" s="4"/>
      <c r="N161" s="4"/>
      <c r="O161" s="4"/>
      <c r="P161" s="4"/>
      <c r="Q161" s="4"/>
      <c r="R161" s="4"/>
      <c r="S161" s="4"/>
      <c r="T161" s="33"/>
      <c r="U161" s="33"/>
      <c r="V161" s="33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</row>
    <row r="162" spans="1:81" s="2" customFormat="1" ht="12.75" customHeight="1">
      <c r="A162" s="75">
        <f t="shared" si="42"/>
        <v>0</v>
      </c>
      <c r="B162" s="29" t="str">
        <f t="shared" si="43"/>
        <v>Gegner 6</v>
      </c>
      <c r="C162" s="63"/>
      <c r="D162" s="81"/>
      <c r="E162" s="61"/>
      <c r="F162" s="60"/>
      <c r="G162" s="60"/>
      <c r="H162" s="60"/>
      <c r="I162" s="3"/>
      <c r="J162" s="31"/>
      <c r="K162" s="31"/>
      <c r="L162" s="3"/>
      <c r="M162" s="4"/>
      <c r="N162" s="4"/>
      <c r="O162" s="4"/>
      <c r="P162" s="4"/>
      <c r="Q162" s="4"/>
      <c r="R162" s="4"/>
      <c r="S162" s="4"/>
      <c r="T162" s="33"/>
      <c r="U162" s="33"/>
      <c r="V162" s="33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</row>
    <row r="163" spans="1:25" ht="12.75" customHeight="1">
      <c r="A163" s="74">
        <f>'b-bay'!A163</f>
        <v>0</v>
      </c>
      <c r="B163" s="117"/>
      <c r="C163" s="118"/>
      <c r="D163" s="119"/>
      <c r="E163" s="120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2"/>
      <c r="Y163" s="122"/>
    </row>
    <row r="164" spans="1:81" s="2" customFormat="1" ht="12.75" customHeight="1">
      <c r="A164" s="75">
        <f aca="true" t="shared" si="44" ref="A164:A169">A163</f>
        <v>0</v>
      </c>
      <c r="B164" s="29" t="str">
        <f aca="true" t="shared" si="45" ref="B164:B169">B31</f>
        <v>Baden-Württemberg</v>
      </c>
      <c r="C164" s="63"/>
      <c r="D164" s="81"/>
      <c r="E164" s="61"/>
      <c r="F164" s="60"/>
      <c r="G164" s="60"/>
      <c r="H164" s="60"/>
      <c r="I164" s="3"/>
      <c r="J164" s="31"/>
      <c r="K164" s="31"/>
      <c r="L164" s="3"/>
      <c r="M164" s="4"/>
      <c r="N164" s="4"/>
      <c r="O164" s="4"/>
      <c r="P164" s="4"/>
      <c r="Q164" s="4"/>
      <c r="R164" s="4"/>
      <c r="S164" s="4"/>
      <c r="T164" s="33"/>
      <c r="U164" s="33"/>
      <c r="V164" s="33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</row>
    <row r="165" spans="1:81" s="2" customFormat="1" ht="12.75" customHeight="1">
      <c r="A165" s="75">
        <f t="shared" si="44"/>
        <v>0</v>
      </c>
      <c r="B165" s="29" t="str">
        <f t="shared" si="45"/>
        <v>Schleswig-H./Hamburg</v>
      </c>
      <c r="C165" s="63"/>
      <c r="D165" s="81"/>
      <c r="E165" s="61"/>
      <c r="F165" s="60"/>
      <c r="G165" s="60"/>
      <c r="H165" s="60"/>
      <c r="I165" s="3"/>
      <c r="J165" s="31"/>
      <c r="K165" s="31"/>
      <c r="L165" s="3"/>
      <c r="M165" s="4"/>
      <c r="N165" s="4"/>
      <c r="O165" s="4"/>
      <c r="P165" s="4"/>
      <c r="Q165" s="4"/>
      <c r="R165" s="4"/>
      <c r="S165" s="4"/>
      <c r="T165" s="33"/>
      <c r="U165" s="33"/>
      <c r="V165" s="33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</row>
    <row r="166" spans="1:81" s="2" customFormat="1" ht="12.75" customHeight="1">
      <c r="A166" s="75">
        <f t="shared" si="44"/>
        <v>0</v>
      </c>
      <c r="B166" s="29" t="str">
        <f t="shared" si="45"/>
        <v>NRW</v>
      </c>
      <c r="C166" s="63"/>
      <c r="D166" s="81"/>
      <c r="E166" s="61"/>
      <c r="F166" s="60"/>
      <c r="G166" s="60"/>
      <c r="H166" s="60"/>
      <c r="I166" s="3"/>
      <c r="J166" s="31"/>
      <c r="K166" s="31"/>
      <c r="L166" s="3"/>
      <c r="M166" s="4"/>
      <c r="N166" s="4"/>
      <c r="O166" s="4"/>
      <c r="P166" s="4"/>
      <c r="Q166" s="4"/>
      <c r="R166" s="4"/>
      <c r="S166" s="4"/>
      <c r="T166" s="33"/>
      <c r="U166" s="33"/>
      <c r="V166" s="33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</row>
    <row r="167" spans="1:81" s="2" customFormat="1" ht="12.75" customHeight="1">
      <c r="A167" s="75">
        <f t="shared" si="44"/>
        <v>0</v>
      </c>
      <c r="B167" s="29" t="str">
        <f t="shared" si="45"/>
        <v>Hessen</v>
      </c>
      <c r="C167" s="63"/>
      <c r="D167" s="81"/>
      <c r="E167" s="61"/>
      <c r="F167" s="60"/>
      <c r="G167" s="60"/>
      <c r="H167" s="60"/>
      <c r="I167" s="3"/>
      <c r="J167" s="31"/>
      <c r="K167" s="31"/>
      <c r="L167" s="3"/>
      <c r="M167" s="4"/>
      <c r="N167" s="4"/>
      <c r="O167" s="4"/>
      <c r="P167" s="4"/>
      <c r="Q167" s="4"/>
      <c r="R167" s="4"/>
      <c r="S167" s="4"/>
      <c r="T167" s="33"/>
      <c r="U167" s="33"/>
      <c r="V167" s="33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</row>
    <row r="168" spans="1:81" s="2" customFormat="1" ht="12.75" customHeight="1">
      <c r="A168" s="75">
        <f t="shared" si="44"/>
        <v>0</v>
      </c>
      <c r="B168" s="29" t="str">
        <f t="shared" si="45"/>
        <v>Gegner 5</v>
      </c>
      <c r="C168" s="63"/>
      <c r="D168" s="81"/>
      <c r="E168" s="61"/>
      <c r="F168" s="60"/>
      <c r="G168" s="60"/>
      <c r="H168" s="60"/>
      <c r="I168" s="3"/>
      <c r="J168" s="31"/>
      <c r="K168" s="31"/>
      <c r="L168" s="3"/>
      <c r="M168" s="4"/>
      <c r="N168" s="4"/>
      <c r="O168" s="4"/>
      <c r="P168" s="4"/>
      <c r="Q168" s="4"/>
      <c r="R168" s="4"/>
      <c r="S168" s="4"/>
      <c r="T168" s="33"/>
      <c r="U168" s="33"/>
      <c r="V168" s="33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</row>
    <row r="169" spans="1:81" s="2" customFormat="1" ht="12.75" customHeight="1">
      <c r="A169" s="75">
        <f t="shared" si="44"/>
        <v>0</v>
      </c>
      <c r="B169" s="29" t="str">
        <f t="shared" si="45"/>
        <v>Gegner 6</v>
      </c>
      <c r="C169" s="63"/>
      <c r="D169" s="81"/>
      <c r="E169" s="61"/>
      <c r="F169" s="60"/>
      <c r="G169" s="60"/>
      <c r="H169" s="60"/>
      <c r="I169" s="3"/>
      <c r="J169" s="31"/>
      <c r="K169" s="31"/>
      <c r="L169" s="3"/>
      <c r="M169" s="4"/>
      <c r="N169" s="4"/>
      <c r="O169" s="4"/>
      <c r="P169" s="4"/>
      <c r="Q169" s="4"/>
      <c r="R169" s="4"/>
      <c r="S169" s="4"/>
      <c r="T169" s="33"/>
      <c r="U169" s="33"/>
      <c r="V169" s="33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</row>
    <row r="171" spans="2:22" s="79" customFormat="1" ht="12.75" customHeight="1">
      <c r="B171" s="79" t="s">
        <v>35</v>
      </c>
      <c r="C171" s="83"/>
      <c r="D171" s="91">
        <f>SUBTOTAL(9,D3:D141)</f>
        <v>25.333</v>
      </c>
      <c r="E171" s="85">
        <f aca="true" t="shared" si="46" ref="E171:V171">SUBTOTAL(9,E3:E141)</f>
        <v>132</v>
      </c>
      <c r="F171" s="85">
        <f t="shared" si="46"/>
        <v>108</v>
      </c>
      <c r="G171" s="85">
        <f t="shared" si="46"/>
        <v>29</v>
      </c>
      <c r="H171" s="85">
        <f t="shared" si="46"/>
        <v>20</v>
      </c>
      <c r="I171" s="87">
        <f t="shared" si="46"/>
        <v>30</v>
      </c>
      <c r="J171" s="87">
        <f t="shared" si="46"/>
        <v>6</v>
      </c>
      <c r="K171" s="87">
        <f t="shared" si="46"/>
        <v>3</v>
      </c>
      <c r="L171" s="87">
        <f t="shared" si="46"/>
        <v>0</v>
      </c>
      <c r="M171" s="89">
        <f t="shared" si="46"/>
        <v>19</v>
      </c>
      <c r="N171" s="89">
        <f t="shared" si="46"/>
        <v>17</v>
      </c>
      <c r="O171" s="89">
        <f t="shared" si="46"/>
        <v>3</v>
      </c>
      <c r="P171" s="89">
        <f t="shared" si="46"/>
        <v>4</v>
      </c>
      <c r="Q171" s="89">
        <f t="shared" si="46"/>
        <v>0</v>
      </c>
      <c r="R171" s="89">
        <f t="shared" si="46"/>
        <v>1</v>
      </c>
      <c r="S171" s="89">
        <f t="shared" si="46"/>
        <v>1</v>
      </c>
      <c r="T171" s="92">
        <f t="shared" si="46"/>
        <v>2</v>
      </c>
      <c r="U171" s="92">
        <f t="shared" si="46"/>
        <v>2</v>
      </c>
      <c r="V171" s="92">
        <f t="shared" si="46"/>
        <v>2</v>
      </c>
    </row>
  </sheetData>
  <sheetProtection/>
  <autoFilter ref="B1:B169"/>
  <printOptions/>
  <pageMargins left="0.7874015748031497" right="0.7874015748031497" top="0.7874015748031497" bottom="0.8661417322834646" header="0.5118110236220472" footer="0.5118110236220472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171"/>
  <sheetViews>
    <sheetView showGridLines="0" zoomScalePageLayoutView="0" workbookViewId="0" topLeftCell="A1">
      <pane ySplit="1" topLeftCell="A2" activePane="bottomLeft" state="frozen"/>
      <selection pane="topLeft" activeCell="A27" sqref="A27"/>
      <selection pane="bottomLeft" activeCell="A27" sqref="A27"/>
    </sheetView>
  </sheetViews>
  <sheetFormatPr defaultColWidth="11.421875" defaultRowHeight="12.75" customHeight="1"/>
  <cols>
    <col min="1" max="1" width="20.7109375" style="123" customWidth="1"/>
    <col min="2" max="2" width="20.7109375" style="116" customWidth="1"/>
    <col min="3" max="3" width="3.7109375" style="116" customWidth="1"/>
    <col min="4" max="4" width="7.28125" style="124" customWidth="1"/>
    <col min="5" max="5" width="3.7109375" style="125" customWidth="1"/>
    <col min="6" max="9" width="3.7109375" style="116" customWidth="1"/>
    <col min="10" max="11" width="3.7109375" style="125" customWidth="1"/>
    <col min="12" max="19" width="3.7109375" style="116" customWidth="1"/>
    <col min="20" max="22" width="3.7109375" style="125" customWidth="1"/>
    <col min="23" max="23" width="11.421875" style="116" customWidth="1"/>
    <col min="24" max="81" width="11.421875" style="59" customWidth="1"/>
    <col min="82" max="16384" width="11.421875" style="116" customWidth="1"/>
  </cols>
  <sheetData>
    <row r="1" spans="1:22" ht="12.75" customHeight="1">
      <c r="A1" s="71" t="str">
        <f>'b-bb'!A1</f>
        <v>Berlin-Brandenburg</v>
      </c>
      <c r="B1" s="1" t="s">
        <v>26</v>
      </c>
      <c r="C1" s="35" t="s">
        <v>25</v>
      </c>
      <c r="D1" s="36" t="s">
        <v>20</v>
      </c>
      <c r="E1" s="37" t="s">
        <v>19</v>
      </c>
      <c r="F1" s="35" t="s">
        <v>0</v>
      </c>
      <c r="G1" s="35" t="s">
        <v>2</v>
      </c>
      <c r="H1" s="35" t="s">
        <v>21</v>
      </c>
      <c r="I1" s="35" t="s">
        <v>4</v>
      </c>
      <c r="J1" s="37" t="s">
        <v>5</v>
      </c>
      <c r="K1" s="37" t="s">
        <v>6</v>
      </c>
      <c r="L1" s="35" t="s">
        <v>7</v>
      </c>
      <c r="M1" s="35" t="s">
        <v>8</v>
      </c>
      <c r="N1" s="35" t="s">
        <v>9</v>
      </c>
      <c r="O1" s="35" t="s">
        <v>10</v>
      </c>
      <c r="P1" s="35" t="s">
        <v>13</v>
      </c>
      <c r="Q1" s="35" t="s">
        <v>14</v>
      </c>
      <c r="R1" s="35" t="s">
        <v>22</v>
      </c>
      <c r="S1" s="35" t="s">
        <v>23</v>
      </c>
      <c r="T1" s="37" t="s">
        <v>30</v>
      </c>
      <c r="U1" s="37" t="s">
        <v>31</v>
      </c>
      <c r="V1" s="37" t="s">
        <v>32</v>
      </c>
    </row>
    <row r="2" spans="1:22" ht="12.75" customHeight="1">
      <c r="A2" s="74" t="str">
        <f>'b-bb'!A2</f>
        <v>Chemseddine, Jasper</v>
      </c>
      <c r="B2" s="117"/>
      <c r="C2" s="118"/>
      <c r="D2" s="119"/>
      <c r="E2" s="120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81" s="2" customFormat="1" ht="12.75" customHeight="1">
      <c r="A3" s="75" t="str">
        <f aca="true" t="shared" si="0" ref="A3:A8">A2</f>
        <v>Chemseddine, Jasper</v>
      </c>
      <c r="B3" s="29" t="str">
        <f>'b-bb'!B3</f>
        <v>Südwest</v>
      </c>
      <c r="C3" s="63"/>
      <c r="D3" s="81"/>
      <c r="E3" s="61"/>
      <c r="F3" s="60"/>
      <c r="G3" s="60"/>
      <c r="H3" s="60"/>
      <c r="I3" s="3"/>
      <c r="J3" s="31"/>
      <c r="K3" s="31"/>
      <c r="L3" s="3"/>
      <c r="M3" s="4"/>
      <c r="N3" s="4"/>
      <c r="O3" s="4"/>
      <c r="P3" s="4"/>
      <c r="Q3" s="4"/>
      <c r="R3" s="4"/>
      <c r="S3" s="4"/>
      <c r="T3" s="33"/>
      <c r="U3" s="33"/>
      <c r="V3" s="33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</row>
    <row r="4" spans="1:81" s="2" customFormat="1" ht="12.75" customHeight="1">
      <c r="A4" s="75" t="str">
        <f t="shared" si="0"/>
        <v>Chemseddine, Jasper</v>
      </c>
      <c r="B4" s="29" t="str">
        <f>'b-bb'!B4</f>
        <v>Hessen</v>
      </c>
      <c r="C4" s="63"/>
      <c r="D4" s="81"/>
      <c r="E4" s="61"/>
      <c r="F4" s="60"/>
      <c r="G4" s="60"/>
      <c r="H4" s="60"/>
      <c r="I4" s="3"/>
      <c r="J4" s="31"/>
      <c r="K4" s="31"/>
      <c r="L4" s="32"/>
      <c r="M4" s="4"/>
      <c r="N4" s="4"/>
      <c r="O4" s="4"/>
      <c r="P4" s="4"/>
      <c r="Q4" s="4"/>
      <c r="R4" s="4"/>
      <c r="S4" s="4"/>
      <c r="T4" s="33"/>
      <c r="U4" s="33"/>
      <c r="V4" s="33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</row>
    <row r="5" spans="1:81" s="2" customFormat="1" ht="12.75" customHeight="1">
      <c r="A5" s="75" t="str">
        <f t="shared" si="0"/>
        <v>Chemseddine, Jasper</v>
      </c>
      <c r="B5" s="29" t="str">
        <f>'b-bb'!B5</f>
        <v>NRW</v>
      </c>
      <c r="C5" s="63"/>
      <c r="D5" s="81"/>
      <c r="E5" s="61"/>
      <c r="F5" s="60"/>
      <c r="G5" s="60"/>
      <c r="H5" s="60"/>
      <c r="I5" s="3"/>
      <c r="J5" s="31"/>
      <c r="K5" s="31"/>
      <c r="L5" s="3"/>
      <c r="M5" s="4"/>
      <c r="N5" s="4"/>
      <c r="O5" s="4"/>
      <c r="P5" s="4"/>
      <c r="Q5" s="4"/>
      <c r="R5" s="4"/>
      <c r="S5" s="4"/>
      <c r="T5" s="33"/>
      <c r="U5" s="33"/>
      <c r="V5" s="33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</row>
    <row r="6" spans="1:81" s="2" customFormat="1" ht="12.75" customHeight="1">
      <c r="A6" s="76" t="str">
        <f t="shared" si="0"/>
        <v>Chemseddine, Jasper</v>
      </c>
      <c r="B6" s="29" t="str">
        <f>'b-bb'!B6</f>
        <v>Schleswig-H./Hamburg</v>
      </c>
      <c r="C6" s="63"/>
      <c r="D6" s="81"/>
      <c r="E6" s="61"/>
      <c r="F6" s="60"/>
      <c r="G6" s="60"/>
      <c r="H6" s="60"/>
      <c r="I6" s="3"/>
      <c r="J6" s="31"/>
      <c r="K6" s="31"/>
      <c r="L6" s="3"/>
      <c r="M6" s="4"/>
      <c r="N6" s="4"/>
      <c r="O6" s="4"/>
      <c r="P6" s="4"/>
      <c r="Q6" s="4"/>
      <c r="R6" s="4"/>
      <c r="S6" s="4"/>
      <c r="T6" s="33"/>
      <c r="U6" s="33"/>
      <c r="V6" s="33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</row>
    <row r="7" spans="1:81" s="2" customFormat="1" ht="12.75" customHeight="1">
      <c r="A7" s="75" t="str">
        <f t="shared" si="0"/>
        <v>Chemseddine, Jasper</v>
      </c>
      <c r="B7" s="29" t="str">
        <f>'b-bb'!B7</f>
        <v>Gegner 5</v>
      </c>
      <c r="C7" s="63"/>
      <c r="D7" s="81"/>
      <c r="E7" s="61"/>
      <c r="F7" s="60"/>
      <c r="G7" s="60"/>
      <c r="H7" s="60"/>
      <c r="I7" s="3"/>
      <c r="J7" s="31"/>
      <c r="K7" s="31"/>
      <c r="L7" s="3"/>
      <c r="M7" s="4"/>
      <c r="N7" s="4"/>
      <c r="O7" s="4"/>
      <c r="P7" s="4"/>
      <c r="Q7" s="4"/>
      <c r="R7" s="4"/>
      <c r="S7" s="4"/>
      <c r="T7" s="33"/>
      <c r="U7" s="33"/>
      <c r="V7" s="33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</row>
    <row r="8" spans="1:81" s="2" customFormat="1" ht="12.75" customHeight="1">
      <c r="A8" s="76" t="str">
        <f t="shared" si="0"/>
        <v>Chemseddine, Jasper</v>
      </c>
      <c r="B8" s="29" t="str">
        <f>'b-bb'!B8</f>
        <v>Gegner 6</v>
      </c>
      <c r="C8" s="63"/>
      <c r="D8" s="81"/>
      <c r="E8" s="61"/>
      <c r="F8" s="60"/>
      <c r="G8" s="60"/>
      <c r="H8" s="60"/>
      <c r="I8" s="3"/>
      <c r="J8" s="31"/>
      <c r="K8" s="31"/>
      <c r="L8" s="3"/>
      <c r="M8" s="4"/>
      <c r="N8" s="4"/>
      <c r="O8" s="4"/>
      <c r="P8" s="4"/>
      <c r="Q8" s="4"/>
      <c r="R8" s="4"/>
      <c r="S8" s="4"/>
      <c r="T8" s="33"/>
      <c r="U8" s="33"/>
      <c r="V8" s="33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</row>
    <row r="9" spans="1:22" ht="12.75" customHeight="1">
      <c r="A9" s="74" t="str">
        <f>'b-bb'!A9</f>
        <v>Fidelak, Colin</v>
      </c>
      <c r="B9" s="117"/>
      <c r="C9" s="118"/>
      <c r="D9" s="119"/>
      <c r="E9" s="120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</row>
    <row r="10" spans="1:81" s="2" customFormat="1" ht="12.75" customHeight="1">
      <c r="A10" s="75" t="str">
        <f aca="true" t="shared" si="1" ref="A10:A15">A9</f>
        <v>Fidelak, Colin</v>
      </c>
      <c r="B10" s="29" t="str">
        <f>$B$3</f>
        <v>Südwest</v>
      </c>
      <c r="C10" s="63">
        <v>1</v>
      </c>
      <c r="D10" s="81">
        <v>1.333</v>
      </c>
      <c r="E10" s="61">
        <v>8</v>
      </c>
      <c r="F10" s="60">
        <v>6</v>
      </c>
      <c r="G10" s="60">
        <v>1</v>
      </c>
      <c r="H10" s="60">
        <v>1</v>
      </c>
      <c r="I10" s="3">
        <v>2</v>
      </c>
      <c r="J10" s="31"/>
      <c r="K10" s="31">
        <v>1</v>
      </c>
      <c r="L10" s="3"/>
      <c r="M10" s="4">
        <v>1</v>
      </c>
      <c r="N10" s="4">
        <v>2</v>
      </c>
      <c r="O10" s="4"/>
      <c r="P10" s="4"/>
      <c r="Q10" s="4"/>
      <c r="R10" s="4"/>
      <c r="S10" s="4"/>
      <c r="T10" s="33"/>
      <c r="U10" s="33"/>
      <c r="V10" s="33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</row>
    <row r="11" spans="1:81" s="2" customFormat="1" ht="12.75" customHeight="1">
      <c r="A11" s="75" t="str">
        <f t="shared" si="1"/>
        <v>Fidelak, Colin</v>
      </c>
      <c r="B11" s="29" t="str">
        <f>$B$4</f>
        <v>Hessen</v>
      </c>
      <c r="C11" s="63"/>
      <c r="D11" s="81"/>
      <c r="E11" s="61"/>
      <c r="F11" s="60"/>
      <c r="G11" s="60"/>
      <c r="H11" s="60"/>
      <c r="I11" s="3"/>
      <c r="J11" s="31"/>
      <c r="K11" s="31"/>
      <c r="L11" s="3"/>
      <c r="M11" s="4"/>
      <c r="N11" s="4"/>
      <c r="O11" s="4"/>
      <c r="P11" s="4"/>
      <c r="Q11" s="4"/>
      <c r="R11" s="4"/>
      <c r="S11" s="4"/>
      <c r="T11" s="33"/>
      <c r="U11" s="33"/>
      <c r="V11" s="33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</row>
    <row r="12" spans="1:81" s="2" customFormat="1" ht="12.75" customHeight="1">
      <c r="A12" s="75" t="str">
        <f t="shared" si="1"/>
        <v>Fidelak, Colin</v>
      </c>
      <c r="B12" s="29" t="str">
        <f>$B$5</f>
        <v>NRW</v>
      </c>
      <c r="C12" s="63"/>
      <c r="D12" s="81"/>
      <c r="E12" s="61"/>
      <c r="F12" s="60"/>
      <c r="G12" s="60"/>
      <c r="H12" s="60"/>
      <c r="I12" s="3"/>
      <c r="J12" s="31"/>
      <c r="K12" s="31"/>
      <c r="L12" s="3"/>
      <c r="M12" s="4"/>
      <c r="N12" s="4"/>
      <c r="O12" s="4"/>
      <c r="P12" s="4"/>
      <c r="Q12" s="4"/>
      <c r="R12" s="4"/>
      <c r="S12" s="4"/>
      <c r="T12" s="33"/>
      <c r="U12" s="33"/>
      <c r="V12" s="33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</row>
    <row r="13" spans="1:81" s="2" customFormat="1" ht="12.75" customHeight="1">
      <c r="A13" s="75" t="str">
        <f t="shared" si="1"/>
        <v>Fidelak, Colin</v>
      </c>
      <c r="B13" s="29" t="str">
        <f>$B$6</f>
        <v>Schleswig-H./Hamburg</v>
      </c>
      <c r="C13" s="63">
        <v>1</v>
      </c>
      <c r="D13" s="81">
        <v>0.667</v>
      </c>
      <c r="E13" s="61">
        <v>7</v>
      </c>
      <c r="F13" s="60">
        <v>3</v>
      </c>
      <c r="G13" s="60">
        <v>4</v>
      </c>
      <c r="H13" s="60">
        <v>4</v>
      </c>
      <c r="I13" s="3">
        <v>1</v>
      </c>
      <c r="J13" s="31"/>
      <c r="K13" s="31"/>
      <c r="L13" s="3"/>
      <c r="M13" s="4">
        <v>1</v>
      </c>
      <c r="N13" s="4">
        <v>4</v>
      </c>
      <c r="O13" s="4"/>
      <c r="P13" s="4"/>
      <c r="Q13" s="4"/>
      <c r="R13" s="4"/>
      <c r="S13" s="4">
        <v>1</v>
      </c>
      <c r="T13" s="33"/>
      <c r="U13" s="33"/>
      <c r="V13" s="33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</row>
    <row r="14" spans="1:81" s="2" customFormat="1" ht="12.75" customHeight="1">
      <c r="A14" s="75" t="str">
        <f t="shared" si="1"/>
        <v>Fidelak, Colin</v>
      </c>
      <c r="B14" s="29" t="str">
        <f>B7</f>
        <v>Gegner 5</v>
      </c>
      <c r="C14" s="63"/>
      <c r="D14" s="81"/>
      <c r="E14" s="61"/>
      <c r="F14" s="60"/>
      <c r="G14" s="60"/>
      <c r="H14" s="60"/>
      <c r="I14" s="3"/>
      <c r="J14" s="31"/>
      <c r="K14" s="31"/>
      <c r="L14" s="3"/>
      <c r="M14" s="4"/>
      <c r="N14" s="4"/>
      <c r="O14" s="4"/>
      <c r="P14" s="4"/>
      <c r="Q14" s="4"/>
      <c r="R14" s="4"/>
      <c r="S14" s="4"/>
      <c r="T14" s="33"/>
      <c r="U14" s="33"/>
      <c r="V14" s="33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</row>
    <row r="15" spans="1:81" s="2" customFormat="1" ht="12.75" customHeight="1">
      <c r="A15" s="75" t="str">
        <f t="shared" si="1"/>
        <v>Fidelak, Colin</v>
      </c>
      <c r="B15" s="29" t="str">
        <f>B8</f>
        <v>Gegner 6</v>
      </c>
      <c r="C15" s="63"/>
      <c r="D15" s="81"/>
      <c r="E15" s="61"/>
      <c r="F15" s="60"/>
      <c r="G15" s="60"/>
      <c r="H15" s="60"/>
      <c r="I15" s="3"/>
      <c r="J15" s="31"/>
      <c r="K15" s="31"/>
      <c r="L15" s="3"/>
      <c r="M15" s="4"/>
      <c r="N15" s="4"/>
      <c r="O15" s="4"/>
      <c r="P15" s="4"/>
      <c r="Q15" s="4"/>
      <c r="R15" s="4"/>
      <c r="S15" s="4"/>
      <c r="T15" s="33"/>
      <c r="U15" s="33"/>
      <c r="V15" s="33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</row>
    <row r="16" spans="1:22" ht="12.75" customHeight="1">
      <c r="A16" s="74" t="str">
        <f>'b-bb'!A16</f>
        <v>Glatzer, Fabian</v>
      </c>
      <c r="B16" s="117"/>
      <c r="C16" s="118"/>
      <c r="D16" s="119"/>
      <c r="E16" s="120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</row>
    <row r="17" spans="1:81" s="2" customFormat="1" ht="12.75" customHeight="1">
      <c r="A17" s="75" t="str">
        <f aca="true" t="shared" si="2" ref="A17:A22">A16</f>
        <v>Glatzer, Fabian</v>
      </c>
      <c r="B17" s="29" t="str">
        <f aca="true" t="shared" si="3" ref="B17:B22">B3</f>
        <v>Südwest</v>
      </c>
      <c r="C17" s="63">
        <v>1</v>
      </c>
      <c r="D17" s="81">
        <v>0.667</v>
      </c>
      <c r="E17" s="61">
        <v>2</v>
      </c>
      <c r="F17" s="60">
        <v>2</v>
      </c>
      <c r="G17" s="60"/>
      <c r="H17" s="60"/>
      <c r="I17" s="3"/>
      <c r="J17" s="31"/>
      <c r="K17" s="31"/>
      <c r="L17" s="3"/>
      <c r="M17" s="4">
        <v>2</v>
      </c>
      <c r="N17" s="4"/>
      <c r="O17" s="4"/>
      <c r="P17" s="4"/>
      <c r="Q17" s="4"/>
      <c r="R17" s="4"/>
      <c r="S17" s="4"/>
      <c r="T17" s="33"/>
      <c r="U17" s="33"/>
      <c r="V17" s="33">
        <v>1</v>
      </c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</row>
    <row r="18" spans="1:81" s="2" customFormat="1" ht="12.75" customHeight="1">
      <c r="A18" s="75" t="str">
        <f t="shared" si="2"/>
        <v>Glatzer, Fabian</v>
      </c>
      <c r="B18" s="29" t="str">
        <f t="shared" si="3"/>
        <v>Hessen</v>
      </c>
      <c r="C18" s="63">
        <v>1</v>
      </c>
      <c r="D18" s="81">
        <v>1</v>
      </c>
      <c r="E18" s="61">
        <v>7</v>
      </c>
      <c r="F18" s="60">
        <v>5</v>
      </c>
      <c r="G18" s="60">
        <v>1</v>
      </c>
      <c r="H18" s="60">
        <v>1</v>
      </c>
      <c r="I18" s="3">
        <v>2</v>
      </c>
      <c r="J18" s="31"/>
      <c r="K18" s="31"/>
      <c r="L18" s="3"/>
      <c r="M18" s="4">
        <v>1</v>
      </c>
      <c r="N18" s="4">
        <v>2</v>
      </c>
      <c r="O18" s="4"/>
      <c r="P18" s="4"/>
      <c r="Q18" s="4"/>
      <c r="R18" s="4"/>
      <c r="S18" s="4"/>
      <c r="T18" s="33"/>
      <c r="U18" s="33"/>
      <c r="V18" s="33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</row>
    <row r="19" spans="1:81" s="2" customFormat="1" ht="12.75" customHeight="1">
      <c r="A19" s="75" t="str">
        <f t="shared" si="2"/>
        <v>Glatzer, Fabian</v>
      </c>
      <c r="B19" s="29" t="str">
        <f t="shared" si="3"/>
        <v>NRW</v>
      </c>
      <c r="C19" s="63"/>
      <c r="D19" s="81"/>
      <c r="E19" s="61"/>
      <c r="F19" s="60"/>
      <c r="G19" s="60"/>
      <c r="H19" s="60"/>
      <c r="I19" s="3"/>
      <c r="J19" s="31"/>
      <c r="K19" s="31"/>
      <c r="L19" s="3"/>
      <c r="M19" s="4"/>
      <c r="N19" s="4"/>
      <c r="O19" s="4"/>
      <c r="P19" s="4"/>
      <c r="Q19" s="4"/>
      <c r="R19" s="4"/>
      <c r="S19" s="4"/>
      <c r="T19" s="33"/>
      <c r="U19" s="33"/>
      <c r="V19" s="33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</row>
    <row r="20" spans="1:81" s="2" customFormat="1" ht="12.75" customHeight="1">
      <c r="A20" s="75" t="str">
        <f t="shared" si="2"/>
        <v>Glatzer, Fabian</v>
      </c>
      <c r="B20" s="29" t="str">
        <f t="shared" si="3"/>
        <v>Schleswig-H./Hamburg</v>
      </c>
      <c r="C20" s="63">
        <v>1</v>
      </c>
      <c r="D20" s="81">
        <v>1.333</v>
      </c>
      <c r="E20" s="61">
        <v>9</v>
      </c>
      <c r="F20" s="60">
        <v>8</v>
      </c>
      <c r="G20" s="60">
        <v>2</v>
      </c>
      <c r="H20" s="60">
        <v>1</v>
      </c>
      <c r="I20" s="3">
        <v>4</v>
      </c>
      <c r="J20" s="31">
        <v>1</v>
      </c>
      <c r="K20" s="31"/>
      <c r="L20" s="3"/>
      <c r="M20" s="4">
        <v>1</v>
      </c>
      <c r="N20" s="4">
        <v>1</v>
      </c>
      <c r="O20" s="4"/>
      <c r="P20" s="4"/>
      <c r="Q20" s="4"/>
      <c r="R20" s="4"/>
      <c r="S20" s="4"/>
      <c r="T20" s="33"/>
      <c r="U20" s="33"/>
      <c r="V20" s="33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</row>
    <row r="21" spans="1:81" s="2" customFormat="1" ht="12.75" customHeight="1">
      <c r="A21" s="75" t="str">
        <f t="shared" si="2"/>
        <v>Glatzer, Fabian</v>
      </c>
      <c r="B21" s="29" t="str">
        <f t="shared" si="3"/>
        <v>Gegner 5</v>
      </c>
      <c r="C21" s="63"/>
      <c r="D21" s="81"/>
      <c r="E21" s="61"/>
      <c r="F21" s="60"/>
      <c r="G21" s="60"/>
      <c r="H21" s="60"/>
      <c r="I21" s="3"/>
      <c r="J21" s="31"/>
      <c r="K21" s="31"/>
      <c r="L21" s="3"/>
      <c r="M21" s="4"/>
      <c r="N21" s="4"/>
      <c r="O21" s="4"/>
      <c r="P21" s="4"/>
      <c r="Q21" s="4"/>
      <c r="R21" s="4"/>
      <c r="S21" s="4"/>
      <c r="T21" s="33"/>
      <c r="U21" s="33"/>
      <c r="V21" s="33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</row>
    <row r="22" spans="1:81" s="2" customFormat="1" ht="12.75" customHeight="1">
      <c r="A22" s="75" t="str">
        <f t="shared" si="2"/>
        <v>Glatzer, Fabian</v>
      </c>
      <c r="B22" s="29" t="str">
        <f t="shared" si="3"/>
        <v>Gegner 6</v>
      </c>
      <c r="C22" s="63"/>
      <c r="D22" s="81"/>
      <c r="E22" s="61"/>
      <c r="F22" s="60"/>
      <c r="G22" s="60"/>
      <c r="H22" s="60"/>
      <c r="I22" s="3"/>
      <c r="J22" s="31"/>
      <c r="K22" s="31"/>
      <c r="L22" s="3"/>
      <c r="M22" s="4"/>
      <c r="N22" s="4"/>
      <c r="O22" s="4"/>
      <c r="P22" s="4"/>
      <c r="Q22" s="4"/>
      <c r="R22" s="4"/>
      <c r="S22" s="4"/>
      <c r="T22" s="33"/>
      <c r="U22" s="33"/>
      <c r="V22" s="33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</row>
    <row r="23" spans="1:22" ht="12.75" customHeight="1">
      <c r="A23" s="74" t="str">
        <f>'b-bb'!A23</f>
        <v>Granowski, Henri</v>
      </c>
      <c r="B23" s="117"/>
      <c r="C23" s="118"/>
      <c r="D23" s="119"/>
      <c r="E23" s="12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</row>
    <row r="24" spans="1:81" s="2" customFormat="1" ht="12.75" customHeight="1">
      <c r="A24" s="75" t="str">
        <f aca="true" t="shared" si="4" ref="A24:A29">A23</f>
        <v>Granowski, Henri</v>
      </c>
      <c r="B24" s="29" t="str">
        <f aca="true" t="shared" si="5" ref="B24:B29">B3</f>
        <v>Südwest</v>
      </c>
      <c r="C24" s="63"/>
      <c r="D24" s="81"/>
      <c r="E24" s="61"/>
      <c r="F24" s="60"/>
      <c r="G24" s="60"/>
      <c r="H24" s="60"/>
      <c r="I24" s="3"/>
      <c r="J24" s="31"/>
      <c r="K24" s="31"/>
      <c r="L24" s="3"/>
      <c r="M24" s="4"/>
      <c r="N24" s="4"/>
      <c r="O24" s="4"/>
      <c r="P24" s="4"/>
      <c r="Q24" s="4"/>
      <c r="R24" s="4"/>
      <c r="S24" s="4"/>
      <c r="T24" s="33"/>
      <c r="U24" s="33"/>
      <c r="V24" s="33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</row>
    <row r="25" spans="1:81" s="2" customFormat="1" ht="12.75" customHeight="1">
      <c r="A25" s="75" t="str">
        <f t="shared" si="4"/>
        <v>Granowski, Henri</v>
      </c>
      <c r="B25" s="29" t="str">
        <f t="shared" si="5"/>
        <v>Hessen</v>
      </c>
      <c r="C25" s="63"/>
      <c r="D25" s="81"/>
      <c r="E25" s="61"/>
      <c r="F25" s="60"/>
      <c r="G25" s="60"/>
      <c r="H25" s="60"/>
      <c r="I25" s="3"/>
      <c r="J25" s="31"/>
      <c r="K25" s="31"/>
      <c r="L25" s="3"/>
      <c r="M25" s="4"/>
      <c r="N25" s="4"/>
      <c r="O25" s="4"/>
      <c r="P25" s="4"/>
      <c r="Q25" s="4"/>
      <c r="R25" s="4"/>
      <c r="S25" s="4"/>
      <c r="T25" s="33"/>
      <c r="U25" s="33"/>
      <c r="V25" s="33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</row>
    <row r="26" spans="1:81" s="2" customFormat="1" ht="12.75" customHeight="1">
      <c r="A26" s="75" t="str">
        <f t="shared" si="4"/>
        <v>Granowski, Henri</v>
      </c>
      <c r="B26" s="29" t="str">
        <f t="shared" si="5"/>
        <v>NRW</v>
      </c>
      <c r="C26" s="63">
        <v>1</v>
      </c>
      <c r="D26" s="81">
        <v>4.333</v>
      </c>
      <c r="E26" s="61">
        <v>26</v>
      </c>
      <c r="F26" s="60">
        <v>13</v>
      </c>
      <c r="G26" s="60">
        <v>5</v>
      </c>
      <c r="H26" s="60">
        <v>5</v>
      </c>
      <c r="I26" s="3">
        <v>5</v>
      </c>
      <c r="J26" s="31">
        <v>2</v>
      </c>
      <c r="K26" s="31">
        <v>1</v>
      </c>
      <c r="L26" s="3"/>
      <c r="M26" s="4">
        <v>2</v>
      </c>
      <c r="N26" s="4">
        <v>7</v>
      </c>
      <c r="O26" s="4">
        <v>2</v>
      </c>
      <c r="P26" s="4">
        <v>4</v>
      </c>
      <c r="Q26" s="4"/>
      <c r="R26" s="4">
        <v>1</v>
      </c>
      <c r="S26" s="4"/>
      <c r="T26" s="33"/>
      <c r="U26" s="33">
        <v>1</v>
      </c>
      <c r="V26" s="33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</row>
    <row r="27" spans="1:81" s="2" customFormat="1" ht="12.75" customHeight="1">
      <c r="A27" s="75" t="str">
        <f t="shared" si="4"/>
        <v>Granowski, Henri</v>
      </c>
      <c r="B27" s="29" t="str">
        <f t="shared" si="5"/>
        <v>Schleswig-H./Hamburg</v>
      </c>
      <c r="C27" s="63"/>
      <c r="D27" s="81"/>
      <c r="E27" s="61"/>
      <c r="F27" s="60"/>
      <c r="G27" s="60"/>
      <c r="H27" s="60"/>
      <c r="I27" s="3"/>
      <c r="J27" s="31"/>
      <c r="K27" s="31"/>
      <c r="L27" s="3"/>
      <c r="M27" s="4"/>
      <c r="N27" s="4"/>
      <c r="O27" s="4"/>
      <c r="P27" s="4"/>
      <c r="Q27" s="4"/>
      <c r="R27" s="4"/>
      <c r="S27" s="4"/>
      <c r="T27" s="33"/>
      <c r="U27" s="33"/>
      <c r="V27" s="33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</row>
    <row r="28" spans="1:81" s="2" customFormat="1" ht="12.75" customHeight="1">
      <c r="A28" s="75" t="str">
        <f t="shared" si="4"/>
        <v>Granowski, Henri</v>
      </c>
      <c r="B28" s="29" t="str">
        <f t="shared" si="5"/>
        <v>Gegner 5</v>
      </c>
      <c r="C28" s="63"/>
      <c r="D28" s="81"/>
      <c r="E28" s="61"/>
      <c r="F28" s="60"/>
      <c r="G28" s="60"/>
      <c r="H28" s="60"/>
      <c r="I28" s="3"/>
      <c r="J28" s="31"/>
      <c r="K28" s="31"/>
      <c r="L28" s="3"/>
      <c r="M28" s="4"/>
      <c r="N28" s="4"/>
      <c r="O28" s="4"/>
      <c r="P28" s="4"/>
      <c r="Q28" s="4"/>
      <c r="R28" s="4"/>
      <c r="S28" s="4"/>
      <c r="T28" s="33"/>
      <c r="U28" s="33"/>
      <c r="V28" s="33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</row>
    <row r="29" spans="1:81" s="2" customFormat="1" ht="12.75" customHeight="1">
      <c r="A29" s="75" t="str">
        <f t="shared" si="4"/>
        <v>Granowski, Henri</v>
      </c>
      <c r="B29" s="29" t="str">
        <f t="shared" si="5"/>
        <v>Gegner 6</v>
      </c>
      <c r="C29" s="63"/>
      <c r="D29" s="81"/>
      <c r="E29" s="61"/>
      <c r="F29" s="60"/>
      <c r="G29" s="60"/>
      <c r="H29" s="60"/>
      <c r="I29" s="3"/>
      <c r="J29" s="31"/>
      <c r="K29" s="31"/>
      <c r="L29" s="3"/>
      <c r="M29" s="4"/>
      <c r="N29" s="4"/>
      <c r="O29" s="4"/>
      <c r="P29" s="4"/>
      <c r="Q29" s="4"/>
      <c r="R29" s="4"/>
      <c r="S29" s="4"/>
      <c r="T29" s="33"/>
      <c r="U29" s="33"/>
      <c r="V29" s="33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</row>
    <row r="30" spans="1:22" ht="12.75" customHeight="1">
      <c r="A30" s="74" t="str">
        <f>'b-bb'!A30</f>
        <v>Groß, Gregor</v>
      </c>
      <c r="B30" s="117"/>
      <c r="C30" s="118"/>
      <c r="D30" s="119"/>
      <c r="E30" s="12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</row>
    <row r="31" spans="1:81" s="2" customFormat="1" ht="12.75" customHeight="1">
      <c r="A31" s="75" t="str">
        <f aca="true" t="shared" si="6" ref="A31:A36">A30</f>
        <v>Groß, Gregor</v>
      </c>
      <c r="B31" s="29" t="str">
        <f aca="true" t="shared" si="7" ref="B31:B36">B3</f>
        <v>Südwest</v>
      </c>
      <c r="C31" s="63"/>
      <c r="D31" s="81"/>
      <c r="E31" s="61"/>
      <c r="F31" s="60"/>
      <c r="G31" s="60"/>
      <c r="H31" s="60"/>
      <c r="I31" s="3"/>
      <c r="J31" s="31"/>
      <c r="K31" s="31"/>
      <c r="L31" s="3"/>
      <c r="M31" s="4"/>
      <c r="N31" s="4"/>
      <c r="O31" s="4"/>
      <c r="P31" s="4"/>
      <c r="Q31" s="4"/>
      <c r="R31" s="4"/>
      <c r="S31" s="4"/>
      <c r="T31" s="33"/>
      <c r="U31" s="33"/>
      <c r="V31" s="33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</row>
    <row r="32" spans="1:81" s="2" customFormat="1" ht="12.75" customHeight="1">
      <c r="A32" s="75" t="str">
        <f t="shared" si="6"/>
        <v>Groß, Gregor</v>
      </c>
      <c r="B32" s="29" t="str">
        <f t="shared" si="7"/>
        <v>Hessen</v>
      </c>
      <c r="C32" s="63"/>
      <c r="D32" s="81"/>
      <c r="E32" s="61"/>
      <c r="F32" s="60"/>
      <c r="G32" s="60"/>
      <c r="H32" s="60"/>
      <c r="I32" s="3"/>
      <c r="J32" s="31"/>
      <c r="K32" s="31"/>
      <c r="L32" s="3"/>
      <c r="M32" s="4"/>
      <c r="N32" s="4"/>
      <c r="O32" s="4"/>
      <c r="P32" s="4"/>
      <c r="Q32" s="4"/>
      <c r="R32" s="4"/>
      <c r="S32" s="4"/>
      <c r="T32" s="33"/>
      <c r="U32" s="33"/>
      <c r="V32" s="33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</row>
    <row r="33" spans="1:81" s="2" customFormat="1" ht="12.75" customHeight="1">
      <c r="A33" s="75" t="str">
        <f t="shared" si="6"/>
        <v>Groß, Gregor</v>
      </c>
      <c r="B33" s="29" t="str">
        <f t="shared" si="7"/>
        <v>NRW</v>
      </c>
      <c r="C33" s="63"/>
      <c r="D33" s="81"/>
      <c r="E33" s="61"/>
      <c r="F33" s="60"/>
      <c r="G33" s="62"/>
      <c r="H33" s="60"/>
      <c r="I33" s="3"/>
      <c r="J33" s="31"/>
      <c r="K33" s="31"/>
      <c r="L33" s="3"/>
      <c r="M33" s="4"/>
      <c r="N33" s="4"/>
      <c r="O33" s="4"/>
      <c r="P33" s="4"/>
      <c r="Q33" s="4"/>
      <c r="R33" s="4"/>
      <c r="S33" s="4"/>
      <c r="T33" s="33"/>
      <c r="U33" s="33"/>
      <c r="V33" s="33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</row>
    <row r="34" spans="1:81" s="2" customFormat="1" ht="12.75" customHeight="1">
      <c r="A34" s="75" t="str">
        <f t="shared" si="6"/>
        <v>Groß, Gregor</v>
      </c>
      <c r="B34" s="29" t="str">
        <f t="shared" si="7"/>
        <v>Schleswig-H./Hamburg</v>
      </c>
      <c r="C34" s="63"/>
      <c r="D34" s="81"/>
      <c r="E34" s="61"/>
      <c r="F34" s="60"/>
      <c r="G34" s="60"/>
      <c r="H34" s="60"/>
      <c r="I34" s="3"/>
      <c r="J34" s="31"/>
      <c r="K34" s="31"/>
      <c r="L34" s="3"/>
      <c r="M34" s="4"/>
      <c r="N34" s="4"/>
      <c r="O34" s="4"/>
      <c r="P34" s="4"/>
      <c r="Q34" s="4"/>
      <c r="R34" s="4"/>
      <c r="S34" s="4"/>
      <c r="T34" s="33"/>
      <c r="U34" s="33"/>
      <c r="V34" s="33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</row>
    <row r="35" spans="1:81" s="2" customFormat="1" ht="12.75" customHeight="1">
      <c r="A35" s="75" t="str">
        <f t="shared" si="6"/>
        <v>Groß, Gregor</v>
      </c>
      <c r="B35" s="29" t="str">
        <f t="shared" si="7"/>
        <v>Gegner 5</v>
      </c>
      <c r="C35" s="63"/>
      <c r="D35" s="81"/>
      <c r="E35" s="61"/>
      <c r="F35" s="60"/>
      <c r="G35" s="60"/>
      <c r="H35" s="60"/>
      <c r="I35" s="3"/>
      <c r="J35" s="31"/>
      <c r="K35" s="31"/>
      <c r="L35" s="3"/>
      <c r="M35" s="4"/>
      <c r="N35" s="4"/>
      <c r="O35" s="4"/>
      <c r="P35" s="4"/>
      <c r="Q35" s="4"/>
      <c r="R35" s="4"/>
      <c r="S35" s="4"/>
      <c r="T35" s="33"/>
      <c r="U35" s="33"/>
      <c r="V35" s="33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</row>
    <row r="36" spans="1:81" s="2" customFormat="1" ht="12.75" customHeight="1">
      <c r="A36" s="75" t="str">
        <f t="shared" si="6"/>
        <v>Groß, Gregor</v>
      </c>
      <c r="B36" s="29" t="str">
        <f t="shared" si="7"/>
        <v>Gegner 6</v>
      </c>
      <c r="C36" s="63"/>
      <c r="D36" s="81"/>
      <c r="E36" s="61"/>
      <c r="F36" s="60"/>
      <c r="G36" s="60"/>
      <c r="H36" s="60"/>
      <c r="I36" s="3"/>
      <c r="J36" s="31"/>
      <c r="K36" s="31"/>
      <c r="L36" s="3"/>
      <c r="M36" s="4"/>
      <c r="N36" s="4"/>
      <c r="O36" s="4"/>
      <c r="P36" s="4"/>
      <c r="Q36" s="4"/>
      <c r="R36" s="4"/>
      <c r="S36" s="4"/>
      <c r="T36" s="33"/>
      <c r="U36" s="33"/>
      <c r="V36" s="33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</row>
    <row r="37" spans="1:23" ht="12.75" customHeight="1">
      <c r="A37" s="74" t="str">
        <f>'b-bb'!A37</f>
        <v>Jackson, Henry John</v>
      </c>
      <c r="B37" s="117"/>
      <c r="C37" s="118"/>
      <c r="D37" s="119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</row>
    <row r="38" spans="1:81" s="2" customFormat="1" ht="12.75" customHeight="1">
      <c r="A38" s="75" t="str">
        <f aca="true" t="shared" si="8" ref="A38:A43">A37</f>
        <v>Jackson, Henry John</v>
      </c>
      <c r="B38" s="29" t="str">
        <f aca="true" t="shared" si="9" ref="B38:B43">B3</f>
        <v>Südwest</v>
      </c>
      <c r="C38" s="63">
        <v>1</v>
      </c>
      <c r="D38" s="81">
        <v>2</v>
      </c>
      <c r="E38" s="61">
        <v>11</v>
      </c>
      <c r="F38" s="60">
        <v>9</v>
      </c>
      <c r="G38" s="60">
        <v>2</v>
      </c>
      <c r="H38" s="60">
        <v>2</v>
      </c>
      <c r="I38" s="3">
        <v>3</v>
      </c>
      <c r="J38" s="31"/>
      <c r="K38" s="31"/>
      <c r="L38" s="3"/>
      <c r="M38" s="4">
        <v>4</v>
      </c>
      <c r="N38" s="4">
        <v>2</v>
      </c>
      <c r="O38" s="4"/>
      <c r="P38" s="4"/>
      <c r="Q38" s="4"/>
      <c r="R38" s="4">
        <v>1</v>
      </c>
      <c r="S38" s="4"/>
      <c r="T38" s="33"/>
      <c r="U38" s="33"/>
      <c r="V38" s="33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</row>
    <row r="39" spans="1:81" s="2" customFormat="1" ht="12.75" customHeight="1">
      <c r="A39" s="75" t="str">
        <f t="shared" si="8"/>
        <v>Jackson, Henry John</v>
      </c>
      <c r="B39" s="29" t="str">
        <f t="shared" si="9"/>
        <v>Hessen</v>
      </c>
      <c r="C39" s="63"/>
      <c r="D39" s="81"/>
      <c r="E39" s="61"/>
      <c r="F39" s="60"/>
      <c r="G39" s="60"/>
      <c r="H39" s="60"/>
      <c r="I39" s="3"/>
      <c r="J39" s="31"/>
      <c r="K39" s="31"/>
      <c r="L39" s="3"/>
      <c r="M39" s="4"/>
      <c r="N39" s="4"/>
      <c r="O39" s="4"/>
      <c r="P39" s="4"/>
      <c r="Q39" s="4"/>
      <c r="R39" s="4"/>
      <c r="S39" s="4"/>
      <c r="T39" s="33"/>
      <c r="U39" s="33"/>
      <c r="V39" s="33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</row>
    <row r="40" spans="1:81" s="2" customFormat="1" ht="12.75" customHeight="1">
      <c r="A40" s="75" t="str">
        <f t="shared" si="8"/>
        <v>Jackson, Henry John</v>
      </c>
      <c r="B40" s="29" t="str">
        <f t="shared" si="9"/>
        <v>NRW</v>
      </c>
      <c r="C40" s="63"/>
      <c r="D40" s="81"/>
      <c r="E40" s="61"/>
      <c r="F40" s="60"/>
      <c r="G40" s="60"/>
      <c r="H40" s="60"/>
      <c r="I40" s="3"/>
      <c r="J40" s="31"/>
      <c r="K40" s="31"/>
      <c r="L40" s="3"/>
      <c r="M40" s="4"/>
      <c r="N40" s="4"/>
      <c r="O40" s="4"/>
      <c r="P40" s="4"/>
      <c r="Q40" s="4"/>
      <c r="R40" s="4"/>
      <c r="S40" s="4"/>
      <c r="T40" s="33"/>
      <c r="U40" s="33"/>
      <c r="V40" s="33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</row>
    <row r="41" spans="1:81" s="2" customFormat="1" ht="12.75" customHeight="1">
      <c r="A41" s="75" t="str">
        <f t="shared" si="8"/>
        <v>Jackson, Henry John</v>
      </c>
      <c r="B41" s="29" t="str">
        <f t="shared" si="9"/>
        <v>Schleswig-H./Hamburg</v>
      </c>
      <c r="C41" s="63">
        <v>1</v>
      </c>
      <c r="D41" s="81">
        <v>0.333</v>
      </c>
      <c r="E41" s="61">
        <v>1</v>
      </c>
      <c r="F41" s="60">
        <v>1</v>
      </c>
      <c r="G41" s="60"/>
      <c r="H41" s="60"/>
      <c r="I41" s="3"/>
      <c r="J41" s="31"/>
      <c r="K41" s="31"/>
      <c r="L41" s="3"/>
      <c r="M41" s="4"/>
      <c r="N41" s="4"/>
      <c r="O41" s="4"/>
      <c r="P41" s="4"/>
      <c r="Q41" s="4"/>
      <c r="R41" s="4"/>
      <c r="S41" s="4"/>
      <c r="T41" s="33"/>
      <c r="U41" s="33"/>
      <c r="V41" s="33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</row>
    <row r="42" spans="1:81" s="2" customFormat="1" ht="12.75" customHeight="1">
      <c r="A42" s="75" t="str">
        <f t="shared" si="8"/>
        <v>Jackson, Henry John</v>
      </c>
      <c r="B42" s="29" t="str">
        <f t="shared" si="9"/>
        <v>Gegner 5</v>
      </c>
      <c r="C42" s="63"/>
      <c r="D42" s="81"/>
      <c r="E42" s="61"/>
      <c r="F42" s="60"/>
      <c r="G42" s="60"/>
      <c r="H42" s="60"/>
      <c r="I42" s="3"/>
      <c r="J42" s="31"/>
      <c r="K42" s="31"/>
      <c r="L42" s="3"/>
      <c r="M42" s="4"/>
      <c r="N42" s="4"/>
      <c r="O42" s="4"/>
      <c r="P42" s="4"/>
      <c r="Q42" s="4"/>
      <c r="R42" s="4"/>
      <c r="S42" s="4"/>
      <c r="T42" s="33"/>
      <c r="U42" s="33"/>
      <c r="V42" s="33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</row>
    <row r="43" spans="1:81" s="2" customFormat="1" ht="12.75" customHeight="1">
      <c r="A43" s="75" t="str">
        <f t="shared" si="8"/>
        <v>Jackson, Henry John</v>
      </c>
      <c r="B43" s="29" t="str">
        <f t="shared" si="9"/>
        <v>Gegner 6</v>
      </c>
      <c r="C43" s="63"/>
      <c r="D43" s="81"/>
      <c r="E43" s="61"/>
      <c r="F43" s="60"/>
      <c r="G43" s="60"/>
      <c r="H43" s="60"/>
      <c r="I43" s="3"/>
      <c r="J43" s="31"/>
      <c r="K43" s="31"/>
      <c r="L43" s="3"/>
      <c r="M43" s="4"/>
      <c r="N43" s="4"/>
      <c r="O43" s="4"/>
      <c r="P43" s="4"/>
      <c r="Q43" s="4"/>
      <c r="R43" s="4"/>
      <c r="S43" s="4"/>
      <c r="T43" s="33"/>
      <c r="U43" s="33"/>
      <c r="V43" s="33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</row>
    <row r="44" spans="1:25" ht="12.75" customHeight="1">
      <c r="A44" s="74" t="str">
        <f>'b-bb'!A44</f>
        <v>Kannapinn, Nico</v>
      </c>
      <c r="B44" s="117"/>
      <c r="C44" s="118"/>
      <c r="D44" s="119"/>
      <c r="E44" s="12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2"/>
      <c r="Y44" s="122"/>
    </row>
    <row r="45" spans="1:81" s="2" customFormat="1" ht="12.75" customHeight="1">
      <c r="A45" s="75" t="str">
        <f aca="true" t="shared" si="10" ref="A45:A50">A44</f>
        <v>Kannapinn, Nico</v>
      </c>
      <c r="B45" s="29" t="str">
        <f aca="true" t="shared" si="11" ref="B45:B50">B3</f>
        <v>Südwest</v>
      </c>
      <c r="C45" s="63"/>
      <c r="D45" s="81"/>
      <c r="E45" s="61"/>
      <c r="F45" s="60"/>
      <c r="G45" s="60"/>
      <c r="H45" s="60"/>
      <c r="I45" s="3"/>
      <c r="J45" s="31"/>
      <c r="K45" s="31"/>
      <c r="L45" s="3"/>
      <c r="M45" s="4"/>
      <c r="N45" s="4"/>
      <c r="O45" s="4"/>
      <c r="P45" s="4"/>
      <c r="Q45" s="4"/>
      <c r="R45" s="4"/>
      <c r="S45" s="4"/>
      <c r="T45" s="33"/>
      <c r="U45" s="33"/>
      <c r="V45" s="33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</row>
    <row r="46" spans="1:81" s="2" customFormat="1" ht="12.75" customHeight="1">
      <c r="A46" s="75" t="str">
        <f t="shared" si="10"/>
        <v>Kannapinn, Nico</v>
      </c>
      <c r="B46" s="29" t="str">
        <f t="shared" si="11"/>
        <v>Hessen</v>
      </c>
      <c r="C46" s="63">
        <v>1</v>
      </c>
      <c r="D46" s="81">
        <v>2.667</v>
      </c>
      <c r="E46" s="61">
        <v>12</v>
      </c>
      <c r="F46" s="60">
        <v>8</v>
      </c>
      <c r="G46" s="60">
        <v>1</v>
      </c>
      <c r="H46" s="60">
        <v>0</v>
      </c>
      <c r="I46" s="3">
        <v>1</v>
      </c>
      <c r="J46" s="31"/>
      <c r="K46" s="31"/>
      <c r="L46" s="3"/>
      <c r="M46" s="4">
        <v>2</v>
      </c>
      <c r="N46" s="4">
        <v>3</v>
      </c>
      <c r="O46" s="4"/>
      <c r="P46" s="4">
        <v>1</v>
      </c>
      <c r="Q46" s="4"/>
      <c r="R46" s="4"/>
      <c r="S46" s="4"/>
      <c r="T46" s="33"/>
      <c r="U46" s="33"/>
      <c r="V46" s="33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</row>
    <row r="47" spans="1:81" s="2" customFormat="1" ht="12.75" customHeight="1">
      <c r="A47" s="75" t="str">
        <f t="shared" si="10"/>
        <v>Kannapinn, Nico</v>
      </c>
      <c r="B47" s="29" t="str">
        <f t="shared" si="11"/>
        <v>NRW</v>
      </c>
      <c r="C47" s="63"/>
      <c r="D47" s="81"/>
      <c r="E47" s="61"/>
      <c r="F47" s="60"/>
      <c r="G47" s="60"/>
      <c r="H47" s="60"/>
      <c r="I47" s="3"/>
      <c r="J47" s="31"/>
      <c r="K47" s="31"/>
      <c r="L47" s="3"/>
      <c r="M47" s="4"/>
      <c r="N47" s="4"/>
      <c r="O47" s="4"/>
      <c r="P47" s="4"/>
      <c r="Q47" s="4"/>
      <c r="R47" s="4"/>
      <c r="S47" s="4"/>
      <c r="T47" s="33"/>
      <c r="U47" s="33"/>
      <c r="V47" s="33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</row>
    <row r="48" spans="1:81" s="2" customFormat="1" ht="12.75" customHeight="1">
      <c r="A48" s="75" t="str">
        <f t="shared" si="10"/>
        <v>Kannapinn, Nico</v>
      </c>
      <c r="B48" s="29" t="str">
        <f t="shared" si="11"/>
        <v>Schleswig-H./Hamburg</v>
      </c>
      <c r="C48" s="63">
        <v>1</v>
      </c>
      <c r="D48" s="81">
        <v>2.333</v>
      </c>
      <c r="E48" s="61">
        <v>14</v>
      </c>
      <c r="F48" s="60">
        <v>9</v>
      </c>
      <c r="G48" s="60">
        <v>3</v>
      </c>
      <c r="H48" s="60">
        <v>2</v>
      </c>
      <c r="I48" s="3">
        <v>2</v>
      </c>
      <c r="J48" s="31"/>
      <c r="K48" s="31"/>
      <c r="L48" s="3"/>
      <c r="M48" s="4">
        <v>1</v>
      </c>
      <c r="N48" s="4">
        <v>5</v>
      </c>
      <c r="O48" s="4"/>
      <c r="P48" s="4"/>
      <c r="Q48" s="4"/>
      <c r="R48" s="4">
        <v>1</v>
      </c>
      <c r="S48" s="4"/>
      <c r="T48" s="33"/>
      <c r="U48" s="33">
        <v>1</v>
      </c>
      <c r="V48" s="33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</row>
    <row r="49" spans="1:81" s="2" customFormat="1" ht="12.75" customHeight="1">
      <c r="A49" s="75" t="str">
        <f t="shared" si="10"/>
        <v>Kannapinn, Nico</v>
      </c>
      <c r="B49" s="29" t="str">
        <f t="shared" si="11"/>
        <v>Gegner 5</v>
      </c>
      <c r="C49" s="63"/>
      <c r="D49" s="81"/>
      <c r="E49" s="61"/>
      <c r="F49" s="60"/>
      <c r="G49" s="60"/>
      <c r="H49" s="60"/>
      <c r="I49" s="3"/>
      <c r="J49" s="31"/>
      <c r="K49" s="31"/>
      <c r="L49" s="3"/>
      <c r="M49" s="4"/>
      <c r="N49" s="4"/>
      <c r="O49" s="4"/>
      <c r="P49" s="4"/>
      <c r="Q49" s="4"/>
      <c r="R49" s="4"/>
      <c r="S49" s="4"/>
      <c r="T49" s="33"/>
      <c r="U49" s="33"/>
      <c r="V49" s="33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</row>
    <row r="50" spans="1:81" s="2" customFormat="1" ht="12.75" customHeight="1">
      <c r="A50" s="75" t="str">
        <f t="shared" si="10"/>
        <v>Kannapinn, Nico</v>
      </c>
      <c r="B50" s="29" t="str">
        <f t="shared" si="11"/>
        <v>Gegner 6</v>
      </c>
      <c r="C50" s="63"/>
      <c r="D50" s="81"/>
      <c r="E50" s="61"/>
      <c r="F50" s="60"/>
      <c r="G50" s="60"/>
      <c r="H50" s="60"/>
      <c r="I50" s="3"/>
      <c r="J50" s="31"/>
      <c r="K50" s="31"/>
      <c r="L50" s="3"/>
      <c r="M50" s="4"/>
      <c r="N50" s="4"/>
      <c r="O50" s="4"/>
      <c r="P50" s="4"/>
      <c r="Q50" s="4"/>
      <c r="R50" s="4"/>
      <c r="S50" s="4"/>
      <c r="T50" s="33"/>
      <c r="U50" s="33"/>
      <c r="V50" s="33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</row>
    <row r="51" spans="1:41" ht="12.75" customHeight="1">
      <c r="A51" s="74" t="str">
        <f>'b-bb'!A51</f>
        <v>Kinner, Lukas</v>
      </c>
      <c r="B51" s="117"/>
      <c r="C51" s="118"/>
      <c r="D51" s="119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</row>
    <row r="52" spans="1:81" s="2" customFormat="1" ht="12.75" customHeight="1">
      <c r="A52" s="75" t="str">
        <f aca="true" t="shared" si="12" ref="A52:A57">A51</f>
        <v>Kinner, Lukas</v>
      </c>
      <c r="B52" s="29" t="str">
        <f aca="true" t="shared" si="13" ref="B52:B57">B3</f>
        <v>Südwest</v>
      </c>
      <c r="C52" s="63">
        <v>1</v>
      </c>
      <c r="D52" s="81">
        <v>2.667</v>
      </c>
      <c r="E52" s="61">
        <v>12</v>
      </c>
      <c r="F52" s="60">
        <v>11</v>
      </c>
      <c r="G52" s="60">
        <v>2</v>
      </c>
      <c r="H52" s="60">
        <v>1</v>
      </c>
      <c r="I52" s="3">
        <v>2</v>
      </c>
      <c r="J52" s="31"/>
      <c r="K52" s="31"/>
      <c r="L52" s="3"/>
      <c r="M52" s="4">
        <v>2</v>
      </c>
      <c r="N52" s="4">
        <v>1</v>
      </c>
      <c r="O52" s="4"/>
      <c r="P52" s="4"/>
      <c r="Q52" s="4"/>
      <c r="R52" s="4">
        <v>1</v>
      </c>
      <c r="S52" s="4"/>
      <c r="T52" s="33">
        <v>1</v>
      </c>
      <c r="U52" s="33"/>
      <c r="V52" s="33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</row>
    <row r="53" spans="1:81" s="2" customFormat="1" ht="12.75" customHeight="1">
      <c r="A53" s="75" t="str">
        <f t="shared" si="12"/>
        <v>Kinner, Lukas</v>
      </c>
      <c r="B53" s="29" t="str">
        <f t="shared" si="13"/>
        <v>Hessen</v>
      </c>
      <c r="C53" s="63"/>
      <c r="D53" s="81"/>
      <c r="E53" s="61"/>
      <c r="F53" s="60"/>
      <c r="G53" s="60"/>
      <c r="H53" s="60"/>
      <c r="I53" s="3"/>
      <c r="J53" s="31"/>
      <c r="K53" s="31"/>
      <c r="L53" s="3"/>
      <c r="M53" s="4"/>
      <c r="N53" s="4"/>
      <c r="O53" s="4"/>
      <c r="P53" s="4"/>
      <c r="Q53" s="4"/>
      <c r="R53" s="4"/>
      <c r="S53" s="4"/>
      <c r="T53" s="33"/>
      <c r="U53" s="33"/>
      <c r="V53" s="33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</row>
    <row r="54" spans="1:81" s="2" customFormat="1" ht="12.75" customHeight="1">
      <c r="A54" s="75" t="str">
        <f t="shared" si="12"/>
        <v>Kinner, Lukas</v>
      </c>
      <c r="B54" s="29" t="str">
        <f t="shared" si="13"/>
        <v>NRW</v>
      </c>
      <c r="C54" s="63"/>
      <c r="D54" s="81"/>
      <c r="E54" s="61"/>
      <c r="F54" s="60"/>
      <c r="G54" s="60"/>
      <c r="H54" s="60"/>
      <c r="I54" s="3"/>
      <c r="J54" s="31"/>
      <c r="K54" s="31"/>
      <c r="L54" s="3"/>
      <c r="M54" s="4"/>
      <c r="N54" s="4"/>
      <c r="O54" s="4"/>
      <c r="P54" s="4"/>
      <c r="Q54" s="4"/>
      <c r="R54" s="4"/>
      <c r="S54" s="4"/>
      <c r="T54" s="33"/>
      <c r="U54" s="33"/>
      <c r="V54" s="33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</row>
    <row r="55" spans="1:81" s="2" customFormat="1" ht="12.75" customHeight="1">
      <c r="A55" s="75" t="str">
        <f t="shared" si="12"/>
        <v>Kinner, Lukas</v>
      </c>
      <c r="B55" s="29" t="str">
        <f t="shared" si="13"/>
        <v>Schleswig-H./Hamburg</v>
      </c>
      <c r="C55" s="63"/>
      <c r="D55" s="81"/>
      <c r="E55" s="61"/>
      <c r="F55" s="60"/>
      <c r="G55" s="60"/>
      <c r="H55" s="60"/>
      <c r="I55" s="3"/>
      <c r="J55" s="31"/>
      <c r="K55" s="31"/>
      <c r="L55" s="3"/>
      <c r="M55" s="4"/>
      <c r="N55" s="4"/>
      <c r="O55" s="4"/>
      <c r="P55" s="4"/>
      <c r="Q55" s="4"/>
      <c r="R55" s="4"/>
      <c r="S55" s="4"/>
      <c r="T55" s="33"/>
      <c r="U55" s="33"/>
      <c r="V55" s="33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</row>
    <row r="56" spans="1:81" s="2" customFormat="1" ht="12.75" customHeight="1">
      <c r="A56" s="75" t="str">
        <f t="shared" si="12"/>
        <v>Kinner, Lukas</v>
      </c>
      <c r="B56" s="29" t="str">
        <f t="shared" si="13"/>
        <v>Gegner 5</v>
      </c>
      <c r="C56" s="63"/>
      <c r="D56" s="81"/>
      <c r="E56" s="61"/>
      <c r="F56" s="60"/>
      <c r="G56" s="60"/>
      <c r="H56" s="60"/>
      <c r="I56" s="3"/>
      <c r="J56" s="31"/>
      <c r="K56" s="31"/>
      <c r="L56" s="3"/>
      <c r="M56" s="4"/>
      <c r="N56" s="4"/>
      <c r="O56" s="4"/>
      <c r="P56" s="4"/>
      <c r="Q56" s="4"/>
      <c r="R56" s="4"/>
      <c r="S56" s="4"/>
      <c r="T56" s="33"/>
      <c r="U56" s="33"/>
      <c r="V56" s="33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</row>
    <row r="57" spans="1:81" s="2" customFormat="1" ht="12.75" customHeight="1">
      <c r="A57" s="75" t="str">
        <f t="shared" si="12"/>
        <v>Kinner, Lukas</v>
      </c>
      <c r="B57" s="29" t="str">
        <f t="shared" si="13"/>
        <v>Gegner 6</v>
      </c>
      <c r="C57" s="63"/>
      <c r="D57" s="81"/>
      <c r="E57" s="61"/>
      <c r="F57" s="60"/>
      <c r="G57" s="60"/>
      <c r="H57" s="60"/>
      <c r="I57" s="3"/>
      <c r="J57" s="31"/>
      <c r="K57" s="31"/>
      <c r="L57" s="3"/>
      <c r="M57" s="4"/>
      <c r="N57" s="4"/>
      <c r="O57" s="4"/>
      <c r="P57" s="4"/>
      <c r="Q57" s="4"/>
      <c r="R57" s="4"/>
      <c r="S57" s="4"/>
      <c r="T57" s="33"/>
      <c r="U57" s="33"/>
      <c r="V57" s="33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</row>
    <row r="58" spans="1:25" ht="12.75" customHeight="1">
      <c r="A58" s="74" t="str">
        <f>'b-bb'!A58</f>
        <v>Krause, Maximilian</v>
      </c>
      <c r="B58" s="117"/>
      <c r="C58" s="118"/>
      <c r="D58" s="119"/>
      <c r="E58" s="120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2"/>
      <c r="Y58" s="122"/>
    </row>
    <row r="59" spans="1:81" s="2" customFormat="1" ht="12.75" customHeight="1">
      <c r="A59" s="75" t="str">
        <f aca="true" t="shared" si="14" ref="A59:A64">A58</f>
        <v>Krause, Maximilian</v>
      </c>
      <c r="B59" s="29" t="str">
        <f aca="true" t="shared" si="15" ref="B59:B64">B3</f>
        <v>Südwest</v>
      </c>
      <c r="C59" s="63"/>
      <c r="D59" s="81"/>
      <c r="E59" s="61"/>
      <c r="F59" s="60"/>
      <c r="G59" s="60"/>
      <c r="H59" s="60"/>
      <c r="I59" s="3"/>
      <c r="J59" s="31"/>
      <c r="K59" s="31"/>
      <c r="L59" s="3"/>
      <c r="M59" s="4"/>
      <c r="N59" s="4"/>
      <c r="O59" s="4"/>
      <c r="P59" s="4"/>
      <c r="Q59" s="4"/>
      <c r="R59" s="4"/>
      <c r="S59" s="4"/>
      <c r="T59" s="33"/>
      <c r="U59" s="33"/>
      <c r="V59" s="33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</row>
    <row r="60" spans="1:81" s="2" customFormat="1" ht="12.75" customHeight="1">
      <c r="A60" s="75" t="str">
        <f t="shared" si="14"/>
        <v>Krause, Maximilian</v>
      </c>
      <c r="B60" s="29" t="str">
        <f t="shared" si="15"/>
        <v>Hessen</v>
      </c>
      <c r="C60" s="63">
        <v>1</v>
      </c>
      <c r="D60" s="81">
        <v>1</v>
      </c>
      <c r="E60" s="61">
        <v>8</v>
      </c>
      <c r="F60" s="60">
        <v>5</v>
      </c>
      <c r="G60" s="60">
        <v>3</v>
      </c>
      <c r="H60" s="60">
        <v>3</v>
      </c>
      <c r="I60" s="3">
        <v>3</v>
      </c>
      <c r="J60" s="31"/>
      <c r="K60" s="31"/>
      <c r="L60" s="3"/>
      <c r="M60" s="4"/>
      <c r="N60" s="4">
        <v>3</v>
      </c>
      <c r="O60" s="4"/>
      <c r="P60" s="4"/>
      <c r="Q60" s="4"/>
      <c r="R60" s="4">
        <v>1</v>
      </c>
      <c r="S60" s="4"/>
      <c r="T60" s="33"/>
      <c r="U60" s="33">
        <v>1</v>
      </c>
      <c r="V60" s="33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</row>
    <row r="61" spans="1:81" s="2" customFormat="1" ht="12.75" customHeight="1">
      <c r="A61" s="75" t="str">
        <f t="shared" si="14"/>
        <v>Krause, Maximilian</v>
      </c>
      <c r="B61" s="29" t="str">
        <f t="shared" si="15"/>
        <v>NRW</v>
      </c>
      <c r="C61" s="63"/>
      <c r="D61" s="81"/>
      <c r="E61" s="61"/>
      <c r="F61" s="60"/>
      <c r="G61" s="60"/>
      <c r="H61" s="60"/>
      <c r="I61" s="3"/>
      <c r="J61" s="31"/>
      <c r="K61" s="31"/>
      <c r="L61" s="3"/>
      <c r="M61" s="4"/>
      <c r="N61" s="4"/>
      <c r="O61" s="4"/>
      <c r="P61" s="4"/>
      <c r="Q61" s="4"/>
      <c r="R61" s="4"/>
      <c r="S61" s="4"/>
      <c r="T61" s="33"/>
      <c r="U61" s="33"/>
      <c r="V61" s="33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</row>
    <row r="62" spans="1:81" s="2" customFormat="1" ht="12.75" customHeight="1">
      <c r="A62" s="75" t="str">
        <f t="shared" si="14"/>
        <v>Krause, Maximilian</v>
      </c>
      <c r="B62" s="29" t="str">
        <f t="shared" si="15"/>
        <v>Schleswig-H./Hamburg</v>
      </c>
      <c r="C62" s="63">
        <v>1</v>
      </c>
      <c r="D62" s="81">
        <v>2.333</v>
      </c>
      <c r="E62" s="61">
        <v>13</v>
      </c>
      <c r="F62" s="60">
        <v>7</v>
      </c>
      <c r="G62" s="60"/>
      <c r="H62" s="60"/>
      <c r="I62" s="3"/>
      <c r="J62" s="31"/>
      <c r="K62" s="31"/>
      <c r="L62" s="3"/>
      <c r="M62" s="4">
        <v>3</v>
      </c>
      <c r="N62" s="4">
        <v>5</v>
      </c>
      <c r="O62" s="4">
        <v>1</v>
      </c>
      <c r="P62" s="4"/>
      <c r="Q62" s="4"/>
      <c r="R62" s="4">
        <v>1</v>
      </c>
      <c r="S62" s="4"/>
      <c r="T62" s="33"/>
      <c r="U62" s="33"/>
      <c r="V62" s="33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</row>
    <row r="63" spans="1:81" s="2" customFormat="1" ht="12.75" customHeight="1">
      <c r="A63" s="75" t="str">
        <f t="shared" si="14"/>
        <v>Krause, Maximilian</v>
      </c>
      <c r="B63" s="29" t="str">
        <f t="shared" si="15"/>
        <v>Gegner 5</v>
      </c>
      <c r="C63" s="63"/>
      <c r="D63" s="81"/>
      <c r="E63" s="61"/>
      <c r="F63" s="60"/>
      <c r="G63" s="60"/>
      <c r="H63" s="60"/>
      <c r="I63" s="3"/>
      <c r="J63" s="31"/>
      <c r="K63" s="31"/>
      <c r="L63" s="3"/>
      <c r="M63" s="4"/>
      <c r="N63" s="4"/>
      <c r="O63" s="4"/>
      <c r="P63" s="4"/>
      <c r="Q63" s="4"/>
      <c r="R63" s="4"/>
      <c r="S63" s="4"/>
      <c r="T63" s="33"/>
      <c r="U63" s="33"/>
      <c r="V63" s="33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</row>
    <row r="64" spans="1:81" s="2" customFormat="1" ht="12.75" customHeight="1">
      <c r="A64" s="75" t="str">
        <f t="shared" si="14"/>
        <v>Krause, Maximilian</v>
      </c>
      <c r="B64" s="29" t="str">
        <f t="shared" si="15"/>
        <v>Gegner 6</v>
      </c>
      <c r="C64" s="63"/>
      <c r="D64" s="81"/>
      <c r="E64" s="61"/>
      <c r="F64" s="60"/>
      <c r="G64" s="60"/>
      <c r="H64" s="60"/>
      <c r="I64" s="3"/>
      <c r="J64" s="31"/>
      <c r="K64" s="31"/>
      <c r="L64" s="3"/>
      <c r="M64" s="4"/>
      <c r="N64" s="4"/>
      <c r="O64" s="4"/>
      <c r="P64" s="4"/>
      <c r="Q64" s="4"/>
      <c r="R64" s="4"/>
      <c r="S64" s="4"/>
      <c r="T64" s="33"/>
      <c r="U64" s="33"/>
      <c r="V64" s="33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</row>
    <row r="65" spans="1:24" ht="12.75" customHeight="1">
      <c r="A65" s="74" t="str">
        <f>'b-bb'!A65</f>
        <v>Lietz, Jette</v>
      </c>
      <c r="B65" s="117"/>
      <c r="C65" s="118"/>
      <c r="D65" s="119"/>
      <c r="E65" s="120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2"/>
    </row>
    <row r="66" spans="1:81" s="2" customFormat="1" ht="12.75" customHeight="1">
      <c r="A66" s="75" t="str">
        <f aca="true" t="shared" si="16" ref="A66:A71">A65</f>
        <v>Lietz, Jette</v>
      </c>
      <c r="B66" s="29" t="str">
        <f aca="true" t="shared" si="17" ref="B66:B71">B3</f>
        <v>Südwest</v>
      </c>
      <c r="C66" s="63"/>
      <c r="D66" s="81"/>
      <c r="E66" s="61"/>
      <c r="F66" s="60"/>
      <c r="G66" s="60"/>
      <c r="H66" s="60"/>
      <c r="I66" s="3"/>
      <c r="J66" s="31"/>
      <c r="K66" s="31"/>
      <c r="L66" s="3"/>
      <c r="M66" s="4"/>
      <c r="N66" s="4"/>
      <c r="O66" s="4"/>
      <c r="P66" s="4"/>
      <c r="Q66" s="4"/>
      <c r="R66" s="4"/>
      <c r="S66" s="4"/>
      <c r="T66" s="33"/>
      <c r="U66" s="33"/>
      <c r="V66" s="33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</row>
    <row r="67" spans="1:81" s="2" customFormat="1" ht="12.75" customHeight="1">
      <c r="A67" s="75" t="str">
        <f t="shared" si="16"/>
        <v>Lietz, Jette</v>
      </c>
      <c r="B67" s="29" t="str">
        <f t="shared" si="17"/>
        <v>Hessen</v>
      </c>
      <c r="C67" s="63"/>
      <c r="D67" s="81"/>
      <c r="E67" s="61"/>
      <c r="F67" s="60"/>
      <c r="G67" s="60"/>
      <c r="H67" s="60"/>
      <c r="I67" s="3"/>
      <c r="J67" s="31"/>
      <c r="K67" s="31"/>
      <c r="L67" s="3"/>
      <c r="M67" s="4"/>
      <c r="N67" s="4"/>
      <c r="O67" s="4"/>
      <c r="P67" s="4"/>
      <c r="Q67" s="4"/>
      <c r="R67" s="4"/>
      <c r="S67" s="4"/>
      <c r="T67" s="33"/>
      <c r="U67" s="33"/>
      <c r="V67" s="33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</row>
    <row r="68" spans="1:81" s="2" customFormat="1" ht="12.75" customHeight="1">
      <c r="A68" s="75" t="str">
        <f t="shared" si="16"/>
        <v>Lietz, Jette</v>
      </c>
      <c r="B68" s="29" t="str">
        <f t="shared" si="17"/>
        <v>NRW</v>
      </c>
      <c r="C68" s="63">
        <v>1</v>
      </c>
      <c r="D68" s="81">
        <v>1.667</v>
      </c>
      <c r="E68" s="61">
        <v>10</v>
      </c>
      <c r="F68" s="60">
        <v>7</v>
      </c>
      <c r="G68" s="60">
        <v>3</v>
      </c>
      <c r="H68" s="60">
        <v>1</v>
      </c>
      <c r="I68" s="3">
        <v>1</v>
      </c>
      <c r="J68" s="31"/>
      <c r="K68" s="31"/>
      <c r="L68" s="3"/>
      <c r="M68" s="4"/>
      <c r="N68" s="4">
        <v>3</v>
      </c>
      <c r="O68" s="4"/>
      <c r="P68" s="4"/>
      <c r="Q68" s="4"/>
      <c r="R68" s="4"/>
      <c r="S68" s="4"/>
      <c r="T68" s="33"/>
      <c r="U68" s="33"/>
      <c r="V68" s="33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</row>
    <row r="69" spans="1:81" s="2" customFormat="1" ht="12.75" customHeight="1">
      <c r="A69" s="75" t="str">
        <f t="shared" si="16"/>
        <v>Lietz, Jette</v>
      </c>
      <c r="B69" s="29" t="str">
        <f t="shared" si="17"/>
        <v>Schleswig-H./Hamburg</v>
      </c>
      <c r="C69" s="63"/>
      <c r="D69" s="81"/>
      <c r="E69" s="61"/>
      <c r="F69" s="60"/>
      <c r="G69" s="60"/>
      <c r="H69" s="60"/>
      <c r="I69" s="3"/>
      <c r="J69" s="31"/>
      <c r="K69" s="31"/>
      <c r="L69" s="3"/>
      <c r="M69" s="4"/>
      <c r="N69" s="4"/>
      <c r="O69" s="4"/>
      <c r="P69" s="4"/>
      <c r="Q69" s="4"/>
      <c r="R69" s="4"/>
      <c r="S69" s="4"/>
      <c r="T69" s="33"/>
      <c r="U69" s="33"/>
      <c r="V69" s="33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</row>
    <row r="70" spans="1:81" s="2" customFormat="1" ht="12.75" customHeight="1">
      <c r="A70" s="75" t="str">
        <f t="shared" si="16"/>
        <v>Lietz, Jette</v>
      </c>
      <c r="B70" s="29" t="str">
        <f t="shared" si="17"/>
        <v>Gegner 5</v>
      </c>
      <c r="C70" s="63"/>
      <c r="D70" s="81"/>
      <c r="E70" s="61"/>
      <c r="F70" s="60"/>
      <c r="G70" s="60"/>
      <c r="H70" s="60"/>
      <c r="I70" s="3"/>
      <c r="J70" s="31"/>
      <c r="K70" s="31"/>
      <c r="L70" s="3"/>
      <c r="M70" s="4"/>
      <c r="N70" s="4"/>
      <c r="O70" s="4"/>
      <c r="P70" s="4"/>
      <c r="Q70" s="4"/>
      <c r="R70" s="4"/>
      <c r="S70" s="4"/>
      <c r="T70" s="33"/>
      <c r="U70" s="33"/>
      <c r="V70" s="33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</row>
    <row r="71" spans="1:81" s="2" customFormat="1" ht="12.75" customHeight="1">
      <c r="A71" s="75" t="str">
        <f t="shared" si="16"/>
        <v>Lietz, Jette</v>
      </c>
      <c r="B71" s="29" t="str">
        <f t="shared" si="17"/>
        <v>Gegner 6</v>
      </c>
      <c r="C71" s="63"/>
      <c r="D71" s="81"/>
      <c r="E71" s="61"/>
      <c r="F71" s="60"/>
      <c r="G71" s="60"/>
      <c r="H71" s="60"/>
      <c r="I71" s="3"/>
      <c r="J71" s="31"/>
      <c r="K71" s="31"/>
      <c r="L71" s="3"/>
      <c r="M71" s="4"/>
      <c r="N71" s="4"/>
      <c r="O71" s="4"/>
      <c r="P71" s="4"/>
      <c r="Q71" s="4"/>
      <c r="R71" s="4"/>
      <c r="S71" s="4"/>
      <c r="T71" s="33"/>
      <c r="U71" s="33"/>
      <c r="V71" s="33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</row>
    <row r="72" spans="1:25" ht="12.75" customHeight="1">
      <c r="A72" s="74" t="str">
        <f>'b-bb'!A72</f>
        <v>Nickel, Jonas</v>
      </c>
      <c r="B72" s="117"/>
      <c r="C72" s="118"/>
      <c r="D72" s="119"/>
      <c r="E72" s="120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2"/>
      <c r="Y72" s="122"/>
    </row>
    <row r="73" spans="1:81" s="2" customFormat="1" ht="12.75" customHeight="1">
      <c r="A73" s="75" t="str">
        <f aca="true" t="shared" si="18" ref="A73:A78">A72</f>
        <v>Nickel, Jonas</v>
      </c>
      <c r="B73" s="29" t="str">
        <f aca="true" t="shared" si="19" ref="B73:B78">B3</f>
        <v>Südwest</v>
      </c>
      <c r="C73" s="63"/>
      <c r="D73" s="81"/>
      <c r="E73" s="61"/>
      <c r="F73" s="60"/>
      <c r="G73" s="60"/>
      <c r="H73" s="60"/>
      <c r="I73" s="3"/>
      <c r="J73" s="31"/>
      <c r="K73" s="31"/>
      <c r="L73" s="3"/>
      <c r="M73" s="4"/>
      <c r="N73" s="4"/>
      <c r="O73" s="4"/>
      <c r="P73" s="4"/>
      <c r="Q73" s="4"/>
      <c r="R73" s="4"/>
      <c r="S73" s="4"/>
      <c r="T73" s="33"/>
      <c r="U73" s="33"/>
      <c r="V73" s="33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</row>
    <row r="74" spans="1:81" s="2" customFormat="1" ht="12.75" customHeight="1">
      <c r="A74" s="75" t="str">
        <f t="shared" si="18"/>
        <v>Nickel, Jonas</v>
      </c>
      <c r="B74" s="29" t="str">
        <f t="shared" si="19"/>
        <v>Hessen</v>
      </c>
      <c r="C74" s="63"/>
      <c r="D74" s="81"/>
      <c r="E74" s="61"/>
      <c r="F74" s="60"/>
      <c r="G74" s="60"/>
      <c r="H74" s="60"/>
      <c r="I74" s="3"/>
      <c r="J74" s="31"/>
      <c r="K74" s="31"/>
      <c r="L74" s="3"/>
      <c r="M74" s="4"/>
      <c r="N74" s="4"/>
      <c r="O74" s="4"/>
      <c r="P74" s="4"/>
      <c r="Q74" s="4"/>
      <c r="R74" s="4"/>
      <c r="S74" s="4"/>
      <c r="T74" s="33"/>
      <c r="U74" s="33"/>
      <c r="V74" s="33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</row>
    <row r="75" spans="1:81" s="2" customFormat="1" ht="12.75" customHeight="1">
      <c r="A75" s="75" t="str">
        <f t="shared" si="18"/>
        <v>Nickel, Jonas</v>
      </c>
      <c r="B75" s="29" t="str">
        <f t="shared" si="19"/>
        <v>NRW</v>
      </c>
      <c r="C75" s="63"/>
      <c r="D75" s="81"/>
      <c r="E75" s="61"/>
      <c r="F75" s="60"/>
      <c r="G75" s="60"/>
      <c r="H75" s="60"/>
      <c r="I75" s="3"/>
      <c r="J75" s="31"/>
      <c r="K75" s="31"/>
      <c r="L75" s="3"/>
      <c r="M75" s="4"/>
      <c r="N75" s="4"/>
      <c r="O75" s="4"/>
      <c r="P75" s="4"/>
      <c r="Q75" s="4"/>
      <c r="R75" s="4"/>
      <c r="S75" s="4"/>
      <c r="T75" s="33"/>
      <c r="U75" s="33"/>
      <c r="V75" s="33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</row>
    <row r="76" spans="1:81" s="2" customFormat="1" ht="12.75" customHeight="1">
      <c r="A76" s="75" t="str">
        <f t="shared" si="18"/>
        <v>Nickel, Jonas</v>
      </c>
      <c r="B76" s="29" t="str">
        <f t="shared" si="19"/>
        <v>Schleswig-H./Hamburg</v>
      </c>
      <c r="C76" s="63"/>
      <c r="D76" s="81"/>
      <c r="E76" s="61"/>
      <c r="F76" s="60"/>
      <c r="G76" s="60"/>
      <c r="H76" s="60"/>
      <c r="I76" s="3"/>
      <c r="J76" s="31"/>
      <c r="K76" s="31"/>
      <c r="L76" s="3"/>
      <c r="M76" s="4"/>
      <c r="N76" s="4"/>
      <c r="O76" s="4"/>
      <c r="P76" s="4"/>
      <c r="Q76" s="4"/>
      <c r="R76" s="4"/>
      <c r="S76" s="4"/>
      <c r="T76" s="33"/>
      <c r="U76" s="33"/>
      <c r="V76" s="33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</row>
    <row r="77" spans="1:81" s="2" customFormat="1" ht="12.75" customHeight="1">
      <c r="A77" s="75" t="str">
        <f t="shared" si="18"/>
        <v>Nickel, Jonas</v>
      </c>
      <c r="B77" s="29" t="str">
        <f t="shared" si="19"/>
        <v>Gegner 5</v>
      </c>
      <c r="C77" s="63"/>
      <c r="D77" s="81"/>
      <c r="E77" s="61"/>
      <c r="F77" s="60"/>
      <c r="G77" s="60"/>
      <c r="H77" s="60"/>
      <c r="I77" s="3"/>
      <c r="J77" s="31"/>
      <c r="K77" s="31"/>
      <c r="L77" s="3"/>
      <c r="M77" s="4"/>
      <c r="N77" s="4"/>
      <c r="O77" s="4"/>
      <c r="P77" s="4"/>
      <c r="Q77" s="4"/>
      <c r="R77" s="4"/>
      <c r="S77" s="4"/>
      <c r="T77" s="33"/>
      <c r="U77" s="33"/>
      <c r="V77" s="33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</row>
    <row r="78" spans="1:81" s="2" customFormat="1" ht="12.75" customHeight="1">
      <c r="A78" s="75" t="str">
        <f t="shared" si="18"/>
        <v>Nickel, Jonas</v>
      </c>
      <c r="B78" s="29" t="str">
        <f t="shared" si="19"/>
        <v>Gegner 6</v>
      </c>
      <c r="C78" s="63"/>
      <c r="D78" s="81"/>
      <c r="E78" s="61"/>
      <c r="F78" s="60"/>
      <c r="G78" s="60"/>
      <c r="H78" s="60"/>
      <c r="I78" s="3"/>
      <c r="J78" s="31"/>
      <c r="K78" s="31"/>
      <c r="L78" s="3"/>
      <c r="M78" s="4"/>
      <c r="N78" s="4"/>
      <c r="O78" s="4"/>
      <c r="P78" s="4"/>
      <c r="Q78" s="4"/>
      <c r="R78" s="4"/>
      <c r="S78" s="4"/>
      <c r="T78" s="33"/>
      <c r="U78" s="33"/>
      <c r="V78" s="33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</row>
    <row r="79" spans="1:32" ht="12.75" customHeight="1">
      <c r="A79" s="74" t="str">
        <f>'b-bb'!A79</f>
        <v>Podzsus, Max</v>
      </c>
      <c r="B79" s="117"/>
      <c r="C79" s="118"/>
      <c r="D79" s="119"/>
      <c r="E79" s="120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2"/>
      <c r="Y79" s="122"/>
      <c r="Z79" s="122"/>
      <c r="AA79" s="122"/>
      <c r="AB79" s="122"/>
      <c r="AC79" s="122"/>
      <c r="AD79" s="122"/>
      <c r="AE79" s="122"/>
      <c r="AF79" s="122"/>
    </row>
    <row r="80" spans="1:81" s="2" customFormat="1" ht="12.75" customHeight="1">
      <c r="A80" s="75" t="str">
        <f aca="true" t="shared" si="20" ref="A80:A85">A79</f>
        <v>Podzsus, Max</v>
      </c>
      <c r="B80" s="29" t="str">
        <f aca="true" t="shared" si="21" ref="B80:B85">B3</f>
        <v>Südwest</v>
      </c>
      <c r="C80" s="63"/>
      <c r="D80" s="81"/>
      <c r="E80" s="61"/>
      <c r="F80" s="60"/>
      <c r="G80" s="60"/>
      <c r="H80" s="60"/>
      <c r="I80" s="3"/>
      <c r="J80" s="31"/>
      <c r="K80" s="31"/>
      <c r="L80" s="3"/>
      <c r="M80" s="4"/>
      <c r="N80" s="4"/>
      <c r="O80" s="4"/>
      <c r="P80" s="4"/>
      <c r="Q80" s="4"/>
      <c r="R80" s="4"/>
      <c r="S80" s="4"/>
      <c r="T80" s="33"/>
      <c r="U80" s="33"/>
      <c r="V80" s="33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</row>
    <row r="81" spans="1:81" s="2" customFormat="1" ht="12.75" customHeight="1">
      <c r="A81" s="75" t="str">
        <f t="shared" si="20"/>
        <v>Podzsus, Max</v>
      </c>
      <c r="B81" s="29" t="str">
        <f t="shared" si="21"/>
        <v>Hessen</v>
      </c>
      <c r="C81" s="63"/>
      <c r="D81" s="81"/>
      <c r="E81" s="61"/>
      <c r="F81" s="60"/>
      <c r="G81" s="60"/>
      <c r="H81" s="60"/>
      <c r="I81" s="3"/>
      <c r="J81" s="31"/>
      <c r="K81" s="31"/>
      <c r="L81" s="3"/>
      <c r="M81" s="4"/>
      <c r="N81" s="4"/>
      <c r="O81" s="4"/>
      <c r="P81" s="4"/>
      <c r="Q81" s="4"/>
      <c r="R81" s="4"/>
      <c r="S81" s="4"/>
      <c r="T81" s="33"/>
      <c r="U81" s="33"/>
      <c r="V81" s="33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</row>
    <row r="82" spans="1:81" s="2" customFormat="1" ht="12.75" customHeight="1">
      <c r="A82" s="75" t="str">
        <f t="shared" si="20"/>
        <v>Podzsus, Max</v>
      </c>
      <c r="B82" s="29" t="str">
        <f t="shared" si="21"/>
        <v>NRW</v>
      </c>
      <c r="C82" s="63"/>
      <c r="D82" s="81"/>
      <c r="E82" s="61"/>
      <c r="F82" s="60"/>
      <c r="G82" s="60"/>
      <c r="H82" s="60"/>
      <c r="I82" s="3"/>
      <c r="J82" s="31"/>
      <c r="K82" s="31"/>
      <c r="L82" s="3"/>
      <c r="M82" s="4"/>
      <c r="N82" s="4"/>
      <c r="O82" s="4"/>
      <c r="P82" s="4"/>
      <c r="Q82" s="4"/>
      <c r="R82" s="4"/>
      <c r="S82" s="4"/>
      <c r="T82" s="33"/>
      <c r="U82" s="33"/>
      <c r="V82" s="33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</row>
    <row r="83" spans="1:81" s="2" customFormat="1" ht="12.75" customHeight="1">
      <c r="A83" s="75" t="str">
        <f t="shared" si="20"/>
        <v>Podzsus, Max</v>
      </c>
      <c r="B83" s="29" t="str">
        <f t="shared" si="21"/>
        <v>Schleswig-H./Hamburg</v>
      </c>
      <c r="C83" s="63"/>
      <c r="D83" s="81"/>
      <c r="E83" s="61"/>
      <c r="F83" s="60"/>
      <c r="G83" s="60"/>
      <c r="H83" s="60"/>
      <c r="I83" s="3"/>
      <c r="J83" s="31"/>
      <c r="K83" s="31"/>
      <c r="L83" s="3"/>
      <c r="M83" s="4"/>
      <c r="N83" s="4"/>
      <c r="O83" s="4"/>
      <c r="P83" s="4"/>
      <c r="Q83" s="4"/>
      <c r="R83" s="4"/>
      <c r="S83" s="4"/>
      <c r="T83" s="33"/>
      <c r="U83" s="33"/>
      <c r="V83" s="33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</row>
    <row r="84" spans="1:81" s="2" customFormat="1" ht="12.75" customHeight="1">
      <c r="A84" s="75" t="str">
        <f t="shared" si="20"/>
        <v>Podzsus, Max</v>
      </c>
      <c r="B84" s="29" t="str">
        <f t="shared" si="21"/>
        <v>Gegner 5</v>
      </c>
      <c r="C84" s="63"/>
      <c r="D84" s="81"/>
      <c r="E84" s="61"/>
      <c r="F84" s="60"/>
      <c r="G84" s="60"/>
      <c r="H84" s="60"/>
      <c r="I84" s="3"/>
      <c r="J84" s="31"/>
      <c r="K84" s="31"/>
      <c r="L84" s="3"/>
      <c r="M84" s="4"/>
      <c r="N84" s="4"/>
      <c r="O84" s="4"/>
      <c r="P84" s="4"/>
      <c r="Q84" s="4"/>
      <c r="R84" s="4"/>
      <c r="S84" s="4"/>
      <c r="T84" s="33"/>
      <c r="U84" s="33"/>
      <c r="V84" s="33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</row>
    <row r="85" spans="1:81" s="2" customFormat="1" ht="12.75" customHeight="1">
      <c r="A85" s="75" t="str">
        <f t="shared" si="20"/>
        <v>Podzsus, Max</v>
      </c>
      <c r="B85" s="29" t="str">
        <f t="shared" si="21"/>
        <v>Gegner 6</v>
      </c>
      <c r="C85" s="63"/>
      <c r="D85" s="81"/>
      <c r="E85" s="61"/>
      <c r="F85" s="60"/>
      <c r="G85" s="60"/>
      <c r="H85" s="60"/>
      <c r="I85" s="3"/>
      <c r="J85" s="31"/>
      <c r="K85" s="31"/>
      <c r="L85" s="3"/>
      <c r="M85" s="4"/>
      <c r="N85" s="4"/>
      <c r="O85" s="4"/>
      <c r="P85" s="4"/>
      <c r="Q85" s="4"/>
      <c r="R85" s="4"/>
      <c r="S85" s="4"/>
      <c r="T85" s="33"/>
      <c r="U85" s="33"/>
      <c r="V85" s="33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</row>
    <row r="86" spans="1:24" ht="12.75" customHeight="1">
      <c r="A86" s="74" t="str">
        <f>'b-bb'!A86</f>
        <v>Reichert, Jean</v>
      </c>
      <c r="B86" s="117"/>
      <c r="C86" s="118"/>
      <c r="D86" s="119"/>
      <c r="E86" s="120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2"/>
    </row>
    <row r="87" spans="1:81" s="2" customFormat="1" ht="12.75" customHeight="1">
      <c r="A87" s="75" t="str">
        <f aca="true" t="shared" si="22" ref="A87:A92">A86</f>
        <v>Reichert, Jean</v>
      </c>
      <c r="B87" s="29" t="str">
        <f aca="true" t="shared" si="23" ref="B87:B92">B3</f>
        <v>Südwest</v>
      </c>
      <c r="C87" s="63"/>
      <c r="D87" s="81"/>
      <c r="E87" s="61"/>
      <c r="F87" s="60"/>
      <c r="G87" s="60"/>
      <c r="H87" s="60"/>
      <c r="I87" s="3"/>
      <c r="J87" s="31"/>
      <c r="K87" s="31"/>
      <c r="L87" s="3"/>
      <c r="M87" s="4"/>
      <c r="N87" s="4"/>
      <c r="O87" s="4"/>
      <c r="P87" s="4"/>
      <c r="Q87" s="4"/>
      <c r="R87" s="4"/>
      <c r="S87" s="4"/>
      <c r="T87" s="33"/>
      <c r="U87" s="33"/>
      <c r="V87" s="33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</row>
    <row r="88" spans="1:81" s="2" customFormat="1" ht="12.75" customHeight="1">
      <c r="A88" s="75" t="str">
        <f t="shared" si="22"/>
        <v>Reichert, Jean</v>
      </c>
      <c r="B88" s="29" t="str">
        <f t="shared" si="23"/>
        <v>Hessen</v>
      </c>
      <c r="C88" s="63"/>
      <c r="D88" s="81"/>
      <c r="E88" s="61"/>
      <c r="F88" s="60"/>
      <c r="G88" s="60"/>
      <c r="H88" s="60"/>
      <c r="I88" s="3"/>
      <c r="J88" s="31"/>
      <c r="K88" s="31"/>
      <c r="L88" s="3"/>
      <c r="M88" s="4"/>
      <c r="N88" s="4"/>
      <c r="O88" s="4"/>
      <c r="P88" s="4"/>
      <c r="Q88" s="4"/>
      <c r="R88" s="4"/>
      <c r="S88" s="4"/>
      <c r="T88" s="33"/>
      <c r="U88" s="33"/>
      <c r="V88" s="33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</row>
    <row r="89" spans="1:81" s="2" customFormat="1" ht="12.75" customHeight="1">
      <c r="A89" s="75" t="str">
        <f t="shared" si="22"/>
        <v>Reichert, Jean</v>
      </c>
      <c r="B89" s="29" t="str">
        <f t="shared" si="23"/>
        <v>NRW</v>
      </c>
      <c r="C89" s="63"/>
      <c r="D89" s="81"/>
      <c r="E89" s="61"/>
      <c r="F89" s="60"/>
      <c r="G89" s="60"/>
      <c r="H89" s="60"/>
      <c r="I89" s="3"/>
      <c r="J89" s="31"/>
      <c r="K89" s="31"/>
      <c r="L89" s="3"/>
      <c r="M89" s="4"/>
      <c r="N89" s="4"/>
      <c r="O89" s="4"/>
      <c r="P89" s="4"/>
      <c r="Q89" s="4"/>
      <c r="R89" s="4"/>
      <c r="S89" s="4"/>
      <c r="T89" s="33"/>
      <c r="U89" s="33"/>
      <c r="V89" s="33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</row>
    <row r="90" spans="1:81" s="2" customFormat="1" ht="12.75" customHeight="1">
      <c r="A90" s="75" t="str">
        <f t="shared" si="22"/>
        <v>Reichert, Jean</v>
      </c>
      <c r="B90" s="29" t="str">
        <f t="shared" si="23"/>
        <v>Schleswig-H./Hamburg</v>
      </c>
      <c r="C90" s="63"/>
      <c r="D90" s="81"/>
      <c r="E90" s="61"/>
      <c r="F90" s="60"/>
      <c r="G90" s="60"/>
      <c r="H90" s="60"/>
      <c r="I90" s="3"/>
      <c r="J90" s="31"/>
      <c r="K90" s="31"/>
      <c r="L90" s="3"/>
      <c r="M90" s="4"/>
      <c r="N90" s="4"/>
      <c r="O90" s="4"/>
      <c r="P90" s="4"/>
      <c r="Q90" s="4"/>
      <c r="R90" s="4"/>
      <c r="S90" s="4"/>
      <c r="T90" s="33"/>
      <c r="U90" s="33"/>
      <c r="V90" s="33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</row>
    <row r="91" spans="1:81" s="2" customFormat="1" ht="12.75" customHeight="1">
      <c r="A91" s="75" t="str">
        <f t="shared" si="22"/>
        <v>Reichert, Jean</v>
      </c>
      <c r="B91" s="29" t="str">
        <f t="shared" si="23"/>
        <v>Gegner 5</v>
      </c>
      <c r="C91" s="63"/>
      <c r="D91" s="81"/>
      <c r="E91" s="61"/>
      <c r="F91" s="60"/>
      <c r="G91" s="60"/>
      <c r="H91" s="60"/>
      <c r="I91" s="3"/>
      <c r="J91" s="31"/>
      <c r="K91" s="31"/>
      <c r="L91" s="3"/>
      <c r="M91" s="4"/>
      <c r="N91" s="4"/>
      <c r="O91" s="4"/>
      <c r="P91" s="4"/>
      <c r="Q91" s="4"/>
      <c r="R91" s="4"/>
      <c r="S91" s="4"/>
      <c r="T91" s="33"/>
      <c r="U91" s="33"/>
      <c r="V91" s="33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</row>
    <row r="92" spans="1:81" s="2" customFormat="1" ht="12.75" customHeight="1">
      <c r="A92" s="75" t="str">
        <f t="shared" si="22"/>
        <v>Reichert, Jean</v>
      </c>
      <c r="B92" s="29" t="str">
        <f t="shared" si="23"/>
        <v>Gegner 6</v>
      </c>
      <c r="C92" s="63"/>
      <c r="D92" s="81"/>
      <c r="E92" s="61"/>
      <c r="F92" s="60"/>
      <c r="G92" s="60"/>
      <c r="H92" s="60"/>
      <c r="I92" s="3"/>
      <c r="J92" s="31"/>
      <c r="K92" s="31"/>
      <c r="L92" s="3"/>
      <c r="M92" s="4"/>
      <c r="N92" s="4"/>
      <c r="O92" s="4"/>
      <c r="P92" s="4"/>
      <c r="Q92" s="4"/>
      <c r="R92" s="4"/>
      <c r="S92" s="4"/>
      <c r="T92" s="33"/>
      <c r="U92" s="33"/>
      <c r="V92" s="33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</row>
    <row r="93" spans="1:37" ht="12.75" customHeight="1">
      <c r="A93" s="74" t="str">
        <f>'b-bb'!A93</f>
        <v>Scharwächter, Bernhard</v>
      </c>
      <c r="B93" s="117"/>
      <c r="C93" s="118"/>
      <c r="D93" s="119"/>
      <c r="E93" s="120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</row>
    <row r="94" spans="1:81" s="2" customFormat="1" ht="12.75" customHeight="1">
      <c r="A94" s="75" t="str">
        <f aca="true" t="shared" si="24" ref="A94:A99">A93</f>
        <v>Scharwächter, Bernhard</v>
      </c>
      <c r="B94" s="5" t="str">
        <f aca="true" t="shared" si="25" ref="B94:B99">B3</f>
        <v>Südwest</v>
      </c>
      <c r="C94" s="64">
        <v>1</v>
      </c>
      <c r="D94" s="81">
        <v>0.333</v>
      </c>
      <c r="E94" s="61">
        <v>3</v>
      </c>
      <c r="F94" s="60">
        <v>1</v>
      </c>
      <c r="G94" s="60"/>
      <c r="H94" s="60"/>
      <c r="I94" s="3"/>
      <c r="J94" s="31"/>
      <c r="K94" s="31"/>
      <c r="L94" s="3"/>
      <c r="M94" s="4"/>
      <c r="N94" s="4">
        <v>2</v>
      </c>
      <c r="O94" s="4"/>
      <c r="P94" s="4"/>
      <c r="Q94" s="4"/>
      <c r="R94" s="4"/>
      <c r="S94" s="4"/>
      <c r="T94" s="33"/>
      <c r="U94" s="33"/>
      <c r="V94" s="33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</row>
    <row r="95" spans="1:81" s="2" customFormat="1" ht="12.75" customHeight="1">
      <c r="A95" s="75" t="str">
        <f t="shared" si="24"/>
        <v>Scharwächter, Bernhard</v>
      </c>
      <c r="B95" s="5" t="str">
        <f t="shared" si="25"/>
        <v>Hessen</v>
      </c>
      <c r="C95" s="64">
        <v>1</v>
      </c>
      <c r="D95" s="81">
        <v>0</v>
      </c>
      <c r="E95" s="61">
        <v>2</v>
      </c>
      <c r="F95" s="60"/>
      <c r="G95" s="60">
        <v>2</v>
      </c>
      <c r="H95" s="60">
        <v>2</v>
      </c>
      <c r="I95" s="3"/>
      <c r="J95" s="31"/>
      <c r="K95" s="31"/>
      <c r="L95" s="3"/>
      <c r="M95" s="4"/>
      <c r="N95" s="4">
        <v>2</v>
      </c>
      <c r="O95" s="4"/>
      <c r="P95" s="4"/>
      <c r="Q95" s="4"/>
      <c r="R95" s="4">
        <v>2</v>
      </c>
      <c r="S95" s="4"/>
      <c r="T95" s="33"/>
      <c r="U95" s="33"/>
      <c r="V95" s="33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</row>
    <row r="96" spans="1:81" s="2" customFormat="1" ht="12.75" customHeight="1">
      <c r="A96" s="75" t="str">
        <f t="shared" si="24"/>
        <v>Scharwächter, Bernhard</v>
      </c>
      <c r="B96" s="5" t="str">
        <f t="shared" si="25"/>
        <v>NRW</v>
      </c>
      <c r="C96" s="64"/>
      <c r="D96" s="81"/>
      <c r="E96" s="61"/>
      <c r="F96" s="60"/>
      <c r="G96" s="60"/>
      <c r="H96" s="60"/>
      <c r="I96" s="3"/>
      <c r="J96" s="31"/>
      <c r="K96" s="31"/>
      <c r="L96" s="3"/>
      <c r="M96" s="4"/>
      <c r="N96" s="4"/>
      <c r="O96" s="4"/>
      <c r="P96" s="4"/>
      <c r="Q96" s="4"/>
      <c r="R96" s="4"/>
      <c r="S96" s="4"/>
      <c r="T96" s="33"/>
      <c r="U96" s="33"/>
      <c r="V96" s="33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</row>
    <row r="97" spans="1:81" s="2" customFormat="1" ht="12.75" customHeight="1">
      <c r="A97" s="75" t="str">
        <f t="shared" si="24"/>
        <v>Scharwächter, Bernhard</v>
      </c>
      <c r="B97" s="5" t="str">
        <f t="shared" si="25"/>
        <v>Schleswig-H./Hamburg</v>
      </c>
      <c r="C97" s="64"/>
      <c r="D97" s="81"/>
      <c r="E97" s="61"/>
      <c r="F97" s="60"/>
      <c r="G97" s="60"/>
      <c r="H97" s="60"/>
      <c r="I97" s="3"/>
      <c r="J97" s="31"/>
      <c r="K97" s="31"/>
      <c r="L97" s="3"/>
      <c r="M97" s="4"/>
      <c r="N97" s="4"/>
      <c r="O97" s="4"/>
      <c r="P97" s="4"/>
      <c r="Q97" s="4"/>
      <c r="R97" s="4"/>
      <c r="S97" s="4"/>
      <c r="T97" s="33"/>
      <c r="U97" s="33"/>
      <c r="V97" s="33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</row>
    <row r="98" spans="1:81" s="2" customFormat="1" ht="12.75" customHeight="1">
      <c r="A98" s="75" t="str">
        <f t="shared" si="24"/>
        <v>Scharwächter, Bernhard</v>
      </c>
      <c r="B98" s="5" t="str">
        <f t="shared" si="25"/>
        <v>Gegner 5</v>
      </c>
      <c r="C98" s="64"/>
      <c r="D98" s="81"/>
      <c r="E98" s="61"/>
      <c r="F98" s="60"/>
      <c r="G98" s="60"/>
      <c r="H98" s="60"/>
      <c r="I98" s="3"/>
      <c r="J98" s="31"/>
      <c r="K98" s="31"/>
      <c r="L98" s="3"/>
      <c r="M98" s="4"/>
      <c r="N98" s="4"/>
      <c r="O98" s="4"/>
      <c r="P98" s="4"/>
      <c r="Q98" s="4"/>
      <c r="R98" s="4"/>
      <c r="S98" s="4"/>
      <c r="T98" s="33"/>
      <c r="U98" s="33"/>
      <c r="V98" s="33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</row>
    <row r="99" spans="1:81" s="2" customFormat="1" ht="12.75" customHeight="1">
      <c r="A99" s="75" t="str">
        <f t="shared" si="24"/>
        <v>Scharwächter, Bernhard</v>
      </c>
      <c r="B99" s="5" t="str">
        <f t="shared" si="25"/>
        <v>Gegner 6</v>
      </c>
      <c r="C99" s="64"/>
      <c r="D99" s="81"/>
      <c r="E99" s="61"/>
      <c r="F99" s="60"/>
      <c r="G99" s="60"/>
      <c r="H99" s="60"/>
      <c r="I99" s="3"/>
      <c r="J99" s="31"/>
      <c r="K99" s="31"/>
      <c r="L99" s="3"/>
      <c r="M99" s="4"/>
      <c r="N99" s="4"/>
      <c r="O99" s="4"/>
      <c r="P99" s="4"/>
      <c r="Q99" s="4"/>
      <c r="R99" s="4"/>
      <c r="S99" s="4"/>
      <c r="T99" s="33"/>
      <c r="U99" s="33"/>
      <c r="V99" s="33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</row>
    <row r="100" spans="1:25" ht="12.75" customHeight="1">
      <c r="A100" s="74" t="str">
        <f>'b-bb'!A100</f>
        <v>Schneider, Adrian</v>
      </c>
      <c r="B100" s="117"/>
      <c r="C100" s="118"/>
      <c r="D100" s="119"/>
      <c r="E100" s="120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2"/>
      <c r="Y100" s="122"/>
    </row>
    <row r="101" spans="1:81" s="2" customFormat="1" ht="12.75" customHeight="1">
      <c r="A101" s="75" t="str">
        <f aca="true" t="shared" si="26" ref="A101:A106">A100</f>
        <v>Schneider, Adrian</v>
      </c>
      <c r="B101" s="29" t="str">
        <f aca="true" t="shared" si="27" ref="B101:B106">B3</f>
        <v>Südwest</v>
      </c>
      <c r="C101" s="63"/>
      <c r="D101" s="81"/>
      <c r="E101" s="61"/>
      <c r="F101" s="60"/>
      <c r="G101" s="60"/>
      <c r="H101" s="60"/>
      <c r="I101" s="3"/>
      <c r="J101" s="31"/>
      <c r="K101" s="31"/>
      <c r="L101" s="3"/>
      <c r="M101" s="4"/>
      <c r="N101" s="4"/>
      <c r="O101" s="4"/>
      <c r="P101" s="4"/>
      <c r="Q101" s="4"/>
      <c r="R101" s="4"/>
      <c r="S101" s="4"/>
      <c r="T101" s="33"/>
      <c r="U101" s="33"/>
      <c r="V101" s="33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</row>
    <row r="102" spans="1:81" s="2" customFormat="1" ht="12.75" customHeight="1">
      <c r="A102" s="75" t="str">
        <f t="shared" si="26"/>
        <v>Schneider, Adrian</v>
      </c>
      <c r="B102" s="29" t="str">
        <f t="shared" si="27"/>
        <v>Hessen</v>
      </c>
      <c r="C102" s="63"/>
      <c r="D102" s="81"/>
      <c r="E102" s="61"/>
      <c r="F102" s="60"/>
      <c r="G102" s="60"/>
      <c r="H102" s="60"/>
      <c r="I102" s="3"/>
      <c r="J102" s="31"/>
      <c r="K102" s="31"/>
      <c r="L102" s="3"/>
      <c r="M102" s="4"/>
      <c r="N102" s="4"/>
      <c r="O102" s="4"/>
      <c r="P102" s="4"/>
      <c r="Q102" s="4"/>
      <c r="R102" s="4"/>
      <c r="S102" s="4"/>
      <c r="T102" s="33"/>
      <c r="U102" s="33"/>
      <c r="V102" s="33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</row>
    <row r="103" spans="1:81" s="2" customFormat="1" ht="12.75" customHeight="1">
      <c r="A103" s="75" t="str">
        <f t="shared" si="26"/>
        <v>Schneider, Adrian</v>
      </c>
      <c r="B103" s="29" t="str">
        <f t="shared" si="27"/>
        <v>NRW</v>
      </c>
      <c r="C103" s="63"/>
      <c r="D103" s="81"/>
      <c r="E103" s="61"/>
      <c r="F103" s="60"/>
      <c r="G103" s="60"/>
      <c r="H103" s="60"/>
      <c r="I103" s="3"/>
      <c r="J103" s="31"/>
      <c r="K103" s="31"/>
      <c r="L103" s="3"/>
      <c r="M103" s="4"/>
      <c r="N103" s="4"/>
      <c r="O103" s="4"/>
      <c r="P103" s="4"/>
      <c r="Q103" s="4"/>
      <c r="R103" s="4"/>
      <c r="S103" s="4"/>
      <c r="T103" s="33"/>
      <c r="U103" s="33"/>
      <c r="V103" s="33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</row>
    <row r="104" spans="1:81" s="2" customFormat="1" ht="12.75" customHeight="1">
      <c r="A104" s="75" t="str">
        <f t="shared" si="26"/>
        <v>Schneider, Adrian</v>
      </c>
      <c r="B104" s="29" t="str">
        <f t="shared" si="27"/>
        <v>Schleswig-H./Hamburg</v>
      </c>
      <c r="C104" s="63"/>
      <c r="D104" s="81"/>
      <c r="E104" s="61"/>
      <c r="F104" s="60"/>
      <c r="G104" s="60"/>
      <c r="H104" s="60"/>
      <c r="I104" s="3"/>
      <c r="J104" s="31"/>
      <c r="K104" s="31"/>
      <c r="L104" s="3"/>
      <c r="M104" s="4"/>
      <c r="N104" s="4"/>
      <c r="O104" s="4"/>
      <c r="P104" s="4"/>
      <c r="Q104" s="4"/>
      <c r="R104" s="4"/>
      <c r="S104" s="4"/>
      <c r="T104" s="33"/>
      <c r="U104" s="33"/>
      <c r="V104" s="33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</row>
    <row r="105" spans="1:81" s="2" customFormat="1" ht="12.75" customHeight="1">
      <c r="A105" s="75" t="str">
        <f t="shared" si="26"/>
        <v>Schneider, Adrian</v>
      </c>
      <c r="B105" s="29" t="str">
        <f t="shared" si="27"/>
        <v>Gegner 5</v>
      </c>
      <c r="C105" s="63"/>
      <c r="D105" s="81"/>
      <c r="E105" s="61"/>
      <c r="F105" s="60"/>
      <c r="G105" s="60"/>
      <c r="H105" s="60"/>
      <c r="I105" s="3"/>
      <c r="J105" s="31"/>
      <c r="K105" s="31"/>
      <c r="L105" s="3"/>
      <c r="M105" s="4"/>
      <c r="N105" s="4"/>
      <c r="O105" s="4"/>
      <c r="P105" s="4"/>
      <c r="Q105" s="4"/>
      <c r="R105" s="4"/>
      <c r="S105" s="4"/>
      <c r="T105" s="33"/>
      <c r="U105" s="33"/>
      <c r="V105" s="33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</row>
    <row r="106" spans="1:81" s="2" customFormat="1" ht="12.75" customHeight="1">
      <c r="A106" s="75" t="str">
        <f t="shared" si="26"/>
        <v>Schneider, Adrian</v>
      </c>
      <c r="B106" s="29" t="str">
        <f t="shared" si="27"/>
        <v>Gegner 6</v>
      </c>
      <c r="C106" s="63"/>
      <c r="D106" s="81"/>
      <c r="E106" s="61"/>
      <c r="F106" s="60"/>
      <c r="G106" s="60"/>
      <c r="H106" s="60"/>
      <c r="I106" s="3"/>
      <c r="J106" s="31"/>
      <c r="K106" s="31"/>
      <c r="L106" s="3"/>
      <c r="M106" s="4"/>
      <c r="N106" s="4"/>
      <c r="O106" s="4"/>
      <c r="P106" s="4"/>
      <c r="Q106" s="4"/>
      <c r="R106" s="4"/>
      <c r="S106" s="4"/>
      <c r="T106" s="33"/>
      <c r="U106" s="33"/>
      <c r="V106" s="33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</row>
    <row r="107" spans="1:25" ht="12.75" customHeight="1">
      <c r="A107" s="74" t="str">
        <f>'b-bb'!A107</f>
        <v>Spilmann, Elias</v>
      </c>
      <c r="B107" s="117"/>
      <c r="C107" s="118"/>
      <c r="D107" s="119"/>
      <c r="E107" s="120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2"/>
      <c r="Y107" s="122"/>
    </row>
    <row r="108" spans="1:81" s="2" customFormat="1" ht="12.75" customHeight="1">
      <c r="A108" s="75" t="str">
        <f aca="true" t="shared" si="28" ref="A108:A113">A107</f>
        <v>Spilmann, Elias</v>
      </c>
      <c r="B108" s="29" t="str">
        <f aca="true" t="shared" si="29" ref="B108:B113">B3</f>
        <v>Südwest</v>
      </c>
      <c r="C108" s="63"/>
      <c r="D108" s="81"/>
      <c r="E108" s="61"/>
      <c r="F108" s="60"/>
      <c r="G108" s="60"/>
      <c r="H108" s="60"/>
      <c r="I108" s="3"/>
      <c r="J108" s="31"/>
      <c r="K108" s="31"/>
      <c r="L108" s="3"/>
      <c r="M108" s="4"/>
      <c r="N108" s="4"/>
      <c r="O108" s="4"/>
      <c r="P108" s="4"/>
      <c r="Q108" s="4"/>
      <c r="R108" s="4"/>
      <c r="S108" s="4"/>
      <c r="T108" s="33"/>
      <c r="U108" s="33"/>
      <c r="V108" s="33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</row>
    <row r="109" spans="1:81" s="2" customFormat="1" ht="12.75" customHeight="1">
      <c r="A109" s="75" t="str">
        <f t="shared" si="28"/>
        <v>Spilmann, Elias</v>
      </c>
      <c r="B109" s="29" t="str">
        <f t="shared" si="29"/>
        <v>Hessen</v>
      </c>
      <c r="C109" s="63">
        <v>1</v>
      </c>
      <c r="D109" s="81">
        <v>1.333</v>
      </c>
      <c r="E109" s="61">
        <v>8</v>
      </c>
      <c r="F109" s="60">
        <v>4</v>
      </c>
      <c r="G109" s="60">
        <v>1</v>
      </c>
      <c r="H109" s="60">
        <v>1</v>
      </c>
      <c r="I109" s="3">
        <v>1</v>
      </c>
      <c r="J109" s="31"/>
      <c r="K109" s="31"/>
      <c r="L109" s="3"/>
      <c r="M109" s="4">
        <v>2</v>
      </c>
      <c r="N109" s="4">
        <v>3</v>
      </c>
      <c r="O109" s="4">
        <v>1</v>
      </c>
      <c r="P109" s="4"/>
      <c r="Q109" s="4"/>
      <c r="R109" s="4"/>
      <c r="S109" s="4"/>
      <c r="T109" s="33"/>
      <c r="U109" s="33"/>
      <c r="V109" s="33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</row>
    <row r="110" spans="1:81" s="2" customFormat="1" ht="12.75" customHeight="1">
      <c r="A110" s="75" t="str">
        <f t="shared" si="28"/>
        <v>Spilmann, Elias</v>
      </c>
      <c r="B110" s="29" t="str">
        <f t="shared" si="29"/>
        <v>NRW</v>
      </c>
      <c r="C110" s="63">
        <v>1</v>
      </c>
      <c r="D110" s="81">
        <v>1</v>
      </c>
      <c r="E110" s="61">
        <v>6</v>
      </c>
      <c r="F110" s="60">
        <v>6</v>
      </c>
      <c r="G110" s="60">
        <v>2</v>
      </c>
      <c r="H110" s="60"/>
      <c r="I110" s="3">
        <v>1</v>
      </c>
      <c r="J110" s="31"/>
      <c r="K110" s="31"/>
      <c r="L110" s="3"/>
      <c r="M110" s="4">
        <v>1</v>
      </c>
      <c r="N110" s="4"/>
      <c r="O110" s="4"/>
      <c r="P110" s="4"/>
      <c r="Q110" s="4"/>
      <c r="R110" s="4">
        <v>1</v>
      </c>
      <c r="S110" s="4"/>
      <c r="T110" s="33"/>
      <c r="U110" s="33"/>
      <c r="V110" s="33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</row>
    <row r="111" spans="1:81" s="2" customFormat="1" ht="12.75" customHeight="1">
      <c r="A111" s="75" t="str">
        <f t="shared" si="28"/>
        <v>Spilmann, Elias</v>
      </c>
      <c r="B111" s="29" t="str">
        <f t="shared" si="29"/>
        <v>Schleswig-H./Hamburg</v>
      </c>
      <c r="C111" s="63"/>
      <c r="D111" s="81"/>
      <c r="E111" s="61"/>
      <c r="F111" s="60"/>
      <c r="G111" s="60"/>
      <c r="H111" s="60"/>
      <c r="I111" s="3"/>
      <c r="J111" s="31"/>
      <c r="K111" s="31"/>
      <c r="L111" s="3"/>
      <c r="M111" s="4"/>
      <c r="N111" s="4"/>
      <c r="O111" s="4"/>
      <c r="P111" s="4"/>
      <c r="Q111" s="4"/>
      <c r="R111" s="4"/>
      <c r="S111" s="4"/>
      <c r="T111" s="33"/>
      <c r="U111" s="33"/>
      <c r="V111" s="33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</row>
    <row r="112" spans="1:81" s="2" customFormat="1" ht="12.75" customHeight="1">
      <c r="A112" s="75" t="str">
        <f t="shared" si="28"/>
        <v>Spilmann, Elias</v>
      </c>
      <c r="B112" s="29" t="str">
        <f t="shared" si="29"/>
        <v>Gegner 5</v>
      </c>
      <c r="C112" s="63"/>
      <c r="D112" s="81"/>
      <c r="E112" s="61"/>
      <c r="F112" s="60"/>
      <c r="G112" s="60"/>
      <c r="H112" s="60"/>
      <c r="I112" s="3"/>
      <c r="J112" s="31"/>
      <c r="K112" s="31"/>
      <c r="L112" s="3"/>
      <c r="M112" s="4"/>
      <c r="N112" s="4"/>
      <c r="O112" s="4"/>
      <c r="P112" s="4"/>
      <c r="Q112" s="4"/>
      <c r="R112" s="4"/>
      <c r="S112" s="4"/>
      <c r="T112" s="33"/>
      <c r="U112" s="33"/>
      <c r="V112" s="33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</row>
    <row r="113" spans="1:81" s="2" customFormat="1" ht="12.75" customHeight="1">
      <c r="A113" s="75" t="str">
        <f t="shared" si="28"/>
        <v>Spilmann, Elias</v>
      </c>
      <c r="B113" s="29" t="str">
        <f t="shared" si="29"/>
        <v>Gegner 6</v>
      </c>
      <c r="C113" s="63"/>
      <c r="D113" s="81"/>
      <c r="E113" s="61"/>
      <c r="F113" s="60"/>
      <c r="G113" s="60"/>
      <c r="H113" s="60"/>
      <c r="I113" s="3"/>
      <c r="J113" s="31"/>
      <c r="K113" s="31"/>
      <c r="L113" s="3"/>
      <c r="M113" s="4"/>
      <c r="N113" s="4"/>
      <c r="O113" s="4"/>
      <c r="P113" s="4"/>
      <c r="Q113" s="4"/>
      <c r="R113" s="4"/>
      <c r="S113" s="4"/>
      <c r="T113" s="33"/>
      <c r="U113" s="33"/>
      <c r="V113" s="33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</row>
    <row r="114" spans="1:25" ht="12.75" customHeight="1">
      <c r="A114" s="74">
        <f>'b-bb'!A114</f>
        <v>0</v>
      </c>
      <c r="B114" s="117"/>
      <c r="C114" s="118"/>
      <c r="D114" s="119"/>
      <c r="E114" s="120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2"/>
      <c r="Y114" s="122"/>
    </row>
    <row r="115" spans="1:81" s="2" customFormat="1" ht="12.75" customHeight="1">
      <c r="A115" s="75">
        <f aca="true" t="shared" si="30" ref="A115:A120">A114</f>
        <v>0</v>
      </c>
      <c r="B115" s="29" t="str">
        <f aca="true" t="shared" si="31" ref="B115:B120">B3</f>
        <v>Südwest</v>
      </c>
      <c r="C115" s="63"/>
      <c r="D115" s="81"/>
      <c r="E115" s="61"/>
      <c r="F115" s="60"/>
      <c r="G115" s="60"/>
      <c r="H115" s="60"/>
      <c r="I115" s="3"/>
      <c r="J115" s="31"/>
      <c r="K115" s="31"/>
      <c r="L115" s="3"/>
      <c r="M115" s="4"/>
      <c r="N115" s="4"/>
      <c r="O115" s="4"/>
      <c r="P115" s="4"/>
      <c r="Q115" s="4"/>
      <c r="R115" s="4"/>
      <c r="S115" s="4"/>
      <c r="T115" s="33"/>
      <c r="U115" s="33"/>
      <c r="V115" s="33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</row>
    <row r="116" spans="1:81" s="2" customFormat="1" ht="12.75" customHeight="1">
      <c r="A116" s="75">
        <f t="shared" si="30"/>
        <v>0</v>
      </c>
      <c r="B116" s="29" t="str">
        <f t="shared" si="31"/>
        <v>Hessen</v>
      </c>
      <c r="C116" s="63"/>
      <c r="D116" s="81"/>
      <c r="E116" s="61"/>
      <c r="F116" s="60"/>
      <c r="G116" s="60"/>
      <c r="H116" s="60"/>
      <c r="I116" s="3"/>
      <c r="J116" s="31"/>
      <c r="K116" s="31"/>
      <c r="L116" s="3"/>
      <c r="M116" s="4"/>
      <c r="N116" s="4"/>
      <c r="O116" s="4"/>
      <c r="P116" s="4"/>
      <c r="Q116" s="4"/>
      <c r="R116" s="4"/>
      <c r="S116" s="4"/>
      <c r="T116" s="33"/>
      <c r="U116" s="33"/>
      <c r="V116" s="33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</row>
    <row r="117" spans="1:81" s="2" customFormat="1" ht="12.75" customHeight="1">
      <c r="A117" s="75">
        <f t="shared" si="30"/>
        <v>0</v>
      </c>
      <c r="B117" s="29" t="str">
        <f t="shared" si="31"/>
        <v>NRW</v>
      </c>
      <c r="C117" s="63"/>
      <c r="D117" s="81"/>
      <c r="E117" s="61"/>
      <c r="F117" s="60"/>
      <c r="G117" s="60"/>
      <c r="H117" s="60"/>
      <c r="I117" s="3"/>
      <c r="J117" s="31"/>
      <c r="K117" s="31"/>
      <c r="L117" s="3"/>
      <c r="M117" s="4"/>
      <c r="N117" s="4"/>
      <c r="O117" s="4"/>
      <c r="P117" s="4"/>
      <c r="Q117" s="4"/>
      <c r="R117" s="4"/>
      <c r="S117" s="4"/>
      <c r="T117" s="33"/>
      <c r="U117" s="33"/>
      <c r="V117" s="33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</row>
    <row r="118" spans="1:81" s="2" customFormat="1" ht="12.75" customHeight="1">
      <c r="A118" s="75">
        <f t="shared" si="30"/>
        <v>0</v>
      </c>
      <c r="B118" s="29" t="str">
        <f t="shared" si="31"/>
        <v>Schleswig-H./Hamburg</v>
      </c>
      <c r="C118" s="63"/>
      <c r="D118" s="81"/>
      <c r="E118" s="61"/>
      <c r="F118" s="60"/>
      <c r="G118" s="60"/>
      <c r="H118" s="60"/>
      <c r="I118" s="3"/>
      <c r="J118" s="31"/>
      <c r="K118" s="31"/>
      <c r="L118" s="3"/>
      <c r="M118" s="4"/>
      <c r="N118" s="4"/>
      <c r="O118" s="4"/>
      <c r="P118" s="4"/>
      <c r="Q118" s="4"/>
      <c r="R118" s="4"/>
      <c r="S118" s="4"/>
      <c r="T118" s="33"/>
      <c r="U118" s="33"/>
      <c r="V118" s="33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</row>
    <row r="119" spans="1:81" s="2" customFormat="1" ht="12.75" customHeight="1">
      <c r="A119" s="75">
        <f t="shared" si="30"/>
        <v>0</v>
      </c>
      <c r="B119" s="29" t="str">
        <f t="shared" si="31"/>
        <v>Gegner 5</v>
      </c>
      <c r="C119" s="63"/>
      <c r="D119" s="81"/>
      <c r="E119" s="61"/>
      <c r="F119" s="60"/>
      <c r="G119" s="60"/>
      <c r="H119" s="60"/>
      <c r="I119" s="3"/>
      <c r="J119" s="31"/>
      <c r="K119" s="31"/>
      <c r="L119" s="3"/>
      <c r="M119" s="4"/>
      <c r="N119" s="4"/>
      <c r="O119" s="4"/>
      <c r="P119" s="4"/>
      <c r="Q119" s="4"/>
      <c r="R119" s="4"/>
      <c r="S119" s="4"/>
      <c r="T119" s="33"/>
      <c r="U119" s="33"/>
      <c r="V119" s="33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</row>
    <row r="120" spans="1:81" s="2" customFormat="1" ht="12.75" customHeight="1">
      <c r="A120" s="75">
        <f t="shared" si="30"/>
        <v>0</v>
      </c>
      <c r="B120" s="29" t="str">
        <f t="shared" si="31"/>
        <v>Gegner 6</v>
      </c>
      <c r="C120" s="63"/>
      <c r="D120" s="81"/>
      <c r="E120" s="61"/>
      <c r="F120" s="60"/>
      <c r="G120" s="60"/>
      <c r="H120" s="60"/>
      <c r="I120" s="3"/>
      <c r="J120" s="31"/>
      <c r="K120" s="31"/>
      <c r="L120" s="3"/>
      <c r="M120" s="4"/>
      <c r="N120" s="4"/>
      <c r="O120" s="4"/>
      <c r="P120" s="4"/>
      <c r="Q120" s="4"/>
      <c r="R120" s="4"/>
      <c r="S120" s="4"/>
      <c r="T120" s="33"/>
      <c r="U120" s="33"/>
      <c r="V120" s="33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</row>
    <row r="121" spans="1:25" ht="12.75" customHeight="1">
      <c r="A121" s="74">
        <f>'b-bb'!A121</f>
        <v>0</v>
      </c>
      <c r="B121" s="117"/>
      <c r="C121" s="118"/>
      <c r="D121" s="119"/>
      <c r="E121" s="120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2"/>
      <c r="Y121" s="122"/>
    </row>
    <row r="122" spans="1:81" s="2" customFormat="1" ht="12.75" customHeight="1">
      <c r="A122" s="75">
        <f aca="true" t="shared" si="32" ref="A122:A127">A121</f>
        <v>0</v>
      </c>
      <c r="B122" s="29" t="str">
        <f aca="true" t="shared" si="33" ref="B122:B127">B3</f>
        <v>Südwest</v>
      </c>
      <c r="C122" s="63"/>
      <c r="D122" s="81"/>
      <c r="E122" s="61"/>
      <c r="F122" s="60"/>
      <c r="G122" s="60"/>
      <c r="H122" s="60"/>
      <c r="I122" s="3"/>
      <c r="J122" s="31"/>
      <c r="K122" s="31"/>
      <c r="L122" s="3"/>
      <c r="M122" s="4"/>
      <c r="N122" s="4"/>
      <c r="O122" s="4"/>
      <c r="P122" s="4"/>
      <c r="Q122" s="4"/>
      <c r="R122" s="4"/>
      <c r="S122" s="4"/>
      <c r="T122" s="33"/>
      <c r="U122" s="33"/>
      <c r="V122" s="33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</row>
    <row r="123" spans="1:81" s="2" customFormat="1" ht="12.75" customHeight="1">
      <c r="A123" s="75">
        <f t="shared" si="32"/>
        <v>0</v>
      </c>
      <c r="B123" s="29" t="str">
        <f t="shared" si="33"/>
        <v>Hessen</v>
      </c>
      <c r="C123" s="63"/>
      <c r="D123" s="81"/>
      <c r="E123" s="61"/>
      <c r="F123" s="60"/>
      <c r="G123" s="60"/>
      <c r="H123" s="60"/>
      <c r="I123" s="3"/>
      <c r="J123" s="31"/>
      <c r="K123" s="31"/>
      <c r="L123" s="3"/>
      <c r="M123" s="4"/>
      <c r="N123" s="4"/>
      <c r="O123" s="4"/>
      <c r="P123" s="4"/>
      <c r="Q123" s="4"/>
      <c r="R123" s="4"/>
      <c r="S123" s="4"/>
      <c r="T123" s="33"/>
      <c r="U123" s="33"/>
      <c r="V123" s="33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</row>
    <row r="124" spans="1:81" s="2" customFormat="1" ht="12.75" customHeight="1">
      <c r="A124" s="75">
        <f t="shared" si="32"/>
        <v>0</v>
      </c>
      <c r="B124" s="29" t="str">
        <f t="shared" si="33"/>
        <v>NRW</v>
      </c>
      <c r="C124" s="63"/>
      <c r="D124" s="81"/>
      <c r="E124" s="61"/>
      <c r="F124" s="60"/>
      <c r="G124" s="60"/>
      <c r="H124" s="60"/>
      <c r="I124" s="3"/>
      <c r="J124" s="31"/>
      <c r="K124" s="31"/>
      <c r="L124" s="3"/>
      <c r="M124" s="4"/>
      <c r="N124" s="4"/>
      <c r="O124" s="4"/>
      <c r="P124" s="4"/>
      <c r="Q124" s="4"/>
      <c r="R124" s="4"/>
      <c r="S124" s="4"/>
      <c r="T124" s="33"/>
      <c r="U124" s="33"/>
      <c r="V124" s="33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</row>
    <row r="125" spans="1:81" s="2" customFormat="1" ht="12.75" customHeight="1">
      <c r="A125" s="75">
        <f t="shared" si="32"/>
        <v>0</v>
      </c>
      <c r="B125" s="29" t="str">
        <f t="shared" si="33"/>
        <v>Schleswig-H./Hamburg</v>
      </c>
      <c r="C125" s="63"/>
      <c r="D125" s="81"/>
      <c r="E125" s="61"/>
      <c r="F125" s="60"/>
      <c r="G125" s="60"/>
      <c r="H125" s="60"/>
      <c r="I125" s="3"/>
      <c r="J125" s="31"/>
      <c r="K125" s="31"/>
      <c r="L125" s="3"/>
      <c r="M125" s="4"/>
      <c r="N125" s="4"/>
      <c r="O125" s="4"/>
      <c r="P125" s="4"/>
      <c r="Q125" s="4"/>
      <c r="R125" s="4"/>
      <c r="S125" s="4"/>
      <c r="T125" s="33"/>
      <c r="U125" s="33"/>
      <c r="V125" s="33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</row>
    <row r="126" spans="1:81" s="2" customFormat="1" ht="12.75" customHeight="1">
      <c r="A126" s="75">
        <f t="shared" si="32"/>
        <v>0</v>
      </c>
      <c r="B126" s="29" t="str">
        <f t="shared" si="33"/>
        <v>Gegner 5</v>
      </c>
      <c r="C126" s="63"/>
      <c r="D126" s="81"/>
      <c r="E126" s="61"/>
      <c r="F126" s="60"/>
      <c r="G126" s="60"/>
      <c r="H126" s="60"/>
      <c r="I126" s="3"/>
      <c r="J126" s="31"/>
      <c r="K126" s="31"/>
      <c r="L126" s="3"/>
      <c r="M126" s="4"/>
      <c r="N126" s="4"/>
      <c r="O126" s="4"/>
      <c r="P126" s="4"/>
      <c r="Q126" s="4"/>
      <c r="R126" s="4"/>
      <c r="S126" s="4"/>
      <c r="T126" s="33"/>
      <c r="U126" s="33"/>
      <c r="V126" s="33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</row>
    <row r="127" spans="1:81" s="2" customFormat="1" ht="12.75" customHeight="1">
      <c r="A127" s="75">
        <f t="shared" si="32"/>
        <v>0</v>
      </c>
      <c r="B127" s="29" t="str">
        <f t="shared" si="33"/>
        <v>Gegner 6</v>
      </c>
      <c r="C127" s="63"/>
      <c r="D127" s="81"/>
      <c r="E127" s="61"/>
      <c r="F127" s="60"/>
      <c r="G127" s="60"/>
      <c r="H127" s="60"/>
      <c r="I127" s="3"/>
      <c r="J127" s="31"/>
      <c r="K127" s="31"/>
      <c r="L127" s="3"/>
      <c r="M127" s="4"/>
      <c r="N127" s="4"/>
      <c r="O127" s="4"/>
      <c r="P127" s="4"/>
      <c r="Q127" s="4"/>
      <c r="R127" s="4"/>
      <c r="S127" s="4"/>
      <c r="T127" s="33"/>
      <c r="U127" s="33"/>
      <c r="V127" s="33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</row>
    <row r="128" spans="1:25" ht="12.75" customHeight="1">
      <c r="A128" s="74">
        <f>'b-bb'!A128</f>
        <v>0</v>
      </c>
      <c r="B128" s="117"/>
      <c r="C128" s="118"/>
      <c r="D128" s="119"/>
      <c r="E128" s="120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2"/>
      <c r="Y128" s="122"/>
    </row>
    <row r="129" spans="1:81" s="2" customFormat="1" ht="12.75" customHeight="1">
      <c r="A129" s="75">
        <f aca="true" t="shared" si="34" ref="A129:A134">A128</f>
        <v>0</v>
      </c>
      <c r="B129" s="29" t="str">
        <f aca="true" t="shared" si="35" ref="B129:B134">B3</f>
        <v>Südwest</v>
      </c>
      <c r="C129" s="63"/>
      <c r="D129" s="81"/>
      <c r="E129" s="61"/>
      <c r="F129" s="60"/>
      <c r="G129" s="60"/>
      <c r="H129" s="60"/>
      <c r="I129" s="3"/>
      <c r="J129" s="31"/>
      <c r="K129" s="31"/>
      <c r="L129" s="3"/>
      <c r="M129" s="4"/>
      <c r="N129" s="4"/>
      <c r="O129" s="4"/>
      <c r="P129" s="4"/>
      <c r="Q129" s="4"/>
      <c r="R129" s="4"/>
      <c r="S129" s="4"/>
      <c r="T129" s="33"/>
      <c r="U129" s="33"/>
      <c r="V129" s="33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</row>
    <row r="130" spans="1:81" s="2" customFormat="1" ht="12.75" customHeight="1">
      <c r="A130" s="75">
        <f t="shared" si="34"/>
        <v>0</v>
      </c>
      <c r="B130" s="29" t="str">
        <f t="shared" si="35"/>
        <v>Hessen</v>
      </c>
      <c r="C130" s="63"/>
      <c r="D130" s="81"/>
      <c r="E130" s="61"/>
      <c r="F130" s="60"/>
      <c r="G130" s="60"/>
      <c r="H130" s="60"/>
      <c r="I130" s="3"/>
      <c r="J130" s="31"/>
      <c r="K130" s="31"/>
      <c r="L130" s="3"/>
      <c r="M130" s="4"/>
      <c r="N130" s="4"/>
      <c r="O130" s="4"/>
      <c r="P130" s="4"/>
      <c r="Q130" s="4"/>
      <c r="R130" s="4"/>
      <c r="S130" s="4"/>
      <c r="T130" s="33"/>
      <c r="U130" s="33"/>
      <c r="V130" s="33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</row>
    <row r="131" spans="1:81" s="2" customFormat="1" ht="12.75" customHeight="1">
      <c r="A131" s="75">
        <f t="shared" si="34"/>
        <v>0</v>
      </c>
      <c r="B131" s="29" t="str">
        <f t="shared" si="35"/>
        <v>NRW</v>
      </c>
      <c r="C131" s="63"/>
      <c r="D131" s="81"/>
      <c r="E131" s="61"/>
      <c r="F131" s="60"/>
      <c r="G131" s="60"/>
      <c r="H131" s="60"/>
      <c r="I131" s="3"/>
      <c r="J131" s="31"/>
      <c r="K131" s="31"/>
      <c r="L131" s="3"/>
      <c r="M131" s="4"/>
      <c r="N131" s="4"/>
      <c r="O131" s="4"/>
      <c r="P131" s="4"/>
      <c r="Q131" s="4"/>
      <c r="R131" s="4"/>
      <c r="S131" s="4"/>
      <c r="T131" s="33"/>
      <c r="U131" s="33"/>
      <c r="V131" s="33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</row>
    <row r="132" spans="1:81" s="2" customFormat="1" ht="12.75" customHeight="1">
      <c r="A132" s="75">
        <f t="shared" si="34"/>
        <v>0</v>
      </c>
      <c r="B132" s="29" t="str">
        <f t="shared" si="35"/>
        <v>Schleswig-H./Hamburg</v>
      </c>
      <c r="C132" s="63"/>
      <c r="D132" s="81"/>
      <c r="E132" s="61"/>
      <c r="F132" s="60"/>
      <c r="G132" s="60"/>
      <c r="H132" s="60"/>
      <c r="I132" s="3"/>
      <c r="J132" s="31"/>
      <c r="K132" s="31"/>
      <c r="L132" s="3"/>
      <c r="M132" s="4"/>
      <c r="N132" s="4"/>
      <c r="O132" s="4"/>
      <c r="P132" s="4"/>
      <c r="Q132" s="4"/>
      <c r="R132" s="4"/>
      <c r="S132" s="4"/>
      <c r="T132" s="33"/>
      <c r="U132" s="33"/>
      <c r="V132" s="33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</row>
    <row r="133" spans="1:81" s="2" customFormat="1" ht="12.75" customHeight="1">
      <c r="A133" s="75">
        <f t="shared" si="34"/>
        <v>0</v>
      </c>
      <c r="B133" s="29" t="str">
        <f t="shared" si="35"/>
        <v>Gegner 5</v>
      </c>
      <c r="C133" s="63"/>
      <c r="D133" s="81"/>
      <c r="E133" s="61"/>
      <c r="F133" s="60"/>
      <c r="G133" s="60"/>
      <c r="H133" s="60"/>
      <c r="I133" s="3"/>
      <c r="J133" s="31"/>
      <c r="K133" s="31"/>
      <c r="L133" s="3"/>
      <c r="M133" s="4"/>
      <c r="N133" s="4"/>
      <c r="O133" s="4"/>
      <c r="P133" s="4"/>
      <c r="Q133" s="4"/>
      <c r="R133" s="4"/>
      <c r="S133" s="4"/>
      <c r="T133" s="33"/>
      <c r="U133" s="33"/>
      <c r="V133" s="33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</row>
    <row r="134" spans="1:81" s="2" customFormat="1" ht="12.75" customHeight="1">
      <c r="A134" s="75">
        <f t="shared" si="34"/>
        <v>0</v>
      </c>
      <c r="B134" s="29" t="str">
        <f t="shared" si="35"/>
        <v>Gegner 6</v>
      </c>
      <c r="C134" s="63"/>
      <c r="D134" s="81"/>
      <c r="E134" s="61"/>
      <c r="F134" s="60"/>
      <c r="G134" s="60"/>
      <c r="H134" s="60"/>
      <c r="I134" s="3"/>
      <c r="J134" s="31"/>
      <c r="K134" s="31"/>
      <c r="L134" s="3"/>
      <c r="M134" s="4"/>
      <c r="N134" s="4"/>
      <c r="O134" s="4"/>
      <c r="P134" s="4"/>
      <c r="Q134" s="4"/>
      <c r="R134" s="4"/>
      <c r="S134" s="4"/>
      <c r="T134" s="33"/>
      <c r="U134" s="33"/>
      <c r="V134" s="33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</row>
    <row r="135" spans="1:25" ht="12.75" customHeight="1">
      <c r="A135" s="74">
        <f>'b-bb'!A135</f>
        <v>0</v>
      </c>
      <c r="B135" s="117"/>
      <c r="C135" s="118"/>
      <c r="D135" s="119"/>
      <c r="E135" s="120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2"/>
      <c r="Y135" s="122"/>
    </row>
    <row r="136" spans="1:81" s="2" customFormat="1" ht="12.75" customHeight="1">
      <c r="A136" s="75">
        <f aca="true" t="shared" si="36" ref="A136:A141">A135</f>
        <v>0</v>
      </c>
      <c r="B136" s="29" t="str">
        <f aca="true" t="shared" si="37" ref="B136:B141">B3</f>
        <v>Südwest</v>
      </c>
      <c r="C136" s="63"/>
      <c r="D136" s="81"/>
      <c r="E136" s="61"/>
      <c r="F136" s="60"/>
      <c r="G136" s="60"/>
      <c r="H136" s="60"/>
      <c r="I136" s="3"/>
      <c r="J136" s="31"/>
      <c r="K136" s="31"/>
      <c r="L136" s="3"/>
      <c r="M136" s="4"/>
      <c r="N136" s="4"/>
      <c r="O136" s="4"/>
      <c r="P136" s="4"/>
      <c r="Q136" s="4"/>
      <c r="R136" s="4"/>
      <c r="S136" s="4"/>
      <c r="T136" s="33"/>
      <c r="U136" s="33"/>
      <c r="V136" s="33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</row>
    <row r="137" spans="1:81" s="2" customFormat="1" ht="12.75" customHeight="1">
      <c r="A137" s="75">
        <f t="shared" si="36"/>
        <v>0</v>
      </c>
      <c r="B137" s="29" t="str">
        <f t="shared" si="37"/>
        <v>Hessen</v>
      </c>
      <c r="C137" s="63"/>
      <c r="D137" s="81"/>
      <c r="E137" s="61"/>
      <c r="F137" s="60"/>
      <c r="G137" s="60"/>
      <c r="H137" s="60"/>
      <c r="I137" s="3"/>
      <c r="J137" s="31"/>
      <c r="K137" s="31"/>
      <c r="L137" s="3"/>
      <c r="M137" s="4"/>
      <c r="N137" s="4"/>
      <c r="O137" s="4"/>
      <c r="P137" s="4"/>
      <c r="Q137" s="4"/>
      <c r="R137" s="4"/>
      <c r="S137" s="4"/>
      <c r="T137" s="33"/>
      <c r="U137" s="33"/>
      <c r="V137" s="33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</row>
    <row r="138" spans="1:81" s="2" customFormat="1" ht="12.75" customHeight="1">
      <c r="A138" s="75">
        <f t="shared" si="36"/>
        <v>0</v>
      </c>
      <c r="B138" s="29" t="str">
        <f t="shared" si="37"/>
        <v>NRW</v>
      </c>
      <c r="C138" s="63"/>
      <c r="D138" s="81"/>
      <c r="E138" s="61"/>
      <c r="F138" s="60"/>
      <c r="G138" s="60"/>
      <c r="H138" s="60"/>
      <c r="I138" s="3"/>
      <c r="J138" s="31"/>
      <c r="K138" s="31"/>
      <c r="L138" s="3"/>
      <c r="M138" s="4"/>
      <c r="N138" s="4"/>
      <c r="O138" s="4"/>
      <c r="P138" s="4"/>
      <c r="Q138" s="4"/>
      <c r="R138" s="4"/>
      <c r="S138" s="4"/>
      <c r="T138" s="33"/>
      <c r="U138" s="33"/>
      <c r="V138" s="33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</row>
    <row r="139" spans="1:81" s="2" customFormat="1" ht="12.75" customHeight="1">
      <c r="A139" s="75">
        <f t="shared" si="36"/>
        <v>0</v>
      </c>
      <c r="B139" s="29" t="str">
        <f t="shared" si="37"/>
        <v>Schleswig-H./Hamburg</v>
      </c>
      <c r="C139" s="63"/>
      <c r="D139" s="81"/>
      <c r="E139" s="61"/>
      <c r="F139" s="60"/>
      <c r="G139" s="60"/>
      <c r="H139" s="60"/>
      <c r="I139" s="3"/>
      <c r="J139" s="31"/>
      <c r="K139" s="31"/>
      <c r="L139" s="3"/>
      <c r="M139" s="4"/>
      <c r="N139" s="4"/>
      <c r="O139" s="4"/>
      <c r="P139" s="4"/>
      <c r="Q139" s="4"/>
      <c r="R139" s="4"/>
      <c r="S139" s="4"/>
      <c r="T139" s="33"/>
      <c r="U139" s="33"/>
      <c r="V139" s="33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</row>
    <row r="140" spans="1:81" s="2" customFormat="1" ht="12.75" customHeight="1">
      <c r="A140" s="75">
        <f t="shared" si="36"/>
        <v>0</v>
      </c>
      <c r="B140" s="29" t="str">
        <f t="shared" si="37"/>
        <v>Gegner 5</v>
      </c>
      <c r="C140" s="63"/>
      <c r="D140" s="81"/>
      <c r="E140" s="61"/>
      <c r="F140" s="60"/>
      <c r="G140" s="60"/>
      <c r="H140" s="60"/>
      <c r="I140" s="3"/>
      <c r="J140" s="31"/>
      <c r="K140" s="31"/>
      <c r="L140" s="3"/>
      <c r="M140" s="4"/>
      <c r="N140" s="4"/>
      <c r="O140" s="4"/>
      <c r="P140" s="4"/>
      <c r="Q140" s="4"/>
      <c r="R140" s="4"/>
      <c r="S140" s="4"/>
      <c r="T140" s="33"/>
      <c r="U140" s="33"/>
      <c r="V140" s="33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</row>
    <row r="141" spans="1:81" s="2" customFormat="1" ht="12.75" customHeight="1">
      <c r="A141" s="75">
        <f t="shared" si="36"/>
        <v>0</v>
      </c>
      <c r="B141" s="29" t="str">
        <f t="shared" si="37"/>
        <v>Gegner 6</v>
      </c>
      <c r="C141" s="63"/>
      <c r="D141" s="81"/>
      <c r="E141" s="61"/>
      <c r="F141" s="60"/>
      <c r="G141" s="60"/>
      <c r="H141" s="60"/>
      <c r="I141" s="3"/>
      <c r="J141" s="31"/>
      <c r="K141" s="31"/>
      <c r="L141" s="3"/>
      <c r="M141" s="4"/>
      <c r="N141" s="4"/>
      <c r="O141" s="4"/>
      <c r="P141" s="4"/>
      <c r="Q141" s="4"/>
      <c r="R141" s="4"/>
      <c r="S141" s="4"/>
      <c r="T141" s="33"/>
      <c r="U141" s="33"/>
      <c r="V141" s="33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</row>
    <row r="142" spans="1:25" ht="12.75" customHeight="1">
      <c r="A142" s="74">
        <f>'b-bb'!A142</f>
        <v>0</v>
      </c>
      <c r="B142" s="117"/>
      <c r="C142" s="118"/>
      <c r="D142" s="119"/>
      <c r="E142" s="120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2"/>
      <c r="Y142" s="122"/>
    </row>
    <row r="143" spans="1:81" s="2" customFormat="1" ht="12.75" customHeight="1">
      <c r="A143" s="75">
        <f aca="true" t="shared" si="38" ref="A143:A148">A142</f>
        <v>0</v>
      </c>
      <c r="B143" s="29" t="str">
        <f aca="true" t="shared" si="39" ref="B143:B148">B31</f>
        <v>Südwest</v>
      </c>
      <c r="C143" s="63"/>
      <c r="D143" s="81"/>
      <c r="E143" s="61"/>
      <c r="F143" s="60"/>
      <c r="G143" s="60"/>
      <c r="H143" s="60"/>
      <c r="I143" s="3"/>
      <c r="J143" s="31"/>
      <c r="K143" s="31"/>
      <c r="L143" s="3"/>
      <c r="M143" s="4"/>
      <c r="N143" s="4"/>
      <c r="O143" s="4"/>
      <c r="P143" s="4"/>
      <c r="Q143" s="4"/>
      <c r="R143" s="4"/>
      <c r="S143" s="4"/>
      <c r="T143" s="33"/>
      <c r="U143" s="33"/>
      <c r="V143" s="33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</row>
    <row r="144" spans="1:81" s="2" customFormat="1" ht="12.75" customHeight="1">
      <c r="A144" s="75">
        <f t="shared" si="38"/>
        <v>0</v>
      </c>
      <c r="B144" s="29" t="str">
        <f t="shared" si="39"/>
        <v>Hessen</v>
      </c>
      <c r="C144" s="63"/>
      <c r="D144" s="81"/>
      <c r="E144" s="61"/>
      <c r="F144" s="60"/>
      <c r="G144" s="60"/>
      <c r="H144" s="60"/>
      <c r="I144" s="3"/>
      <c r="J144" s="31"/>
      <c r="K144" s="31"/>
      <c r="L144" s="3"/>
      <c r="M144" s="4"/>
      <c r="N144" s="4"/>
      <c r="O144" s="4"/>
      <c r="P144" s="4"/>
      <c r="Q144" s="4"/>
      <c r="R144" s="4"/>
      <c r="S144" s="4"/>
      <c r="T144" s="33"/>
      <c r="U144" s="33"/>
      <c r="V144" s="33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</row>
    <row r="145" spans="1:81" s="2" customFormat="1" ht="12.75" customHeight="1">
      <c r="A145" s="75">
        <f t="shared" si="38"/>
        <v>0</v>
      </c>
      <c r="B145" s="29" t="str">
        <f t="shared" si="39"/>
        <v>NRW</v>
      </c>
      <c r="C145" s="63"/>
      <c r="D145" s="81"/>
      <c r="E145" s="61"/>
      <c r="F145" s="60"/>
      <c r="G145" s="60"/>
      <c r="H145" s="60"/>
      <c r="I145" s="3"/>
      <c r="J145" s="31"/>
      <c r="K145" s="31"/>
      <c r="L145" s="3"/>
      <c r="M145" s="4"/>
      <c r="N145" s="4"/>
      <c r="O145" s="4"/>
      <c r="P145" s="4"/>
      <c r="Q145" s="4"/>
      <c r="R145" s="4"/>
      <c r="S145" s="4"/>
      <c r="T145" s="33"/>
      <c r="U145" s="33"/>
      <c r="V145" s="33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</row>
    <row r="146" spans="1:81" s="2" customFormat="1" ht="12.75" customHeight="1">
      <c r="A146" s="75">
        <f t="shared" si="38"/>
        <v>0</v>
      </c>
      <c r="B146" s="29" t="str">
        <f t="shared" si="39"/>
        <v>Schleswig-H./Hamburg</v>
      </c>
      <c r="C146" s="63"/>
      <c r="D146" s="81"/>
      <c r="E146" s="61"/>
      <c r="F146" s="60"/>
      <c r="G146" s="60"/>
      <c r="H146" s="60"/>
      <c r="I146" s="3"/>
      <c r="J146" s="31"/>
      <c r="K146" s="31"/>
      <c r="L146" s="3"/>
      <c r="M146" s="4"/>
      <c r="N146" s="4"/>
      <c r="O146" s="4"/>
      <c r="P146" s="4"/>
      <c r="Q146" s="4"/>
      <c r="R146" s="4"/>
      <c r="S146" s="4"/>
      <c r="T146" s="33"/>
      <c r="U146" s="33"/>
      <c r="V146" s="33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</row>
    <row r="147" spans="1:81" s="2" customFormat="1" ht="12.75" customHeight="1">
      <c r="A147" s="75">
        <f t="shared" si="38"/>
        <v>0</v>
      </c>
      <c r="B147" s="29" t="str">
        <f t="shared" si="39"/>
        <v>Gegner 5</v>
      </c>
      <c r="C147" s="63"/>
      <c r="D147" s="81"/>
      <c r="E147" s="61"/>
      <c r="F147" s="60"/>
      <c r="G147" s="60"/>
      <c r="H147" s="60"/>
      <c r="I147" s="3"/>
      <c r="J147" s="31"/>
      <c r="K147" s="31"/>
      <c r="L147" s="3"/>
      <c r="M147" s="4"/>
      <c r="N147" s="4"/>
      <c r="O147" s="4"/>
      <c r="P147" s="4"/>
      <c r="Q147" s="4"/>
      <c r="R147" s="4"/>
      <c r="S147" s="4"/>
      <c r="T147" s="33"/>
      <c r="U147" s="33"/>
      <c r="V147" s="33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</row>
    <row r="148" spans="1:81" s="2" customFormat="1" ht="12.75" customHeight="1">
      <c r="A148" s="75">
        <f t="shared" si="38"/>
        <v>0</v>
      </c>
      <c r="B148" s="29" t="str">
        <f t="shared" si="39"/>
        <v>Gegner 6</v>
      </c>
      <c r="C148" s="63"/>
      <c r="D148" s="81"/>
      <c r="E148" s="61"/>
      <c r="F148" s="60"/>
      <c r="G148" s="60"/>
      <c r="H148" s="60"/>
      <c r="I148" s="3"/>
      <c r="J148" s="31"/>
      <c r="K148" s="31"/>
      <c r="L148" s="3"/>
      <c r="M148" s="4"/>
      <c r="N148" s="4"/>
      <c r="O148" s="4"/>
      <c r="P148" s="4"/>
      <c r="Q148" s="4"/>
      <c r="R148" s="4"/>
      <c r="S148" s="4"/>
      <c r="T148" s="33"/>
      <c r="U148" s="33"/>
      <c r="V148" s="33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</row>
    <row r="149" spans="1:25" ht="12.75" customHeight="1">
      <c r="A149" s="74">
        <f>'b-bb'!A149</f>
        <v>0</v>
      </c>
      <c r="B149" s="117"/>
      <c r="C149" s="118"/>
      <c r="D149" s="119"/>
      <c r="E149" s="120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2"/>
      <c r="Y149" s="122"/>
    </row>
    <row r="150" spans="1:81" s="2" customFormat="1" ht="12.75" customHeight="1">
      <c r="A150" s="75">
        <f aca="true" t="shared" si="40" ref="A150:A155">A149</f>
        <v>0</v>
      </c>
      <c r="B150" s="29" t="str">
        <f aca="true" t="shared" si="41" ref="B150:B155">B31</f>
        <v>Südwest</v>
      </c>
      <c r="C150" s="63"/>
      <c r="D150" s="81"/>
      <c r="E150" s="61"/>
      <c r="F150" s="60"/>
      <c r="G150" s="60"/>
      <c r="H150" s="60"/>
      <c r="I150" s="3"/>
      <c r="J150" s="31"/>
      <c r="K150" s="31"/>
      <c r="L150" s="3"/>
      <c r="M150" s="4"/>
      <c r="N150" s="4"/>
      <c r="O150" s="4"/>
      <c r="P150" s="4"/>
      <c r="Q150" s="4"/>
      <c r="R150" s="4"/>
      <c r="S150" s="4"/>
      <c r="T150" s="33"/>
      <c r="U150" s="33"/>
      <c r="V150" s="33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</row>
    <row r="151" spans="1:81" s="2" customFormat="1" ht="12.75" customHeight="1">
      <c r="A151" s="75">
        <f t="shared" si="40"/>
        <v>0</v>
      </c>
      <c r="B151" s="29" t="str">
        <f t="shared" si="41"/>
        <v>Hessen</v>
      </c>
      <c r="C151" s="63"/>
      <c r="D151" s="81"/>
      <c r="E151" s="61"/>
      <c r="F151" s="60"/>
      <c r="G151" s="60"/>
      <c r="H151" s="60"/>
      <c r="I151" s="3"/>
      <c r="J151" s="31"/>
      <c r="K151" s="31"/>
      <c r="L151" s="3"/>
      <c r="M151" s="4"/>
      <c r="N151" s="4"/>
      <c r="O151" s="4"/>
      <c r="P151" s="4"/>
      <c r="Q151" s="4"/>
      <c r="R151" s="4"/>
      <c r="S151" s="4"/>
      <c r="T151" s="33"/>
      <c r="U151" s="33"/>
      <c r="V151" s="33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</row>
    <row r="152" spans="1:81" s="2" customFormat="1" ht="12.75" customHeight="1">
      <c r="A152" s="75">
        <f t="shared" si="40"/>
        <v>0</v>
      </c>
      <c r="B152" s="29" t="str">
        <f t="shared" si="41"/>
        <v>NRW</v>
      </c>
      <c r="C152" s="63"/>
      <c r="D152" s="81"/>
      <c r="E152" s="61"/>
      <c r="F152" s="60"/>
      <c r="G152" s="60"/>
      <c r="H152" s="60"/>
      <c r="I152" s="3"/>
      <c r="J152" s="31"/>
      <c r="K152" s="31"/>
      <c r="L152" s="3"/>
      <c r="M152" s="4"/>
      <c r="N152" s="4"/>
      <c r="O152" s="4"/>
      <c r="P152" s="4"/>
      <c r="Q152" s="4"/>
      <c r="R152" s="4"/>
      <c r="S152" s="4"/>
      <c r="T152" s="33"/>
      <c r="U152" s="33"/>
      <c r="V152" s="33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</row>
    <row r="153" spans="1:81" s="2" customFormat="1" ht="12.75" customHeight="1">
      <c r="A153" s="75">
        <f t="shared" si="40"/>
        <v>0</v>
      </c>
      <c r="B153" s="29" t="str">
        <f t="shared" si="41"/>
        <v>Schleswig-H./Hamburg</v>
      </c>
      <c r="C153" s="63"/>
      <c r="D153" s="81"/>
      <c r="E153" s="61"/>
      <c r="F153" s="60"/>
      <c r="G153" s="60"/>
      <c r="H153" s="60"/>
      <c r="I153" s="3"/>
      <c r="J153" s="31"/>
      <c r="K153" s="31"/>
      <c r="L153" s="3"/>
      <c r="M153" s="4"/>
      <c r="N153" s="4"/>
      <c r="O153" s="4"/>
      <c r="P153" s="4"/>
      <c r="Q153" s="4"/>
      <c r="R153" s="4"/>
      <c r="S153" s="4"/>
      <c r="T153" s="33"/>
      <c r="U153" s="33"/>
      <c r="V153" s="33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</row>
    <row r="154" spans="1:81" s="2" customFormat="1" ht="12.75" customHeight="1">
      <c r="A154" s="75">
        <f t="shared" si="40"/>
        <v>0</v>
      </c>
      <c r="B154" s="29" t="str">
        <f t="shared" si="41"/>
        <v>Gegner 5</v>
      </c>
      <c r="C154" s="63"/>
      <c r="D154" s="81"/>
      <c r="E154" s="61"/>
      <c r="F154" s="60"/>
      <c r="G154" s="60"/>
      <c r="H154" s="60"/>
      <c r="I154" s="3"/>
      <c r="J154" s="31"/>
      <c r="K154" s="31"/>
      <c r="L154" s="3"/>
      <c r="M154" s="4"/>
      <c r="N154" s="4"/>
      <c r="O154" s="4"/>
      <c r="P154" s="4"/>
      <c r="Q154" s="4"/>
      <c r="R154" s="4"/>
      <c r="S154" s="4"/>
      <c r="T154" s="33"/>
      <c r="U154" s="33"/>
      <c r="V154" s="33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</row>
    <row r="155" spans="1:81" s="2" customFormat="1" ht="12.75" customHeight="1">
      <c r="A155" s="75">
        <f t="shared" si="40"/>
        <v>0</v>
      </c>
      <c r="B155" s="29" t="str">
        <f t="shared" si="41"/>
        <v>Gegner 6</v>
      </c>
      <c r="C155" s="63"/>
      <c r="D155" s="81"/>
      <c r="E155" s="61"/>
      <c r="F155" s="60"/>
      <c r="G155" s="60"/>
      <c r="H155" s="60"/>
      <c r="I155" s="3"/>
      <c r="J155" s="31"/>
      <c r="K155" s="31"/>
      <c r="L155" s="3"/>
      <c r="M155" s="4"/>
      <c r="N155" s="4"/>
      <c r="O155" s="4"/>
      <c r="P155" s="4"/>
      <c r="Q155" s="4"/>
      <c r="R155" s="4"/>
      <c r="S155" s="4"/>
      <c r="T155" s="33"/>
      <c r="U155" s="33"/>
      <c r="V155" s="33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</row>
    <row r="156" spans="1:25" ht="12.75" customHeight="1">
      <c r="A156" s="74">
        <f>'b-bb'!A156</f>
        <v>0</v>
      </c>
      <c r="B156" s="117"/>
      <c r="C156" s="118"/>
      <c r="D156" s="119"/>
      <c r="E156" s="120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2"/>
      <c r="Y156" s="122"/>
    </row>
    <row r="157" spans="1:81" s="2" customFormat="1" ht="12.75" customHeight="1">
      <c r="A157" s="75">
        <f aca="true" t="shared" si="42" ref="A157:A162">A156</f>
        <v>0</v>
      </c>
      <c r="B157" s="29" t="str">
        <f aca="true" t="shared" si="43" ref="B157:B162">B31</f>
        <v>Südwest</v>
      </c>
      <c r="C157" s="63"/>
      <c r="D157" s="81"/>
      <c r="E157" s="61"/>
      <c r="F157" s="60"/>
      <c r="G157" s="60"/>
      <c r="H157" s="60"/>
      <c r="I157" s="3"/>
      <c r="J157" s="31"/>
      <c r="K157" s="31"/>
      <c r="L157" s="3"/>
      <c r="M157" s="4"/>
      <c r="N157" s="4"/>
      <c r="O157" s="4"/>
      <c r="P157" s="4"/>
      <c r="Q157" s="4"/>
      <c r="R157" s="4"/>
      <c r="S157" s="4"/>
      <c r="T157" s="33"/>
      <c r="U157" s="33"/>
      <c r="V157" s="33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</row>
    <row r="158" spans="1:81" s="2" customFormat="1" ht="12.75" customHeight="1">
      <c r="A158" s="75">
        <f t="shared" si="42"/>
        <v>0</v>
      </c>
      <c r="B158" s="29" t="str">
        <f t="shared" si="43"/>
        <v>Hessen</v>
      </c>
      <c r="C158" s="63"/>
      <c r="D158" s="81"/>
      <c r="E158" s="61"/>
      <c r="F158" s="60"/>
      <c r="G158" s="60"/>
      <c r="H158" s="60"/>
      <c r="I158" s="3"/>
      <c r="J158" s="31"/>
      <c r="K158" s="31"/>
      <c r="L158" s="3"/>
      <c r="M158" s="4"/>
      <c r="N158" s="4"/>
      <c r="O158" s="4"/>
      <c r="P158" s="4"/>
      <c r="Q158" s="4"/>
      <c r="R158" s="4"/>
      <c r="S158" s="4"/>
      <c r="T158" s="33"/>
      <c r="U158" s="33"/>
      <c r="V158" s="33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</row>
    <row r="159" spans="1:81" s="2" customFormat="1" ht="12.75" customHeight="1">
      <c r="A159" s="75">
        <f t="shared" si="42"/>
        <v>0</v>
      </c>
      <c r="B159" s="29" t="str">
        <f t="shared" si="43"/>
        <v>NRW</v>
      </c>
      <c r="C159" s="63"/>
      <c r="D159" s="81"/>
      <c r="E159" s="61"/>
      <c r="F159" s="60"/>
      <c r="G159" s="60"/>
      <c r="H159" s="60"/>
      <c r="I159" s="3"/>
      <c r="J159" s="31"/>
      <c r="K159" s="31"/>
      <c r="L159" s="3"/>
      <c r="M159" s="4"/>
      <c r="N159" s="4"/>
      <c r="O159" s="4"/>
      <c r="P159" s="4"/>
      <c r="Q159" s="4"/>
      <c r="R159" s="4"/>
      <c r="S159" s="4"/>
      <c r="T159" s="33"/>
      <c r="U159" s="33"/>
      <c r="V159" s="33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</row>
    <row r="160" spans="1:81" s="2" customFormat="1" ht="12.75" customHeight="1">
      <c r="A160" s="75">
        <f t="shared" si="42"/>
        <v>0</v>
      </c>
      <c r="B160" s="29" t="str">
        <f t="shared" si="43"/>
        <v>Schleswig-H./Hamburg</v>
      </c>
      <c r="C160" s="63"/>
      <c r="D160" s="81"/>
      <c r="E160" s="61"/>
      <c r="F160" s="60"/>
      <c r="G160" s="60"/>
      <c r="H160" s="60"/>
      <c r="I160" s="3"/>
      <c r="J160" s="31"/>
      <c r="K160" s="31"/>
      <c r="L160" s="3"/>
      <c r="M160" s="4"/>
      <c r="N160" s="4"/>
      <c r="O160" s="4"/>
      <c r="P160" s="4"/>
      <c r="Q160" s="4"/>
      <c r="R160" s="4"/>
      <c r="S160" s="4"/>
      <c r="T160" s="33"/>
      <c r="U160" s="33"/>
      <c r="V160" s="33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</row>
    <row r="161" spans="1:81" s="2" customFormat="1" ht="12.75" customHeight="1">
      <c r="A161" s="75">
        <f t="shared" si="42"/>
        <v>0</v>
      </c>
      <c r="B161" s="29" t="str">
        <f t="shared" si="43"/>
        <v>Gegner 5</v>
      </c>
      <c r="C161" s="63"/>
      <c r="D161" s="81"/>
      <c r="E161" s="61"/>
      <c r="F161" s="60"/>
      <c r="G161" s="60"/>
      <c r="H161" s="60"/>
      <c r="I161" s="3"/>
      <c r="J161" s="31"/>
      <c r="K161" s="31"/>
      <c r="L161" s="3"/>
      <c r="M161" s="4"/>
      <c r="N161" s="4"/>
      <c r="O161" s="4"/>
      <c r="P161" s="4"/>
      <c r="Q161" s="4"/>
      <c r="R161" s="4"/>
      <c r="S161" s="4"/>
      <c r="T161" s="33"/>
      <c r="U161" s="33"/>
      <c r="V161" s="33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</row>
    <row r="162" spans="1:81" s="2" customFormat="1" ht="12.75" customHeight="1">
      <c r="A162" s="75">
        <f t="shared" si="42"/>
        <v>0</v>
      </c>
      <c r="B162" s="29" t="str">
        <f t="shared" si="43"/>
        <v>Gegner 6</v>
      </c>
      <c r="C162" s="63"/>
      <c r="D162" s="81"/>
      <c r="E162" s="61"/>
      <c r="F162" s="60"/>
      <c r="G162" s="60"/>
      <c r="H162" s="60"/>
      <c r="I162" s="3"/>
      <c r="J162" s="31"/>
      <c r="K162" s="31"/>
      <c r="L162" s="3"/>
      <c r="M162" s="4"/>
      <c r="N162" s="4"/>
      <c r="O162" s="4"/>
      <c r="P162" s="4"/>
      <c r="Q162" s="4"/>
      <c r="R162" s="4"/>
      <c r="S162" s="4"/>
      <c r="T162" s="33"/>
      <c r="U162" s="33"/>
      <c r="V162" s="33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</row>
    <row r="163" spans="1:25" ht="12.75" customHeight="1">
      <c r="A163" s="74">
        <f>'b-bb'!A163</f>
        <v>0</v>
      </c>
      <c r="B163" s="117"/>
      <c r="C163" s="118"/>
      <c r="D163" s="119"/>
      <c r="E163" s="120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2"/>
      <c r="Y163" s="122"/>
    </row>
    <row r="164" spans="1:81" s="2" customFormat="1" ht="12.75" customHeight="1">
      <c r="A164" s="75">
        <f aca="true" t="shared" si="44" ref="A164:A169">A163</f>
        <v>0</v>
      </c>
      <c r="B164" s="29" t="str">
        <f aca="true" t="shared" si="45" ref="B164:B169">B31</f>
        <v>Südwest</v>
      </c>
      <c r="C164" s="63"/>
      <c r="D164" s="81"/>
      <c r="E164" s="61"/>
      <c r="F164" s="60"/>
      <c r="G164" s="60"/>
      <c r="H164" s="60"/>
      <c r="I164" s="3"/>
      <c r="J164" s="31"/>
      <c r="K164" s="31"/>
      <c r="L164" s="3"/>
      <c r="M164" s="4"/>
      <c r="N164" s="4"/>
      <c r="O164" s="4"/>
      <c r="P164" s="4"/>
      <c r="Q164" s="4"/>
      <c r="R164" s="4"/>
      <c r="S164" s="4"/>
      <c r="T164" s="33"/>
      <c r="U164" s="33"/>
      <c r="V164" s="33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</row>
    <row r="165" spans="1:81" s="2" customFormat="1" ht="12.75" customHeight="1">
      <c r="A165" s="75">
        <f t="shared" si="44"/>
        <v>0</v>
      </c>
      <c r="B165" s="29" t="str">
        <f t="shared" si="45"/>
        <v>Hessen</v>
      </c>
      <c r="C165" s="63"/>
      <c r="D165" s="81"/>
      <c r="E165" s="61"/>
      <c r="F165" s="60"/>
      <c r="G165" s="60"/>
      <c r="H165" s="60"/>
      <c r="I165" s="3"/>
      <c r="J165" s="31"/>
      <c r="K165" s="31"/>
      <c r="L165" s="3"/>
      <c r="M165" s="4"/>
      <c r="N165" s="4"/>
      <c r="O165" s="4"/>
      <c r="P165" s="4"/>
      <c r="Q165" s="4"/>
      <c r="R165" s="4"/>
      <c r="S165" s="4"/>
      <c r="T165" s="33"/>
      <c r="U165" s="33"/>
      <c r="V165" s="33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</row>
    <row r="166" spans="1:81" s="2" customFormat="1" ht="12.75" customHeight="1">
      <c r="A166" s="75">
        <f t="shared" si="44"/>
        <v>0</v>
      </c>
      <c r="B166" s="29" t="str">
        <f t="shared" si="45"/>
        <v>NRW</v>
      </c>
      <c r="C166" s="63"/>
      <c r="D166" s="81"/>
      <c r="E166" s="61"/>
      <c r="F166" s="60"/>
      <c r="G166" s="60"/>
      <c r="H166" s="60"/>
      <c r="I166" s="3"/>
      <c r="J166" s="31"/>
      <c r="K166" s="31"/>
      <c r="L166" s="3"/>
      <c r="M166" s="4"/>
      <c r="N166" s="4"/>
      <c r="O166" s="4"/>
      <c r="P166" s="4"/>
      <c r="Q166" s="4"/>
      <c r="R166" s="4"/>
      <c r="S166" s="4"/>
      <c r="T166" s="33"/>
      <c r="U166" s="33"/>
      <c r="V166" s="33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</row>
    <row r="167" spans="1:81" s="2" customFormat="1" ht="12.75" customHeight="1">
      <c r="A167" s="75">
        <f t="shared" si="44"/>
        <v>0</v>
      </c>
      <c r="B167" s="29" t="str">
        <f t="shared" si="45"/>
        <v>Schleswig-H./Hamburg</v>
      </c>
      <c r="C167" s="63"/>
      <c r="D167" s="81"/>
      <c r="E167" s="61"/>
      <c r="F167" s="60"/>
      <c r="G167" s="60"/>
      <c r="H167" s="60"/>
      <c r="I167" s="3"/>
      <c r="J167" s="31"/>
      <c r="K167" s="31"/>
      <c r="L167" s="3"/>
      <c r="M167" s="4"/>
      <c r="N167" s="4"/>
      <c r="O167" s="4"/>
      <c r="P167" s="4"/>
      <c r="Q167" s="4"/>
      <c r="R167" s="4"/>
      <c r="S167" s="4"/>
      <c r="T167" s="33"/>
      <c r="U167" s="33"/>
      <c r="V167" s="33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</row>
    <row r="168" spans="1:81" s="2" customFormat="1" ht="12.75" customHeight="1">
      <c r="A168" s="75">
        <f t="shared" si="44"/>
        <v>0</v>
      </c>
      <c r="B168" s="29" t="str">
        <f t="shared" si="45"/>
        <v>Gegner 5</v>
      </c>
      <c r="C168" s="63"/>
      <c r="D168" s="81"/>
      <c r="E168" s="61"/>
      <c r="F168" s="60"/>
      <c r="G168" s="60"/>
      <c r="H168" s="60"/>
      <c r="I168" s="3"/>
      <c r="J168" s="31"/>
      <c r="K168" s="31"/>
      <c r="L168" s="3"/>
      <c r="M168" s="4"/>
      <c r="N168" s="4"/>
      <c r="O168" s="4"/>
      <c r="P168" s="4"/>
      <c r="Q168" s="4"/>
      <c r="R168" s="4"/>
      <c r="S168" s="4"/>
      <c r="T168" s="33"/>
      <c r="U168" s="33"/>
      <c r="V168" s="33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</row>
    <row r="169" spans="1:81" s="2" customFormat="1" ht="12.75" customHeight="1">
      <c r="A169" s="75">
        <f t="shared" si="44"/>
        <v>0</v>
      </c>
      <c r="B169" s="29" t="str">
        <f t="shared" si="45"/>
        <v>Gegner 6</v>
      </c>
      <c r="C169" s="63"/>
      <c r="D169" s="81"/>
      <c r="E169" s="61"/>
      <c r="F169" s="60"/>
      <c r="G169" s="60"/>
      <c r="H169" s="60"/>
      <c r="I169" s="3"/>
      <c r="J169" s="31"/>
      <c r="K169" s="31"/>
      <c r="L169" s="3"/>
      <c r="M169" s="4"/>
      <c r="N169" s="4"/>
      <c r="O169" s="4"/>
      <c r="P169" s="4"/>
      <c r="Q169" s="4"/>
      <c r="R169" s="4"/>
      <c r="S169" s="4"/>
      <c r="T169" s="33"/>
      <c r="U169" s="33"/>
      <c r="V169" s="33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</row>
    <row r="171" spans="2:22" s="79" customFormat="1" ht="12.75" customHeight="1">
      <c r="B171" s="79" t="s">
        <v>35</v>
      </c>
      <c r="C171" s="83"/>
      <c r="D171" s="91">
        <f>SUBTOTAL(9,D3:D141)</f>
        <v>26.998999999999995</v>
      </c>
      <c r="E171" s="85">
        <f aca="true" t="shared" si="46" ref="E171:V171">SUBTOTAL(9,E3:E141)</f>
        <v>159</v>
      </c>
      <c r="F171" s="85">
        <f t="shared" si="46"/>
        <v>105</v>
      </c>
      <c r="G171" s="85">
        <f t="shared" si="46"/>
        <v>32</v>
      </c>
      <c r="H171" s="85">
        <f t="shared" si="46"/>
        <v>24</v>
      </c>
      <c r="I171" s="87">
        <f t="shared" si="46"/>
        <v>28</v>
      </c>
      <c r="J171" s="87">
        <f t="shared" si="46"/>
        <v>3</v>
      </c>
      <c r="K171" s="87">
        <f t="shared" si="46"/>
        <v>2</v>
      </c>
      <c r="L171" s="87">
        <f t="shared" si="46"/>
        <v>0</v>
      </c>
      <c r="M171" s="89">
        <f t="shared" si="46"/>
        <v>23</v>
      </c>
      <c r="N171" s="89">
        <f t="shared" si="46"/>
        <v>45</v>
      </c>
      <c r="O171" s="89">
        <f t="shared" si="46"/>
        <v>4</v>
      </c>
      <c r="P171" s="89">
        <f t="shared" si="46"/>
        <v>5</v>
      </c>
      <c r="Q171" s="89">
        <f t="shared" si="46"/>
        <v>0</v>
      </c>
      <c r="R171" s="89">
        <f t="shared" si="46"/>
        <v>9</v>
      </c>
      <c r="S171" s="89">
        <f t="shared" si="46"/>
        <v>1</v>
      </c>
      <c r="T171" s="92">
        <f t="shared" si="46"/>
        <v>1</v>
      </c>
      <c r="U171" s="92">
        <f t="shared" si="46"/>
        <v>3</v>
      </c>
      <c r="V171" s="92">
        <f t="shared" si="46"/>
        <v>1</v>
      </c>
    </row>
  </sheetData>
  <sheetProtection/>
  <autoFilter ref="B1:B169"/>
  <printOptions/>
  <pageMargins left="0.7874015748031497" right="0.7874015748031497" top="0.7874015748031497" bottom="0.8661417322834646" header="0.5118110236220472" footer="0.5118110236220472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171"/>
  <sheetViews>
    <sheetView showGridLines="0" zoomScalePageLayoutView="0" workbookViewId="0" topLeftCell="A1">
      <pane ySplit="1" topLeftCell="A2" activePane="bottomLeft" state="frozen"/>
      <selection pane="topLeft" activeCell="A27" sqref="A27"/>
      <selection pane="bottomLeft" activeCell="A27" sqref="A27"/>
    </sheetView>
  </sheetViews>
  <sheetFormatPr defaultColWidth="11.421875" defaultRowHeight="12.75" customHeight="1"/>
  <cols>
    <col min="1" max="1" width="20.7109375" style="123" customWidth="1"/>
    <col min="2" max="2" width="20.7109375" style="116" customWidth="1"/>
    <col min="3" max="3" width="3.7109375" style="116" customWidth="1"/>
    <col min="4" max="4" width="7.28125" style="124" customWidth="1"/>
    <col min="5" max="5" width="3.7109375" style="125" customWidth="1"/>
    <col min="6" max="9" width="3.7109375" style="116" customWidth="1"/>
    <col min="10" max="11" width="3.7109375" style="125" customWidth="1"/>
    <col min="12" max="19" width="3.7109375" style="116" customWidth="1"/>
    <col min="20" max="22" width="3.7109375" style="125" customWidth="1"/>
    <col min="23" max="23" width="11.421875" style="116" customWidth="1"/>
    <col min="24" max="81" width="11.421875" style="59" customWidth="1"/>
    <col min="82" max="16384" width="11.421875" style="116" customWidth="1"/>
  </cols>
  <sheetData>
    <row r="1" spans="1:22" ht="12.75" customHeight="1">
      <c r="A1" s="71" t="str">
        <f>'b-hess'!A1</f>
        <v>Hessen</v>
      </c>
      <c r="B1" s="1" t="s">
        <v>26</v>
      </c>
      <c r="C1" s="35" t="s">
        <v>25</v>
      </c>
      <c r="D1" s="36" t="s">
        <v>20</v>
      </c>
      <c r="E1" s="37" t="s">
        <v>19</v>
      </c>
      <c r="F1" s="35" t="s">
        <v>0</v>
      </c>
      <c r="G1" s="35" t="s">
        <v>2</v>
      </c>
      <c r="H1" s="35" t="s">
        <v>21</v>
      </c>
      <c r="I1" s="35" t="s">
        <v>4</v>
      </c>
      <c r="J1" s="37" t="s">
        <v>5</v>
      </c>
      <c r="K1" s="37" t="s">
        <v>6</v>
      </c>
      <c r="L1" s="35" t="s">
        <v>7</v>
      </c>
      <c r="M1" s="35" t="s">
        <v>8</v>
      </c>
      <c r="N1" s="35" t="s">
        <v>9</v>
      </c>
      <c r="O1" s="35" t="s">
        <v>10</v>
      </c>
      <c r="P1" s="35" t="s">
        <v>13</v>
      </c>
      <c r="Q1" s="35" t="s">
        <v>14</v>
      </c>
      <c r="R1" s="35" t="s">
        <v>22</v>
      </c>
      <c r="S1" s="35" t="s">
        <v>23</v>
      </c>
      <c r="T1" s="37" t="s">
        <v>30</v>
      </c>
      <c r="U1" s="37" t="s">
        <v>31</v>
      </c>
      <c r="V1" s="37" t="s">
        <v>32</v>
      </c>
    </row>
    <row r="2" spans="1:22" ht="12.75" customHeight="1">
      <c r="A2" s="71" t="str">
        <f>'b-hess'!A2</f>
        <v>Ehrich, Christoph</v>
      </c>
      <c r="B2" s="117"/>
      <c r="C2" s="118"/>
      <c r="D2" s="119"/>
      <c r="E2" s="120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81" s="2" customFormat="1" ht="12.75" customHeight="1">
      <c r="A3" s="75" t="str">
        <f aca="true" t="shared" si="0" ref="A3:A8">A2</f>
        <v>Ehrich, Christoph</v>
      </c>
      <c r="B3" s="29" t="str">
        <f>'b-hess'!B3</f>
        <v>NRW</v>
      </c>
      <c r="C3" s="63"/>
      <c r="D3" s="81"/>
      <c r="E3" s="61"/>
      <c r="F3" s="60"/>
      <c r="G3" s="60"/>
      <c r="H3" s="60"/>
      <c r="I3" s="3"/>
      <c r="J3" s="31"/>
      <c r="K3" s="31"/>
      <c r="L3" s="3"/>
      <c r="M3" s="4"/>
      <c r="N3" s="4"/>
      <c r="O3" s="4"/>
      <c r="P3" s="4"/>
      <c r="Q3" s="4"/>
      <c r="R3" s="4"/>
      <c r="S3" s="4"/>
      <c r="T3" s="33"/>
      <c r="U3" s="33"/>
      <c r="V3" s="33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</row>
    <row r="4" spans="1:81" s="2" customFormat="1" ht="12.75" customHeight="1">
      <c r="A4" s="75" t="str">
        <f t="shared" si="0"/>
        <v>Ehrich, Christoph</v>
      </c>
      <c r="B4" s="29" t="str">
        <f>'b-hess'!B4</f>
        <v>Berlin-Brandenburg</v>
      </c>
      <c r="C4" s="63">
        <v>1</v>
      </c>
      <c r="D4" s="81">
        <v>5</v>
      </c>
      <c r="E4" s="61">
        <v>22</v>
      </c>
      <c r="F4" s="60">
        <v>16</v>
      </c>
      <c r="G4" s="60">
        <v>2</v>
      </c>
      <c r="H4" s="60">
        <v>2</v>
      </c>
      <c r="I4" s="3">
        <v>2</v>
      </c>
      <c r="J4" s="31"/>
      <c r="K4" s="31"/>
      <c r="L4" s="32"/>
      <c r="M4" s="4">
        <v>5</v>
      </c>
      <c r="N4" s="4">
        <v>2</v>
      </c>
      <c r="O4" s="4">
        <v>3</v>
      </c>
      <c r="P4" s="4">
        <v>1</v>
      </c>
      <c r="Q4" s="4"/>
      <c r="R4" s="4">
        <v>2</v>
      </c>
      <c r="S4" s="4"/>
      <c r="T4" s="33">
        <v>1</v>
      </c>
      <c r="U4" s="33"/>
      <c r="V4" s="33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</row>
    <row r="5" spans="1:81" s="2" customFormat="1" ht="12.75" customHeight="1">
      <c r="A5" s="75" t="str">
        <f t="shared" si="0"/>
        <v>Ehrich, Christoph</v>
      </c>
      <c r="B5" s="29" t="str">
        <f>'b-hess'!B5</f>
        <v>Südwest</v>
      </c>
      <c r="C5" s="63"/>
      <c r="D5" s="81"/>
      <c r="E5" s="61"/>
      <c r="F5" s="60"/>
      <c r="G5" s="60"/>
      <c r="H5" s="60"/>
      <c r="I5" s="3"/>
      <c r="J5" s="31"/>
      <c r="K5" s="31"/>
      <c r="L5" s="3"/>
      <c r="M5" s="4"/>
      <c r="N5" s="4"/>
      <c r="O5" s="4"/>
      <c r="P5" s="4"/>
      <c r="Q5" s="4"/>
      <c r="R5" s="4"/>
      <c r="S5" s="4"/>
      <c r="T5" s="33"/>
      <c r="U5" s="33"/>
      <c r="V5" s="33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</row>
    <row r="6" spans="1:81" s="2" customFormat="1" ht="12.75" customHeight="1">
      <c r="A6" s="76" t="str">
        <f t="shared" si="0"/>
        <v>Ehrich, Christoph</v>
      </c>
      <c r="B6" s="29" t="str">
        <f>'b-hess'!B6</f>
        <v>Baden-Württemberg</v>
      </c>
      <c r="C6" s="63"/>
      <c r="D6" s="81"/>
      <c r="E6" s="61"/>
      <c r="F6" s="60"/>
      <c r="G6" s="60"/>
      <c r="H6" s="60"/>
      <c r="I6" s="3"/>
      <c r="J6" s="31"/>
      <c r="K6" s="31"/>
      <c r="L6" s="3"/>
      <c r="M6" s="4"/>
      <c r="N6" s="4"/>
      <c r="O6" s="4"/>
      <c r="P6" s="4"/>
      <c r="Q6" s="4"/>
      <c r="R6" s="4"/>
      <c r="S6" s="4"/>
      <c r="T6" s="33"/>
      <c r="U6" s="33"/>
      <c r="V6" s="33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</row>
    <row r="7" spans="1:81" s="2" customFormat="1" ht="12.75" customHeight="1">
      <c r="A7" s="75" t="str">
        <f t="shared" si="0"/>
        <v>Ehrich, Christoph</v>
      </c>
      <c r="B7" s="29" t="str">
        <f>'b-hess'!B7</f>
        <v>Bayern</v>
      </c>
      <c r="C7" s="63"/>
      <c r="D7" s="81"/>
      <c r="E7" s="61"/>
      <c r="F7" s="60"/>
      <c r="G7" s="60"/>
      <c r="H7" s="60"/>
      <c r="I7" s="3"/>
      <c r="J7" s="31"/>
      <c r="K7" s="31"/>
      <c r="L7" s="3"/>
      <c r="M7" s="4"/>
      <c r="N7" s="4"/>
      <c r="O7" s="4"/>
      <c r="P7" s="4"/>
      <c r="Q7" s="4"/>
      <c r="R7" s="4"/>
      <c r="S7" s="4"/>
      <c r="T7" s="33"/>
      <c r="U7" s="33"/>
      <c r="V7" s="33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</row>
    <row r="8" spans="1:81" s="2" customFormat="1" ht="12.75" customHeight="1">
      <c r="A8" s="76" t="str">
        <f t="shared" si="0"/>
        <v>Ehrich, Christoph</v>
      </c>
      <c r="B8" s="29" t="str">
        <f>'b-hess'!B8</f>
        <v>Gegner 6</v>
      </c>
      <c r="C8" s="63"/>
      <c r="D8" s="81"/>
      <c r="E8" s="61"/>
      <c r="F8" s="60"/>
      <c r="G8" s="60"/>
      <c r="H8" s="60"/>
      <c r="I8" s="3"/>
      <c r="J8" s="31"/>
      <c r="K8" s="31"/>
      <c r="L8" s="3"/>
      <c r="M8" s="4"/>
      <c r="N8" s="4"/>
      <c r="O8" s="4"/>
      <c r="P8" s="4"/>
      <c r="Q8" s="4"/>
      <c r="R8" s="4"/>
      <c r="S8" s="4"/>
      <c r="T8" s="33"/>
      <c r="U8" s="33"/>
      <c r="V8" s="33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</row>
    <row r="9" spans="1:22" ht="12.75" customHeight="1">
      <c r="A9" s="71" t="str">
        <f>'b-hess'!A9</f>
        <v>Endres, Tim</v>
      </c>
      <c r="B9" s="117"/>
      <c r="C9" s="118"/>
      <c r="D9" s="119"/>
      <c r="E9" s="120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</row>
    <row r="10" spans="1:81" s="2" customFormat="1" ht="12.75" customHeight="1">
      <c r="A10" s="75" t="str">
        <f aca="true" t="shared" si="1" ref="A10:A15">A9</f>
        <v>Endres, Tim</v>
      </c>
      <c r="B10" s="29" t="str">
        <f>$B$3</f>
        <v>NRW</v>
      </c>
      <c r="C10" s="63"/>
      <c r="D10" s="81"/>
      <c r="E10" s="61"/>
      <c r="F10" s="60"/>
      <c r="G10" s="60"/>
      <c r="H10" s="60"/>
      <c r="I10" s="3"/>
      <c r="J10" s="31"/>
      <c r="K10" s="31"/>
      <c r="L10" s="3"/>
      <c r="M10" s="4"/>
      <c r="N10" s="4"/>
      <c r="O10" s="4"/>
      <c r="P10" s="4"/>
      <c r="Q10" s="4"/>
      <c r="R10" s="4"/>
      <c r="S10" s="4"/>
      <c r="T10" s="33"/>
      <c r="U10" s="33"/>
      <c r="V10" s="33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</row>
    <row r="11" spans="1:81" s="2" customFormat="1" ht="12.75" customHeight="1">
      <c r="A11" s="75" t="str">
        <f t="shared" si="1"/>
        <v>Endres, Tim</v>
      </c>
      <c r="B11" s="29" t="str">
        <f>$B$4</f>
        <v>Berlin-Brandenburg</v>
      </c>
      <c r="C11" s="63"/>
      <c r="D11" s="81"/>
      <c r="E11" s="61"/>
      <c r="F11" s="60"/>
      <c r="G11" s="60"/>
      <c r="H11" s="60"/>
      <c r="I11" s="3"/>
      <c r="J11" s="31"/>
      <c r="K11" s="31"/>
      <c r="L11" s="3"/>
      <c r="M11" s="4"/>
      <c r="N11" s="4"/>
      <c r="O11" s="4"/>
      <c r="P11" s="4"/>
      <c r="Q11" s="4"/>
      <c r="R11" s="4"/>
      <c r="S11" s="4"/>
      <c r="T11" s="33"/>
      <c r="U11" s="33"/>
      <c r="V11" s="33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</row>
    <row r="12" spans="1:81" s="2" customFormat="1" ht="12.75" customHeight="1">
      <c r="A12" s="75" t="str">
        <f t="shared" si="1"/>
        <v>Endres, Tim</v>
      </c>
      <c r="B12" s="29" t="str">
        <f>$B$5</f>
        <v>Südwest</v>
      </c>
      <c r="C12" s="63">
        <v>1</v>
      </c>
      <c r="D12" s="81">
        <v>1.667</v>
      </c>
      <c r="E12" s="61">
        <v>8</v>
      </c>
      <c r="F12" s="60">
        <v>7</v>
      </c>
      <c r="G12" s="60"/>
      <c r="H12" s="60"/>
      <c r="I12" s="3">
        <v>1</v>
      </c>
      <c r="J12" s="31"/>
      <c r="K12" s="31"/>
      <c r="L12" s="3"/>
      <c r="M12" s="4">
        <v>2</v>
      </c>
      <c r="N12" s="4">
        <v>1</v>
      </c>
      <c r="O12" s="4"/>
      <c r="P12" s="4"/>
      <c r="Q12" s="4"/>
      <c r="R12" s="4"/>
      <c r="S12" s="4"/>
      <c r="T12" s="33"/>
      <c r="U12" s="33"/>
      <c r="V12" s="33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</row>
    <row r="13" spans="1:81" s="2" customFormat="1" ht="12.75" customHeight="1">
      <c r="A13" s="75" t="str">
        <f t="shared" si="1"/>
        <v>Endres, Tim</v>
      </c>
      <c r="B13" s="29" t="str">
        <f>$B$6</f>
        <v>Baden-Württemberg</v>
      </c>
      <c r="C13" s="63"/>
      <c r="D13" s="81"/>
      <c r="E13" s="61"/>
      <c r="F13" s="60"/>
      <c r="G13" s="60"/>
      <c r="H13" s="60"/>
      <c r="I13" s="3"/>
      <c r="J13" s="31"/>
      <c r="K13" s="31"/>
      <c r="L13" s="3"/>
      <c r="M13" s="4"/>
      <c r="N13" s="4"/>
      <c r="O13" s="4"/>
      <c r="P13" s="4"/>
      <c r="Q13" s="4"/>
      <c r="R13" s="4"/>
      <c r="S13" s="4"/>
      <c r="T13" s="33"/>
      <c r="U13" s="33"/>
      <c r="V13" s="33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</row>
    <row r="14" spans="1:81" s="2" customFormat="1" ht="12.75" customHeight="1">
      <c r="A14" s="75" t="str">
        <f t="shared" si="1"/>
        <v>Endres, Tim</v>
      </c>
      <c r="B14" s="29" t="str">
        <f>B7</f>
        <v>Bayern</v>
      </c>
      <c r="C14" s="63">
        <v>1</v>
      </c>
      <c r="D14" s="81">
        <v>2</v>
      </c>
      <c r="E14" s="61">
        <v>10</v>
      </c>
      <c r="F14" s="60">
        <v>9</v>
      </c>
      <c r="G14" s="60">
        <v>2</v>
      </c>
      <c r="H14" s="60"/>
      <c r="I14" s="3">
        <v>2</v>
      </c>
      <c r="J14" s="31"/>
      <c r="K14" s="31"/>
      <c r="L14" s="3"/>
      <c r="M14" s="4">
        <v>2</v>
      </c>
      <c r="N14" s="4">
        <v>1</v>
      </c>
      <c r="O14" s="4"/>
      <c r="P14" s="4"/>
      <c r="Q14" s="4"/>
      <c r="R14" s="4"/>
      <c r="S14" s="4"/>
      <c r="T14" s="33"/>
      <c r="U14" s="33"/>
      <c r="V14" s="33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</row>
    <row r="15" spans="1:81" s="2" customFormat="1" ht="12.75" customHeight="1">
      <c r="A15" s="75" t="str">
        <f t="shared" si="1"/>
        <v>Endres, Tim</v>
      </c>
      <c r="B15" s="29" t="str">
        <f>B8</f>
        <v>Gegner 6</v>
      </c>
      <c r="C15" s="63"/>
      <c r="D15" s="81"/>
      <c r="E15" s="61"/>
      <c r="F15" s="60"/>
      <c r="G15" s="60"/>
      <c r="H15" s="60"/>
      <c r="I15" s="3"/>
      <c r="J15" s="31"/>
      <c r="K15" s="31"/>
      <c r="L15" s="3"/>
      <c r="M15" s="4"/>
      <c r="N15" s="4"/>
      <c r="O15" s="4"/>
      <c r="P15" s="4"/>
      <c r="Q15" s="4"/>
      <c r="R15" s="4"/>
      <c r="S15" s="4"/>
      <c r="T15" s="33"/>
      <c r="U15" s="33"/>
      <c r="V15" s="33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</row>
    <row r="16" spans="1:22" ht="12.75" customHeight="1">
      <c r="A16" s="71" t="str">
        <f>'b-hess'!A16</f>
        <v>Fabricius, Jan</v>
      </c>
      <c r="B16" s="117"/>
      <c r="C16" s="118"/>
      <c r="D16" s="119"/>
      <c r="E16" s="120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</row>
    <row r="17" spans="1:81" s="2" customFormat="1" ht="12.75" customHeight="1">
      <c r="A17" s="75" t="str">
        <f aca="true" t="shared" si="2" ref="A17:A22">A16</f>
        <v>Fabricius, Jan</v>
      </c>
      <c r="B17" s="29" t="str">
        <f aca="true" t="shared" si="3" ref="B17:B22">B3</f>
        <v>NRW</v>
      </c>
      <c r="C17" s="63"/>
      <c r="D17" s="81"/>
      <c r="E17" s="61"/>
      <c r="F17" s="60"/>
      <c r="G17" s="60"/>
      <c r="H17" s="60"/>
      <c r="I17" s="3"/>
      <c r="J17" s="31"/>
      <c r="K17" s="31"/>
      <c r="L17" s="3"/>
      <c r="M17" s="4"/>
      <c r="N17" s="4"/>
      <c r="O17" s="4"/>
      <c r="P17" s="4"/>
      <c r="Q17" s="4"/>
      <c r="R17" s="4"/>
      <c r="S17" s="4"/>
      <c r="T17" s="33"/>
      <c r="U17" s="33"/>
      <c r="V17" s="33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</row>
    <row r="18" spans="1:81" s="2" customFormat="1" ht="12.75" customHeight="1">
      <c r="A18" s="75" t="str">
        <f t="shared" si="2"/>
        <v>Fabricius, Jan</v>
      </c>
      <c r="B18" s="29" t="str">
        <f t="shared" si="3"/>
        <v>Berlin-Brandenburg</v>
      </c>
      <c r="C18" s="63"/>
      <c r="D18" s="81"/>
      <c r="E18" s="61"/>
      <c r="F18" s="60"/>
      <c r="G18" s="60"/>
      <c r="H18" s="60"/>
      <c r="I18" s="3"/>
      <c r="J18" s="31"/>
      <c r="K18" s="31"/>
      <c r="L18" s="3"/>
      <c r="M18" s="4"/>
      <c r="N18" s="4"/>
      <c r="O18" s="4"/>
      <c r="P18" s="4"/>
      <c r="Q18" s="4"/>
      <c r="R18" s="4"/>
      <c r="S18" s="4"/>
      <c r="T18" s="33"/>
      <c r="U18" s="33"/>
      <c r="V18" s="33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</row>
    <row r="19" spans="1:81" s="2" customFormat="1" ht="12.75" customHeight="1">
      <c r="A19" s="75" t="str">
        <f t="shared" si="2"/>
        <v>Fabricius, Jan</v>
      </c>
      <c r="B19" s="29" t="str">
        <f t="shared" si="3"/>
        <v>Südwest</v>
      </c>
      <c r="C19" s="63"/>
      <c r="D19" s="81"/>
      <c r="E19" s="61"/>
      <c r="F19" s="60"/>
      <c r="G19" s="60"/>
      <c r="H19" s="60"/>
      <c r="I19" s="3"/>
      <c r="J19" s="31"/>
      <c r="K19" s="31"/>
      <c r="L19" s="3"/>
      <c r="M19" s="4"/>
      <c r="N19" s="4"/>
      <c r="O19" s="4"/>
      <c r="P19" s="4"/>
      <c r="Q19" s="4"/>
      <c r="R19" s="4"/>
      <c r="S19" s="4"/>
      <c r="T19" s="33"/>
      <c r="U19" s="33"/>
      <c r="V19" s="33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</row>
    <row r="20" spans="1:81" s="2" customFormat="1" ht="12.75" customHeight="1">
      <c r="A20" s="75" t="str">
        <f t="shared" si="2"/>
        <v>Fabricius, Jan</v>
      </c>
      <c r="B20" s="29" t="str">
        <f t="shared" si="3"/>
        <v>Baden-Württemberg</v>
      </c>
      <c r="C20" s="63"/>
      <c r="D20" s="81"/>
      <c r="E20" s="61"/>
      <c r="F20" s="60"/>
      <c r="G20" s="60"/>
      <c r="H20" s="60"/>
      <c r="I20" s="3"/>
      <c r="J20" s="31"/>
      <c r="K20" s="31"/>
      <c r="L20" s="3"/>
      <c r="M20" s="4"/>
      <c r="N20" s="4"/>
      <c r="O20" s="4"/>
      <c r="P20" s="4"/>
      <c r="Q20" s="4"/>
      <c r="R20" s="4"/>
      <c r="S20" s="4"/>
      <c r="T20" s="33"/>
      <c r="U20" s="33"/>
      <c r="V20" s="33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</row>
    <row r="21" spans="1:81" s="2" customFormat="1" ht="12.75" customHeight="1">
      <c r="A21" s="75" t="str">
        <f t="shared" si="2"/>
        <v>Fabricius, Jan</v>
      </c>
      <c r="B21" s="29" t="str">
        <f t="shared" si="3"/>
        <v>Bayern</v>
      </c>
      <c r="C21" s="63"/>
      <c r="D21" s="81"/>
      <c r="E21" s="61"/>
      <c r="F21" s="60"/>
      <c r="G21" s="60"/>
      <c r="H21" s="60"/>
      <c r="I21" s="3"/>
      <c r="J21" s="31"/>
      <c r="K21" s="31"/>
      <c r="L21" s="3"/>
      <c r="M21" s="4"/>
      <c r="N21" s="4"/>
      <c r="O21" s="4"/>
      <c r="P21" s="4"/>
      <c r="Q21" s="4"/>
      <c r="R21" s="4"/>
      <c r="S21" s="4"/>
      <c r="T21" s="33"/>
      <c r="U21" s="33"/>
      <c r="V21" s="33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</row>
    <row r="22" spans="1:81" s="2" customFormat="1" ht="12.75" customHeight="1">
      <c r="A22" s="75" t="str">
        <f t="shared" si="2"/>
        <v>Fabricius, Jan</v>
      </c>
      <c r="B22" s="29" t="str">
        <f t="shared" si="3"/>
        <v>Gegner 6</v>
      </c>
      <c r="C22" s="63"/>
      <c r="D22" s="81"/>
      <c r="E22" s="61"/>
      <c r="F22" s="60"/>
      <c r="G22" s="60"/>
      <c r="H22" s="60"/>
      <c r="I22" s="3"/>
      <c r="J22" s="31"/>
      <c r="K22" s="31"/>
      <c r="L22" s="3"/>
      <c r="M22" s="4"/>
      <c r="N22" s="4"/>
      <c r="O22" s="4"/>
      <c r="P22" s="4"/>
      <c r="Q22" s="4"/>
      <c r="R22" s="4"/>
      <c r="S22" s="4"/>
      <c r="T22" s="33"/>
      <c r="U22" s="33"/>
      <c r="V22" s="33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</row>
    <row r="23" spans="1:22" ht="12.75" customHeight="1">
      <c r="A23" s="71" t="str">
        <f>'b-hess'!A23</f>
        <v>Glahn, Jake</v>
      </c>
      <c r="B23" s="117"/>
      <c r="C23" s="118"/>
      <c r="D23" s="119"/>
      <c r="E23" s="12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</row>
    <row r="24" spans="1:81" s="2" customFormat="1" ht="12.75" customHeight="1">
      <c r="A24" s="75" t="str">
        <f aca="true" t="shared" si="4" ref="A24:A29">A23</f>
        <v>Glahn, Jake</v>
      </c>
      <c r="B24" s="29" t="str">
        <f aca="true" t="shared" si="5" ref="B24:B29">B3</f>
        <v>NRW</v>
      </c>
      <c r="C24" s="63"/>
      <c r="D24" s="81"/>
      <c r="E24" s="61"/>
      <c r="F24" s="60"/>
      <c r="G24" s="60"/>
      <c r="H24" s="60"/>
      <c r="I24" s="3"/>
      <c r="J24" s="31"/>
      <c r="K24" s="31"/>
      <c r="L24" s="3"/>
      <c r="M24" s="4"/>
      <c r="N24" s="4"/>
      <c r="O24" s="4"/>
      <c r="P24" s="4"/>
      <c r="Q24" s="4"/>
      <c r="R24" s="4"/>
      <c r="S24" s="4"/>
      <c r="T24" s="33"/>
      <c r="U24" s="33"/>
      <c r="V24" s="33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</row>
    <row r="25" spans="1:81" s="2" customFormat="1" ht="12.75" customHeight="1">
      <c r="A25" s="75" t="str">
        <f t="shared" si="4"/>
        <v>Glahn, Jake</v>
      </c>
      <c r="B25" s="29" t="str">
        <f t="shared" si="5"/>
        <v>Berlin-Brandenburg</v>
      </c>
      <c r="C25" s="63"/>
      <c r="D25" s="81"/>
      <c r="E25" s="61"/>
      <c r="F25" s="60"/>
      <c r="G25" s="60"/>
      <c r="H25" s="60"/>
      <c r="I25" s="3"/>
      <c r="J25" s="31"/>
      <c r="K25" s="31"/>
      <c r="L25" s="3"/>
      <c r="M25" s="4"/>
      <c r="N25" s="4"/>
      <c r="O25" s="4"/>
      <c r="P25" s="4"/>
      <c r="Q25" s="4"/>
      <c r="R25" s="4"/>
      <c r="S25" s="4"/>
      <c r="T25" s="33"/>
      <c r="U25" s="33"/>
      <c r="V25" s="33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</row>
    <row r="26" spans="1:81" s="2" customFormat="1" ht="12.75" customHeight="1">
      <c r="A26" s="75" t="str">
        <f t="shared" si="4"/>
        <v>Glahn, Jake</v>
      </c>
      <c r="B26" s="29" t="str">
        <f t="shared" si="5"/>
        <v>Südwest</v>
      </c>
      <c r="C26" s="63"/>
      <c r="D26" s="81"/>
      <c r="E26" s="61"/>
      <c r="F26" s="60"/>
      <c r="G26" s="60"/>
      <c r="H26" s="60"/>
      <c r="I26" s="3"/>
      <c r="J26" s="31"/>
      <c r="K26" s="31"/>
      <c r="L26" s="3"/>
      <c r="M26" s="4"/>
      <c r="N26" s="4"/>
      <c r="O26" s="4"/>
      <c r="P26" s="4"/>
      <c r="Q26" s="4"/>
      <c r="R26" s="4"/>
      <c r="S26" s="4"/>
      <c r="T26" s="33"/>
      <c r="U26" s="33"/>
      <c r="V26" s="33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</row>
    <row r="27" spans="1:81" s="2" customFormat="1" ht="12.75" customHeight="1">
      <c r="A27" s="75" t="str">
        <f t="shared" si="4"/>
        <v>Glahn, Jake</v>
      </c>
      <c r="B27" s="29" t="str">
        <f t="shared" si="5"/>
        <v>Baden-Württemberg</v>
      </c>
      <c r="C27" s="63"/>
      <c r="D27" s="81"/>
      <c r="E27" s="61"/>
      <c r="F27" s="60"/>
      <c r="G27" s="60"/>
      <c r="H27" s="60"/>
      <c r="I27" s="3"/>
      <c r="J27" s="31"/>
      <c r="K27" s="31"/>
      <c r="L27" s="3"/>
      <c r="M27" s="4"/>
      <c r="N27" s="4"/>
      <c r="O27" s="4"/>
      <c r="P27" s="4"/>
      <c r="Q27" s="4"/>
      <c r="R27" s="4"/>
      <c r="S27" s="4"/>
      <c r="T27" s="33"/>
      <c r="U27" s="33"/>
      <c r="V27" s="33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</row>
    <row r="28" spans="1:81" s="2" customFormat="1" ht="12.75" customHeight="1">
      <c r="A28" s="75" t="str">
        <f t="shared" si="4"/>
        <v>Glahn, Jake</v>
      </c>
      <c r="B28" s="29" t="str">
        <f t="shared" si="5"/>
        <v>Bayern</v>
      </c>
      <c r="C28" s="63"/>
      <c r="D28" s="81"/>
      <c r="E28" s="61"/>
      <c r="F28" s="60"/>
      <c r="G28" s="60"/>
      <c r="H28" s="60"/>
      <c r="I28" s="3"/>
      <c r="J28" s="31"/>
      <c r="K28" s="31"/>
      <c r="L28" s="3"/>
      <c r="M28" s="4"/>
      <c r="N28" s="4"/>
      <c r="O28" s="4"/>
      <c r="P28" s="4"/>
      <c r="Q28" s="4"/>
      <c r="R28" s="4"/>
      <c r="S28" s="4"/>
      <c r="T28" s="33"/>
      <c r="U28" s="33"/>
      <c r="V28" s="33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</row>
    <row r="29" spans="1:81" s="2" customFormat="1" ht="12.75" customHeight="1">
      <c r="A29" s="75" t="str">
        <f t="shared" si="4"/>
        <v>Glahn, Jake</v>
      </c>
      <c r="B29" s="29" t="str">
        <f t="shared" si="5"/>
        <v>Gegner 6</v>
      </c>
      <c r="C29" s="63"/>
      <c r="D29" s="81"/>
      <c r="E29" s="61"/>
      <c r="F29" s="60"/>
      <c r="G29" s="60"/>
      <c r="H29" s="60"/>
      <c r="I29" s="3"/>
      <c r="J29" s="31"/>
      <c r="K29" s="31"/>
      <c r="L29" s="3"/>
      <c r="M29" s="4"/>
      <c r="N29" s="4"/>
      <c r="O29" s="4"/>
      <c r="P29" s="4"/>
      <c r="Q29" s="4"/>
      <c r="R29" s="4"/>
      <c r="S29" s="4"/>
      <c r="T29" s="33"/>
      <c r="U29" s="33"/>
      <c r="V29" s="33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</row>
    <row r="30" spans="1:22" ht="12.75" customHeight="1">
      <c r="A30" s="71" t="str">
        <f>'b-hess'!A30</f>
        <v>Harrison, Joshua</v>
      </c>
      <c r="B30" s="117"/>
      <c r="C30" s="118"/>
      <c r="D30" s="119"/>
      <c r="E30" s="12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</row>
    <row r="31" spans="1:81" s="2" customFormat="1" ht="12.75" customHeight="1">
      <c r="A31" s="75" t="str">
        <f aca="true" t="shared" si="6" ref="A31:A36">A30</f>
        <v>Harrison, Joshua</v>
      </c>
      <c r="B31" s="29" t="str">
        <f aca="true" t="shared" si="7" ref="B31:B36">B3</f>
        <v>NRW</v>
      </c>
      <c r="C31" s="63"/>
      <c r="D31" s="81"/>
      <c r="E31" s="61"/>
      <c r="F31" s="60"/>
      <c r="G31" s="60"/>
      <c r="H31" s="60"/>
      <c r="I31" s="3"/>
      <c r="J31" s="31"/>
      <c r="K31" s="31"/>
      <c r="L31" s="3"/>
      <c r="M31" s="4"/>
      <c r="N31" s="4"/>
      <c r="O31" s="4"/>
      <c r="P31" s="4"/>
      <c r="Q31" s="4"/>
      <c r="R31" s="4"/>
      <c r="S31" s="4"/>
      <c r="T31" s="33"/>
      <c r="U31" s="33"/>
      <c r="V31" s="33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</row>
    <row r="32" spans="1:81" s="2" customFormat="1" ht="12.75" customHeight="1">
      <c r="A32" s="75" t="str">
        <f t="shared" si="6"/>
        <v>Harrison, Joshua</v>
      </c>
      <c r="B32" s="29" t="str">
        <f t="shared" si="7"/>
        <v>Berlin-Brandenburg</v>
      </c>
      <c r="C32" s="63"/>
      <c r="D32" s="81"/>
      <c r="E32" s="61"/>
      <c r="F32" s="60"/>
      <c r="G32" s="60"/>
      <c r="H32" s="60"/>
      <c r="I32" s="3"/>
      <c r="J32" s="31"/>
      <c r="K32" s="31"/>
      <c r="L32" s="3"/>
      <c r="M32" s="4"/>
      <c r="N32" s="4"/>
      <c r="O32" s="4"/>
      <c r="P32" s="4"/>
      <c r="Q32" s="4"/>
      <c r="R32" s="4"/>
      <c r="S32" s="4"/>
      <c r="T32" s="33"/>
      <c r="U32" s="33"/>
      <c r="V32" s="33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</row>
    <row r="33" spans="1:81" s="2" customFormat="1" ht="12.75" customHeight="1">
      <c r="A33" s="75" t="str">
        <f t="shared" si="6"/>
        <v>Harrison, Joshua</v>
      </c>
      <c r="B33" s="29" t="str">
        <f t="shared" si="7"/>
        <v>Südwest</v>
      </c>
      <c r="C33" s="63"/>
      <c r="D33" s="81"/>
      <c r="E33" s="61"/>
      <c r="F33" s="60"/>
      <c r="G33" s="62"/>
      <c r="H33" s="60"/>
      <c r="I33" s="3"/>
      <c r="J33" s="31"/>
      <c r="K33" s="31"/>
      <c r="L33" s="3"/>
      <c r="M33" s="4"/>
      <c r="N33" s="4"/>
      <c r="O33" s="4"/>
      <c r="P33" s="4"/>
      <c r="Q33" s="4"/>
      <c r="R33" s="4"/>
      <c r="S33" s="4"/>
      <c r="T33" s="33"/>
      <c r="U33" s="33"/>
      <c r="V33" s="33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</row>
    <row r="34" spans="1:81" s="2" customFormat="1" ht="12.75" customHeight="1">
      <c r="A34" s="75" t="str">
        <f t="shared" si="6"/>
        <v>Harrison, Joshua</v>
      </c>
      <c r="B34" s="29" t="str">
        <f t="shared" si="7"/>
        <v>Baden-Württemberg</v>
      </c>
      <c r="C34" s="63"/>
      <c r="D34" s="81"/>
      <c r="E34" s="61"/>
      <c r="F34" s="60"/>
      <c r="G34" s="60"/>
      <c r="H34" s="60"/>
      <c r="I34" s="3"/>
      <c r="J34" s="31"/>
      <c r="K34" s="31"/>
      <c r="L34" s="3"/>
      <c r="M34" s="4"/>
      <c r="N34" s="4"/>
      <c r="O34" s="4"/>
      <c r="P34" s="4"/>
      <c r="Q34" s="4"/>
      <c r="R34" s="4"/>
      <c r="S34" s="4"/>
      <c r="T34" s="33"/>
      <c r="U34" s="33"/>
      <c r="V34" s="33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</row>
    <row r="35" spans="1:81" s="2" customFormat="1" ht="12.75" customHeight="1">
      <c r="A35" s="75" t="str">
        <f t="shared" si="6"/>
        <v>Harrison, Joshua</v>
      </c>
      <c r="B35" s="29" t="str">
        <f t="shared" si="7"/>
        <v>Bayern</v>
      </c>
      <c r="C35" s="63"/>
      <c r="D35" s="81"/>
      <c r="E35" s="61"/>
      <c r="F35" s="60"/>
      <c r="G35" s="60"/>
      <c r="H35" s="60"/>
      <c r="I35" s="3"/>
      <c r="J35" s="31"/>
      <c r="K35" s="31"/>
      <c r="L35" s="3"/>
      <c r="M35" s="4"/>
      <c r="N35" s="4"/>
      <c r="O35" s="4"/>
      <c r="P35" s="4"/>
      <c r="Q35" s="4"/>
      <c r="R35" s="4"/>
      <c r="S35" s="4"/>
      <c r="T35" s="33"/>
      <c r="U35" s="33"/>
      <c r="V35" s="33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</row>
    <row r="36" spans="1:81" s="2" customFormat="1" ht="12.75" customHeight="1">
      <c r="A36" s="75" t="str">
        <f t="shared" si="6"/>
        <v>Harrison, Joshua</v>
      </c>
      <c r="B36" s="29" t="str">
        <f t="shared" si="7"/>
        <v>Gegner 6</v>
      </c>
      <c r="C36" s="63"/>
      <c r="D36" s="81"/>
      <c r="E36" s="61"/>
      <c r="F36" s="60"/>
      <c r="G36" s="60"/>
      <c r="H36" s="60"/>
      <c r="I36" s="3"/>
      <c r="J36" s="31"/>
      <c r="K36" s="31"/>
      <c r="L36" s="3"/>
      <c r="M36" s="4"/>
      <c r="N36" s="4"/>
      <c r="O36" s="4"/>
      <c r="P36" s="4"/>
      <c r="Q36" s="4"/>
      <c r="R36" s="4"/>
      <c r="S36" s="4"/>
      <c r="T36" s="33"/>
      <c r="U36" s="33"/>
      <c r="V36" s="33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</row>
    <row r="37" spans="1:23" ht="12.75" customHeight="1">
      <c r="A37" s="71" t="str">
        <f>'b-hess'!A37</f>
        <v>Johnscher, Ben</v>
      </c>
      <c r="B37" s="117"/>
      <c r="C37" s="118"/>
      <c r="D37" s="119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</row>
    <row r="38" spans="1:81" s="2" customFormat="1" ht="12.75" customHeight="1">
      <c r="A38" s="75" t="str">
        <f aca="true" t="shared" si="8" ref="A38:A43">A37</f>
        <v>Johnscher, Ben</v>
      </c>
      <c r="B38" s="29" t="str">
        <f aca="true" t="shared" si="9" ref="B38:B43">B3</f>
        <v>NRW</v>
      </c>
      <c r="C38" s="63"/>
      <c r="D38" s="81"/>
      <c r="E38" s="61"/>
      <c r="F38" s="60"/>
      <c r="G38" s="60"/>
      <c r="H38" s="60"/>
      <c r="I38" s="3"/>
      <c r="J38" s="31"/>
      <c r="K38" s="31"/>
      <c r="L38" s="3"/>
      <c r="M38" s="4"/>
      <c r="N38" s="4"/>
      <c r="O38" s="4"/>
      <c r="P38" s="4"/>
      <c r="Q38" s="4"/>
      <c r="R38" s="4"/>
      <c r="S38" s="4"/>
      <c r="T38" s="33"/>
      <c r="U38" s="33"/>
      <c r="V38" s="33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</row>
    <row r="39" spans="1:81" s="2" customFormat="1" ht="12.75" customHeight="1">
      <c r="A39" s="75" t="str">
        <f t="shared" si="8"/>
        <v>Johnscher, Ben</v>
      </c>
      <c r="B39" s="29" t="str">
        <f t="shared" si="9"/>
        <v>Berlin-Brandenburg</v>
      </c>
      <c r="C39" s="63"/>
      <c r="D39" s="81"/>
      <c r="E39" s="61"/>
      <c r="F39" s="60"/>
      <c r="G39" s="60"/>
      <c r="H39" s="60"/>
      <c r="I39" s="3"/>
      <c r="J39" s="31"/>
      <c r="K39" s="31"/>
      <c r="L39" s="3"/>
      <c r="M39" s="4"/>
      <c r="N39" s="4"/>
      <c r="O39" s="4"/>
      <c r="P39" s="4"/>
      <c r="Q39" s="4"/>
      <c r="R39" s="4"/>
      <c r="S39" s="4"/>
      <c r="T39" s="33"/>
      <c r="U39" s="33"/>
      <c r="V39" s="33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</row>
    <row r="40" spans="1:81" s="2" customFormat="1" ht="12.75" customHeight="1">
      <c r="A40" s="75" t="str">
        <f t="shared" si="8"/>
        <v>Johnscher, Ben</v>
      </c>
      <c r="B40" s="29" t="str">
        <f t="shared" si="9"/>
        <v>Südwest</v>
      </c>
      <c r="C40" s="63"/>
      <c r="D40" s="81"/>
      <c r="E40" s="61"/>
      <c r="F40" s="60"/>
      <c r="G40" s="60"/>
      <c r="H40" s="60"/>
      <c r="I40" s="3"/>
      <c r="J40" s="31"/>
      <c r="K40" s="31"/>
      <c r="L40" s="3"/>
      <c r="M40" s="4"/>
      <c r="N40" s="4"/>
      <c r="O40" s="4"/>
      <c r="P40" s="4"/>
      <c r="Q40" s="4"/>
      <c r="R40" s="4"/>
      <c r="S40" s="4"/>
      <c r="T40" s="33"/>
      <c r="U40" s="33"/>
      <c r="V40" s="33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</row>
    <row r="41" spans="1:81" s="2" customFormat="1" ht="12.75" customHeight="1">
      <c r="A41" s="75" t="str">
        <f t="shared" si="8"/>
        <v>Johnscher, Ben</v>
      </c>
      <c r="B41" s="29" t="str">
        <f t="shared" si="9"/>
        <v>Baden-Württemberg</v>
      </c>
      <c r="C41" s="63"/>
      <c r="D41" s="81"/>
      <c r="E41" s="61"/>
      <c r="F41" s="60"/>
      <c r="G41" s="60"/>
      <c r="H41" s="60"/>
      <c r="I41" s="3"/>
      <c r="J41" s="31"/>
      <c r="K41" s="31"/>
      <c r="L41" s="3"/>
      <c r="M41" s="4"/>
      <c r="N41" s="4"/>
      <c r="O41" s="4"/>
      <c r="P41" s="4"/>
      <c r="Q41" s="4"/>
      <c r="R41" s="4"/>
      <c r="S41" s="4"/>
      <c r="T41" s="33"/>
      <c r="U41" s="33"/>
      <c r="V41" s="33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</row>
    <row r="42" spans="1:81" s="2" customFormat="1" ht="12.75" customHeight="1">
      <c r="A42" s="75" t="str">
        <f t="shared" si="8"/>
        <v>Johnscher, Ben</v>
      </c>
      <c r="B42" s="29" t="str">
        <f t="shared" si="9"/>
        <v>Bayern</v>
      </c>
      <c r="C42" s="63"/>
      <c r="D42" s="81"/>
      <c r="E42" s="61"/>
      <c r="F42" s="60"/>
      <c r="G42" s="60"/>
      <c r="H42" s="60"/>
      <c r="I42" s="3"/>
      <c r="J42" s="31"/>
      <c r="K42" s="31"/>
      <c r="L42" s="3"/>
      <c r="M42" s="4"/>
      <c r="N42" s="4"/>
      <c r="O42" s="4"/>
      <c r="P42" s="4"/>
      <c r="Q42" s="4"/>
      <c r="R42" s="4"/>
      <c r="S42" s="4"/>
      <c r="T42" s="33"/>
      <c r="U42" s="33"/>
      <c r="V42" s="33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</row>
    <row r="43" spans="1:81" s="2" customFormat="1" ht="12.75" customHeight="1">
      <c r="A43" s="75" t="str">
        <f t="shared" si="8"/>
        <v>Johnscher, Ben</v>
      </c>
      <c r="B43" s="29" t="str">
        <f t="shared" si="9"/>
        <v>Gegner 6</v>
      </c>
      <c r="C43" s="63"/>
      <c r="D43" s="81"/>
      <c r="E43" s="61"/>
      <c r="F43" s="60"/>
      <c r="G43" s="60"/>
      <c r="H43" s="60"/>
      <c r="I43" s="3"/>
      <c r="J43" s="31"/>
      <c r="K43" s="31"/>
      <c r="L43" s="3"/>
      <c r="M43" s="4"/>
      <c r="N43" s="4"/>
      <c r="O43" s="4"/>
      <c r="P43" s="4"/>
      <c r="Q43" s="4"/>
      <c r="R43" s="4"/>
      <c r="S43" s="4"/>
      <c r="T43" s="33"/>
      <c r="U43" s="33"/>
      <c r="V43" s="33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</row>
    <row r="44" spans="1:25" ht="12.75" customHeight="1">
      <c r="A44" s="71" t="str">
        <f>'b-hess'!A44</f>
        <v>Kiss, Yannik</v>
      </c>
      <c r="B44" s="117"/>
      <c r="C44" s="118"/>
      <c r="D44" s="119"/>
      <c r="E44" s="12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2"/>
      <c r="Y44" s="122"/>
    </row>
    <row r="45" spans="1:81" s="2" customFormat="1" ht="12.75" customHeight="1">
      <c r="A45" s="75" t="str">
        <f aca="true" t="shared" si="10" ref="A45:A50">A44</f>
        <v>Kiss, Yannik</v>
      </c>
      <c r="B45" s="29" t="str">
        <f aca="true" t="shared" si="11" ref="B45:B50">B3</f>
        <v>NRW</v>
      </c>
      <c r="C45" s="63"/>
      <c r="D45" s="81"/>
      <c r="E45" s="61"/>
      <c r="F45" s="60"/>
      <c r="G45" s="60"/>
      <c r="H45" s="60"/>
      <c r="I45" s="3"/>
      <c r="J45" s="31"/>
      <c r="K45" s="31"/>
      <c r="L45" s="3"/>
      <c r="M45" s="4"/>
      <c r="N45" s="4"/>
      <c r="O45" s="4"/>
      <c r="P45" s="4"/>
      <c r="Q45" s="4"/>
      <c r="R45" s="4"/>
      <c r="S45" s="4"/>
      <c r="T45" s="33"/>
      <c r="U45" s="33"/>
      <c r="V45" s="33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</row>
    <row r="46" spans="1:81" s="2" customFormat="1" ht="12.75" customHeight="1">
      <c r="A46" s="75" t="str">
        <f t="shared" si="10"/>
        <v>Kiss, Yannik</v>
      </c>
      <c r="B46" s="29" t="str">
        <f t="shared" si="11"/>
        <v>Berlin-Brandenburg</v>
      </c>
      <c r="C46" s="63"/>
      <c r="D46" s="81"/>
      <c r="E46" s="61"/>
      <c r="F46" s="60"/>
      <c r="G46" s="60"/>
      <c r="H46" s="60"/>
      <c r="I46" s="3"/>
      <c r="J46" s="31"/>
      <c r="K46" s="31"/>
      <c r="L46" s="3"/>
      <c r="M46" s="4"/>
      <c r="N46" s="4"/>
      <c r="O46" s="4"/>
      <c r="P46" s="4"/>
      <c r="Q46" s="4"/>
      <c r="R46" s="4"/>
      <c r="S46" s="4"/>
      <c r="T46" s="33"/>
      <c r="U46" s="33"/>
      <c r="V46" s="33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</row>
    <row r="47" spans="1:81" s="2" customFormat="1" ht="12.75" customHeight="1">
      <c r="A47" s="75" t="str">
        <f t="shared" si="10"/>
        <v>Kiss, Yannik</v>
      </c>
      <c r="B47" s="29" t="str">
        <f t="shared" si="11"/>
        <v>Südwest</v>
      </c>
      <c r="C47" s="63"/>
      <c r="D47" s="81"/>
      <c r="E47" s="61"/>
      <c r="F47" s="60"/>
      <c r="G47" s="60"/>
      <c r="H47" s="60"/>
      <c r="I47" s="3"/>
      <c r="J47" s="31"/>
      <c r="K47" s="31"/>
      <c r="L47" s="3"/>
      <c r="M47" s="4"/>
      <c r="N47" s="4"/>
      <c r="O47" s="4"/>
      <c r="P47" s="4"/>
      <c r="Q47" s="4"/>
      <c r="R47" s="4"/>
      <c r="S47" s="4"/>
      <c r="T47" s="33"/>
      <c r="U47" s="33"/>
      <c r="V47" s="33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</row>
    <row r="48" spans="1:81" s="2" customFormat="1" ht="12.75" customHeight="1">
      <c r="A48" s="75" t="str">
        <f t="shared" si="10"/>
        <v>Kiss, Yannik</v>
      </c>
      <c r="B48" s="29" t="str">
        <f t="shared" si="11"/>
        <v>Baden-Württemberg</v>
      </c>
      <c r="C48" s="63"/>
      <c r="D48" s="81"/>
      <c r="E48" s="61"/>
      <c r="F48" s="60"/>
      <c r="G48" s="60"/>
      <c r="H48" s="60"/>
      <c r="I48" s="3"/>
      <c r="J48" s="31"/>
      <c r="K48" s="31"/>
      <c r="L48" s="3"/>
      <c r="M48" s="4"/>
      <c r="N48" s="4"/>
      <c r="O48" s="4"/>
      <c r="P48" s="4"/>
      <c r="Q48" s="4"/>
      <c r="R48" s="4"/>
      <c r="S48" s="4"/>
      <c r="T48" s="33"/>
      <c r="U48" s="33"/>
      <c r="V48" s="33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</row>
    <row r="49" spans="1:81" s="2" customFormat="1" ht="12.75" customHeight="1">
      <c r="A49" s="75" t="str">
        <f t="shared" si="10"/>
        <v>Kiss, Yannik</v>
      </c>
      <c r="B49" s="29" t="str">
        <f t="shared" si="11"/>
        <v>Bayern</v>
      </c>
      <c r="C49" s="63"/>
      <c r="D49" s="81"/>
      <c r="E49" s="61"/>
      <c r="F49" s="60"/>
      <c r="G49" s="60"/>
      <c r="H49" s="60"/>
      <c r="I49" s="3"/>
      <c r="J49" s="31"/>
      <c r="K49" s="31"/>
      <c r="L49" s="3"/>
      <c r="M49" s="4"/>
      <c r="N49" s="4"/>
      <c r="O49" s="4"/>
      <c r="P49" s="4"/>
      <c r="Q49" s="4"/>
      <c r="R49" s="4"/>
      <c r="S49" s="4"/>
      <c r="T49" s="33"/>
      <c r="U49" s="33"/>
      <c r="V49" s="33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</row>
    <row r="50" spans="1:81" s="2" customFormat="1" ht="12.75" customHeight="1">
      <c r="A50" s="75" t="str">
        <f t="shared" si="10"/>
        <v>Kiss, Yannik</v>
      </c>
      <c r="B50" s="29" t="str">
        <f t="shared" si="11"/>
        <v>Gegner 6</v>
      </c>
      <c r="C50" s="63"/>
      <c r="D50" s="81"/>
      <c r="E50" s="61"/>
      <c r="F50" s="60"/>
      <c r="G50" s="60"/>
      <c r="H50" s="60"/>
      <c r="I50" s="3"/>
      <c r="J50" s="31"/>
      <c r="K50" s="31"/>
      <c r="L50" s="3"/>
      <c r="M50" s="4"/>
      <c r="N50" s="4"/>
      <c r="O50" s="4"/>
      <c r="P50" s="4"/>
      <c r="Q50" s="4"/>
      <c r="R50" s="4"/>
      <c r="S50" s="4"/>
      <c r="T50" s="33"/>
      <c r="U50" s="33"/>
      <c r="V50" s="33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</row>
    <row r="51" spans="1:41" ht="12.75" customHeight="1">
      <c r="A51" s="71" t="str">
        <f>'b-hess'!A51</f>
        <v>Lindner, Dustin</v>
      </c>
      <c r="B51" s="117"/>
      <c r="C51" s="118"/>
      <c r="D51" s="119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</row>
    <row r="52" spans="1:81" s="2" customFormat="1" ht="12.75" customHeight="1">
      <c r="A52" s="75" t="str">
        <f aca="true" t="shared" si="12" ref="A52:A57">A51</f>
        <v>Lindner, Dustin</v>
      </c>
      <c r="B52" s="29" t="str">
        <f aca="true" t="shared" si="13" ref="B52:B57">B3</f>
        <v>NRW</v>
      </c>
      <c r="C52" s="63"/>
      <c r="D52" s="81"/>
      <c r="E52" s="61"/>
      <c r="F52" s="60"/>
      <c r="G52" s="60"/>
      <c r="H52" s="60"/>
      <c r="I52" s="3"/>
      <c r="J52" s="31"/>
      <c r="K52" s="31"/>
      <c r="L52" s="3"/>
      <c r="M52" s="4"/>
      <c r="N52" s="4"/>
      <c r="O52" s="4"/>
      <c r="P52" s="4"/>
      <c r="Q52" s="4"/>
      <c r="R52" s="4"/>
      <c r="S52" s="4"/>
      <c r="T52" s="33"/>
      <c r="U52" s="33"/>
      <c r="V52" s="33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</row>
    <row r="53" spans="1:81" s="2" customFormat="1" ht="12.75" customHeight="1">
      <c r="A53" s="75" t="str">
        <f t="shared" si="12"/>
        <v>Lindner, Dustin</v>
      </c>
      <c r="B53" s="29" t="str">
        <f t="shared" si="13"/>
        <v>Berlin-Brandenburg</v>
      </c>
      <c r="C53" s="63"/>
      <c r="D53" s="81"/>
      <c r="E53" s="61"/>
      <c r="F53" s="60"/>
      <c r="G53" s="60"/>
      <c r="H53" s="60"/>
      <c r="I53" s="3"/>
      <c r="J53" s="31"/>
      <c r="K53" s="31"/>
      <c r="L53" s="3"/>
      <c r="M53" s="4"/>
      <c r="N53" s="4"/>
      <c r="O53" s="4"/>
      <c r="P53" s="4"/>
      <c r="Q53" s="4"/>
      <c r="R53" s="4"/>
      <c r="S53" s="4"/>
      <c r="T53" s="33"/>
      <c r="U53" s="33"/>
      <c r="V53" s="33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</row>
    <row r="54" spans="1:81" s="2" customFormat="1" ht="12.75" customHeight="1">
      <c r="A54" s="75" t="str">
        <f t="shared" si="12"/>
        <v>Lindner, Dustin</v>
      </c>
      <c r="B54" s="29" t="str">
        <f t="shared" si="13"/>
        <v>Südwest</v>
      </c>
      <c r="C54" s="63"/>
      <c r="D54" s="81"/>
      <c r="E54" s="61"/>
      <c r="F54" s="60"/>
      <c r="G54" s="60"/>
      <c r="H54" s="60"/>
      <c r="I54" s="3"/>
      <c r="J54" s="31"/>
      <c r="K54" s="31"/>
      <c r="L54" s="3"/>
      <c r="M54" s="4"/>
      <c r="N54" s="4"/>
      <c r="O54" s="4"/>
      <c r="P54" s="4"/>
      <c r="Q54" s="4"/>
      <c r="R54" s="4"/>
      <c r="S54" s="4"/>
      <c r="T54" s="33"/>
      <c r="U54" s="33"/>
      <c r="V54" s="33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</row>
    <row r="55" spans="1:81" s="2" customFormat="1" ht="12.75" customHeight="1">
      <c r="A55" s="75" t="str">
        <f t="shared" si="12"/>
        <v>Lindner, Dustin</v>
      </c>
      <c r="B55" s="29" t="str">
        <f t="shared" si="13"/>
        <v>Baden-Württemberg</v>
      </c>
      <c r="C55" s="63"/>
      <c r="D55" s="81"/>
      <c r="E55" s="61"/>
      <c r="F55" s="60"/>
      <c r="G55" s="60"/>
      <c r="H55" s="60"/>
      <c r="I55" s="3"/>
      <c r="J55" s="31"/>
      <c r="K55" s="31"/>
      <c r="L55" s="3"/>
      <c r="M55" s="4"/>
      <c r="N55" s="4"/>
      <c r="O55" s="4"/>
      <c r="P55" s="4"/>
      <c r="Q55" s="4"/>
      <c r="R55" s="4"/>
      <c r="S55" s="4"/>
      <c r="T55" s="33"/>
      <c r="U55" s="33"/>
      <c r="V55" s="33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</row>
    <row r="56" spans="1:81" s="2" customFormat="1" ht="12.75" customHeight="1">
      <c r="A56" s="75" t="str">
        <f t="shared" si="12"/>
        <v>Lindner, Dustin</v>
      </c>
      <c r="B56" s="29" t="str">
        <f t="shared" si="13"/>
        <v>Bayern</v>
      </c>
      <c r="C56" s="63"/>
      <c r="D56" s="81"/>
      <c r="E56" s="61"/>
      <c r="F56" s="60"/>
      <c r="G56" s="60"/>
      <c r="H56" s="60"/>
      <c r="I56" s="3"/>
      <c r="J56" s="31"/>
      <c r="K56" s="31"/>
      <c r="L56" s="3"/>
      <c r="M56" s="4"/>
      <c r="N56" s="4"/>
      <c r="O56" s="4"/>
      <c r="P56" s="4"/>
      <c r="Q56" s="4"/>
      <c r="R56" s="4"/>
      <c r="S56" s="4"/>
      <c r="T56" s="33"/>
      <c r="U56" s="33"/>
      <c r="V56" s="33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</row>
    <row r="57" spans="1:81" s="2" customFormat="1" ht="12.75" customHeight="1">
      <c r="A57" s="75" t="str">
        <f t="shared" si="12"/>
        <v>Lindner, Dustin</v>
      </c>
      <c r="B57" s="29" t="str">
        <f t="shared" si="13"/>
        <v>Gegner 6</v>
      </c>
      <c r="C57" s="63"/>
      <c r="D57" s="81"/>
      <c r="E57" s="61"/>
      <c r="F57" s="60"/>
      <c r="G57" s="60"/>
      <c r="H57" s="60"/>
      <c r="I57" s="3"/>
      <c r="J57" s="31"/>
      <c r="K57" s="31"/>
      <c r="L57" s="3"/>
      <c r="M57" s="4"/>
      <c r="N57" s="4"/>
      <c r="O57" s="4"/>
      <c r="P57" s="4"/>
      <c r="Q57" s="4"/>
      <c r="R57" s="4"/>
      <c r="S57" s="4"/>
      <c r="T57" s="33"/>
      <c r="U57" s="33"/>
      <c r="V57" s="33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</row>
    <row r="58" spans="1:25" ht="12.75" customHeight="1">
      <c r="A58" s="71" t="str">
        <f>'b-hess'!A58</f>
        <v>Meyer, Phil</v>
      </c>
      <c r="B58" s="117"/>
      <c r="C58" s="118"/>
      <c r="D58" s="119"/>
      <c r="E58" s="120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2"/>
      <c r="Y58" s="122"/>
    </row>
    <row r="59" spans="1:81" s="2" customFormat="1" ht="12.75" customHeight="1">
      <c r="A59" s="75" t="str">
        <f aca="true" t="shared" si="14" ref="A59:A64">A58</f>
        <v>Meyer, Phil</v>
      </c>
      <c r="B59" s="29" t="str">
        <f aca="true" t="shared" si="15" ref="B59:B64">B3</f>
        <v>NRW</v>
      </c>
      <c r="C59" s="63">
        <v>1</v>
      </c>
      <c r="D59" s="81">
        <v>4.667</v>
      </c>
      <c r="E59" s="61">
        <v>25</v>
      </c>
      <c r="F59" s="60">
        <v>18</v>
      </c>
      <c r="G59" s="60">
        <v>8</v>
      </c>
      <c r="H59" s="60">
        <v>8</v>
      </c>
      <c r="I59" s="3">
        <v>7</v>
      </c>
      <c r="J59" s="31">
        <v>1</v>
      </c>
      <c r="K59" s="31"/>
      <c r="L59" s="3"/>
      <c r="M59" s="4">
        <v>3</v>
      </c>
      <c r="N59" s="4">
        <v>3</v>
      </c>
      <c r="O59" s="4">
        <v>2</v>
      </c>
      <c r="P59" s="4">
        <v>1</v>
      </c>
      <c r="Q59" s="4">
        <v>1</v>
      </c>
      <c r="R59" s="4"/>
      <c r="S59" s="4"/>
      <c r="T59" s="33"/>
      <c r="U59" s="33"/>
      <c r="V59" s="33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</row>
    <row r="60" spans="1:81" s="2" customFormat="1" ht="12.75" customHeight="1">
      <c r="A60" s="75" t="str">
        <f t="shared" si="14"/>
        <v>Meyer, Phil</v>
      </c>
      <c r="B60" s="29" t="str">
        <f t="shared" si="15"/>
        <v>Berlin-Brandenburg</v>
      </c>
      <c r="C60" s="63"/>
      <c r="D60" s="81"/>
      <c r="E60" s="61"/>
      <c r="F60" s="60"/>
      <c r="G60" s="60"/>
      <c r="H60" s="60"/>
      <c r="I60" s="3"/>
      <c r="J60" s="31"/>
      <c r="K60" s="31"/>
      <c r="L60" s="3"/>
      <c r="M60" s="4"/>
      <c r="N60" s="4"/>
      <c r="O60" s="4"/>
      <c r="P60" s="4"/>
      <c r="Q60" s="4"/>
      <c r="R60" s="4"/>
      <c r="S60" s="4"/>
      <c r="T60" s="33"/>
      <c r="U60" s="33"/>
      <c r="V60" s="33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</row>
    <row r="61" spans="1:81" s="2" customFormat="1" ht="12.75" customHeight="1">
      <c r="A61" s="75" t="str">
        <f t="shared" si="14"/>
        <v>Meyer, Phil</v>
      </c>
      <c r="B61" s="29" t="str">
        <f t="shared" si="15"/>
        <v>Südwest</v>
      </c>
      <c r="C61" s="63"/>
      <c r="D61" s="81"/>
      <c r="E61" s="61"/>
      <c r="F61" s="60"/>
      <c r="G61" s="60"/>
      <c r="H61" s="60"/>
      <c r="I61" s="3"/>
      <c r="J61" s="31"/>
      <c r="K61" s="31"/>
      <c r="L61" s="3"/>
      <c r="M61" s="4"/>
      <c r="N61" s="4"/>
      <c r="O61" s="4"/>
      <c r="P61" s="4"/>
      <c r="Q61" s="4"/>
      <c r="R61" s="4"/>
      <c r="S61" s="4"/>
      <c r="T61" s="33"/>
      <c r="U61" s="33"/>
      <c r="V61" s="33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</row>
    <row r="62" spans="1:81" s="2" customFormat="1" ht="12.75" customHeight="1">
      <c r="A62" s="75" t="str">
        <f t="shared" si="14"/>
        <v>Meyer, Phil</v>
      </c>
      <c r="B62" s="29" t="str">
        <f t="shared" si="15"/>
        <v>Baden-Württemberg</v>
      </c>
      <c r="C62" s="63"/>
      <c r="D62" s="81"/>
      <c r="E62" s="61"/>
      <c r="F62" s="60"/>
      <c r="G62" s="60"/>
      <c r="H62" s="60"/>
      <c r="I62" s="3"/>
      <c r="J62" s="31"/>
      <c r="K62" s="31"/>
      <c r="L62" s="3"/>
      <c r="M62" s="4"/>
      <c r="N62" s="4"/>
      <c r="O62" s="4"/>
      <c r="P62" s="4"/>
      <c r="Q62" s="4"/>
      <c r="R62" s="4"/>
      <c r="S62" s="4"/>
      <c r="T62" s="33"/>
      <c r="U62" s="33"/>
      <c r="V62" s="33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</row>
    <row r="63" spans="1:81" s="2" customFormat="1" ht="12.75" customHeight="1">
      <c r="A63" s="75" t="str">
        <f t="shared" si="14"/>
        <v>Meyer, Phil</v>
      </c>
      <c r="B63" s="29" t="str">
        <f t="shared" si="15"/>
        <v>Bayern</v>
      </c>
      <c r="C63" s="63"/>
      <c r="D63" s="81"/>
      <c r="E63" s="61"/>
      <c r="F63" s="60"/>
      <c r="G63" s="60"/>
      <c r="H63" s="60"/>
      <c r="I63" s="3"/>
      <c r="J63" s="31"/>
      <c r="K63" s="31"/>
      <c r="L63" s="3"/>
      <c r="M63" s="4"/>
      <c r="N63" s="4"/>
      <c r="O63" s="4"/>
      <c r="P63" s="4"/>
      <c r="Q63" s="4"/>
      <c r="R63" s="4"/>
      <c r="S63" s="4"/>
      <c r="T63" s="33"/>
      <c r="U63" s="33"/>
      <c r="V63" s="33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</row>
    <row r="64" spans="1:81" s="2" customFormat="1" ht="12.75" customHeight="1">
      <c r="A64" s="75" t="str">
        <f t="shared" si="14"/>
        <v>Meyer, Phil</v>
      </c>
      <c r="B64" s="29" t="str">
        <f t="shared" si="15"/>
        <v>Gegner 6</v>
      </c>
      <c r="C64" s="63"/>
      <c r="D64" s="81"/>
      <c r="E64" s="61"/>
      <c r="F64" s="60"/>
      <c r="G64" s="60"/>
      <c r="H64" s="60"/>
      <c r="I64" s="3"/>
      <c r="J64" s="31"/>
      <c r="K64" s="31"/>
      <c r="L64" s="3"/>
      <c r="M64" s="4"/>
      <c r="N64" s="4"/>
      <c r="O64" s="4"/>
      <c r="P64" s="4"/>
      <c r="Q64" s="4"/>
      <c r="R64" s="4"/>
      <c r="S64" s="4"/>
      <c r="T64" s="33"/>
      <c r="U64" s="33"/>
      <c r="V64" s="33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</row>
    <row r="65" spans="1:24" ht="12.75" customHeight="1">
      <c r="A65" s="71" t="str">
        <f>'b-hess'!A65</f>
        <v>Romeyer, Louis</v>
      </c>
      <c r="B65" s="117"/>
      <c r="C65" s="118"/>
      <c r="D65" s="119"/>
      <c r="E65" s="120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2"/>
    </row>
    <row r="66" spans="1:81" s="2" customFormat="1" ht="12.75" customHeight="1">
      <c r="A66" s="75" t="str">
        <f aca="true" t="shared" si="16" ref="A66:A71">A65</f>
        <v>Romeyer, Louis</v>
      </c>
      <c r="B66" s="29" t="str">
        <f aca="true" t="shared" si="17" ref="B66:B71">B3</f>
        <v>NRW</v>
      </c>
      <c r="C66" s="63"/>
      <c r="D66" s="81"/>
      <c r="E66" s="61"/>
      <c r="F66" s="60"/>
      <c r="G66" s="60"/>
      <c r="H66" s="60"/>
      <c r="I66" s="3"/>
      <c r="J66" s="31"/>
      <c r="K66" s="31"/>
      <c r="L66" s="3"/>
      <c r="M66" s="4"/>
      <c r="N66" s="4"/>
      <c r="O66" s="4"/>
      <c r="P66" s="4"/>
      <c r="Q66" s="4"/>
      <c r="R66" s="4"/>
      <c r="S66" s="4"/>
      <c r="T66" s="33"/>
      <c r="U66" s="33"/>
      <c r="V66" s="33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</row>
    <row r="67" spans="1:81" s="2" customFormat="1" ht="12.75" customHeight="1">
      <c r="A67" s="75" t="str">
        <f t="shared" si="16"/>
        <v>Romeyer, Louis</v>
      </c>
      <c r="B67" s="29" t="str">
        <f t="shared" si="17"/>
        <v>Berlin-Brandenburg</v>
      </c>
      <c r="C67" s="63"/>
      <c r="D67" s="81"/>
      <c r="E67" s="61"/>
      <c r="F67" s="60"/>
      <c r="G67" s="60"/>
      <c r="H67" s="60"/>
      <c r="I67" s="3"/>
      <c r="J67" s="31"/>
      <c r="K67" s="31"/>
      <c r="L67" s="3"/>
      <c r="M67" s="4"/>
      <c r="N67" s="4"/>
      <c r="O67" s="4"/>
      <c r="P67" s="4"/>
      <c r="Q67" s="4"/>
      <c r="R67" s="4"/>
      <c r="S67" s="4"/>
      <c r="T67" s="33"/>
      <c r="U67" s="33"/>
      <c r="V67" s="33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</row>
    <row r="68" spans="1:81" s="2" customFormat="1" ht="12.75" customHeight="1">
      <c r="A68" s="75" t="str">
        <f t="shared" si="16"/>
        <v>Romeyer, Louis</v>
      </c>
      <c r="B68" s="29" t="str">
        <f t="shared" si="17"/>
        <v>Südwest</v>
      </c>
      <c r="C68" s="63">
        <v>1</v>
      </c>
      <c r="D68" s="81">
        <v>4.667</v>
      </c>
      <c r="E68" s="61">
        <v>26</v>
      </c>
      <c r="F68" s="60">
        <v>21</v>
      </c>
      <c r="G68" s="60">
        <v>4</v>
      </c>
      <c r="H68" s="60">
        <v>2</v>
      </c>
      <c r="I68" s="3">
        <v>7</v>
      </c>
      <c r="J68" s="31">
        <v>1</v>
      </c>
      <c r="K68" s="31"/>
      <c r="L68" s="3"/>
      <c r="M68" s="4">
        <v>3</v>
      </c>
      <c r="N68" s="4">
        <v>3</v>
      </c>
      <c r="O68" s="4">
        <v>2</v>
      </c>
      <c r="P68" s="4"/>
      <c r="Q68" s="4"/>
      <c r="R68" s="4">
        <v>2</v>
      </c>
      <c r="S68" s="4">
        <v>1</v>
      </c>
      <c r="T68" s="33">
        <v>1</v>
      </c>
      <c r="U68" s="33"/>
      <c r="V68" s="33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</row>
    <row r="69" spans="1:81" s="2" customFormat="1" ht="12.75" customHeight="1">
      <c r="A69" s="75" t="str">
        <f t="shared" si="16"/>
        <v>Romeyer, Louis</v>
      </c>
      <c r="B69" s="29" t="str">
        <f t="shared" si="17"/>
        <v>Baden-Württemberg</v>
      </c>
      <c r="C69" s="63"/>
      <c r="D69" s="81"/>
      <c r="E69" s="61"/>
      <c r="F69" s="60"/>
      <c r="G69" s="60"/>
      <c r="H69" s="60"/>
      <c r="I69" s="3"/>
      <c r="J69" s="31"/>
      <c r="K69" s="31"/>
      <c r="L69" s="3"/>
      <c r="M69" s="4"/>
      <c r="N69" s="4"/>
      <c r="O69" s="4"/>
      <c r="P69" s="4"/>
      <c r="Q69" s="4"/>
      <c r="R69" s="4"/>
      <c r="S69" s="4"/>
      <c r="T69" s="33"/>
      <c r="U69" s="33"/>
      <c r="V69" s="33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</row>
    <row r="70" spans="1:81" s="2" customFormat="1" ht="12.75" customHeight="1">
      <c r="A70" s="75" t="str">
        <f t="shared" si="16"/>
        <v>Romeyer, Louis</v>
      </c>
      <c r="B70" s="29" t="str">
        <f t="shared" si="17"/>
        <v>Bayern</v>
      </c>
      <c r="C70" s="63"/>
      <c r="D70" s="81"/>
      <c r="E70" s="61"/>
      <c r="F70" s="60"/>
      <c r="G70" s="60"/>
      <c r="H70" s="60"/>
      <c r="I70" s="3"/>
      <c r="J70" s="31"/>
      <c r="K70" s="31"/>
      <c r="L70" s="3"/>
      <c r="M70" s="4"/>
      <c r="N70" s="4"/>
      <c r="O70" s="4"/>
      <c r="P70" s="4"/>
      <c r="Q70" s="4"/>
      <c r="R70" s="4"/>
      <c r="S70" s="4"/>
      <c r="T70" s="33"/>
      <c r="U70" s="33"/>
      <c r="V70" s="33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</row>
    <row r="71" spans="1:81" s="2" customFormat="1" ht="12.75" customHeight="1">
      <c r="A71" s="75" t="str">
        <f t="shared" si="16"/>
        <v>Romeyer, Louis</v>
      </c>
      <c r="B71" s="29" t="str">
        <f t="shared" si="17"/>
        <v>Gegner 6</v>
      </c>
      <c r="C71" s="63"/>
      <c r="D71" s="81"/>
      <c r="E71" s="61"/>
      <c r="F71" s="60"/>
      <c r="G71" s="60"/>
      <c r="H71" s="60"/>
      <c r="I71" s="3"/>
      <c r="J71" s="31"/>
      <c r="K71" s="31"/>
      <c r="L71" s="3"/>
      <c r="M71" s="4"/>
      <c r="N71" s="4"/>
      <c r="O71" s="4"/>
      <c r="P71" s="4"/>
      <c r="Q71" s="4"/>
      <c r="R71" s="4"/>
      <c r="S71" s="4"/>
      <c r="T71" s="33"/>
      <c r="U71" s="33"/>
      <c r="V71" s="33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</row>
    <row r="72" spans="1:25" ht="12.75" customHeight="1">
      <c r="A72" s="71" t="str">
        <f>'b-hess'!A72</f>
        <v>Ross, Carlo</v>
      </c>
      <c r="B72" s="117"/>
      <c r="C72" s="118"/>
      <c r="D72" s="119"/>
      <c r="E72" s="120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2"/>
      <c r="Y72" s="122"/>
    </row>
    <row r="73" spans="1:81" s="2" customFormat="1" ht="12.75" customHeight="1">
      <c r="A73" s="75" t="str">
        <f aca="true" t="shared" si="18" ref="A73:A78">A72</f>
        <v>Ross, Carlo</v>
      </c>
      <c r="B73" s="29" t="str">
        <f aca="true" t="shared" si="19" ref="B73:B78">B3</f>
        <v>NRW</v>
      </c>
      <c r="C73" s="63"/>
      <c r="D73" s="81"/>
      <c r="E73" s="61"/>
      <c r="F73" s="60"/>
      <c r="G73" s="60"/>
      <c r="H73" s="60"/>
      <c r="I73" s="3"/>
      <c r="J73" s="31"/>
      <c r="K73" s="31"/>
      <c r="L73" s="3"/>
      <c r="M73" s="4"/>
      <c r="N73" s="4"/>
      <c r="O73" s="4"/>
      <c r="P73" s="4"/>
      <c r="Q73" s="4"/>
      <c r="R73" s="4"/>
      <c r="S73" s="4"/>
      <c r="T73" s="33"/>
      <c r="U73" s="33"/>
      <c r="V73" s="33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</row>
    <row r="74" spans="1:81" s="2" customFormat="1" ht="12.75" customHeight="1">
      <c r="A74" s="75" t="str">
        <f t="shared" si="18"/>
        <v>Ross, Carlo</v>
      </c>
      <c r="B74" s="29" t="str">
        <f t="shared" si="19"/>
        <v>Berlin-Brandenburg</v>
      </c>
      <c r="C74" s="63">
        <v>1</v>
      </c>
      <c r="D74" s="81">
        <v>2</v>
      </c>
      <c r="E74" s="61">
        <v>5</v>
      </c>
      <c r="F74" s="60">
        <v>5</v>
      </c>
      <c r="G74" s="60"/>
      <c r="H74" s="60"/>
      <c r="I74" s="3"/>
      <c r="J74" s="31"/>
      <c r="K74" s="31"/>
      <c r="L74" s="3"/>
      <c r="M74" s="4">
        <v>3</v>
      </c>
      <c r="N74" s="4"/>
      <c r="O74" s="4"/>
      <c r="P74" s="4"/>
      <c r="Q74" s="4"/>
      <c r="R74" s="4"/>
      <c r="S74" s="4"/>
      <c r="T74" s="33"/>
      <c r="U74" s="33"/>
      <c r="V74" s="33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</row>
    <row r="75" spans="1:81" s="2" customFormat="1" ht="12.75" customHeight="1">
      <c r="A75" s="75" t="str">
        <f t="shared" si="18"/>
        <v>Ross, Carlo</v>
      </c>
      <c r="B75" s="29" t="str">
        <f t="shared" si="19"/>
        <v>Südwest</v>
      </c>
      <c r="C75" s="63">
        <v>1</v>
      </c>
      <c r="D75" s="81">
        <v>0.667</v>
      </c>
      <c r="E75" s="61">
        <v>2</v>
      </c>
      <c r="F75" s="60">
        <v>2</v>
      </c>
      <c r="G75" s="60"/>
      <c r="H75" s="60"/>
      <c r="I75" s="3"/>
      <c r="J75" s="31"/>
      <c r="K75" s="31"/>
      <c r="L75" s="3"/>
      <c r="M75" s="4"/>
      <c r="N75" s="4"/>
      <c r="O75" s="4"/>
      <c r="P75" s="4"/>
      <c r="Q75" s="4"/>
      <c r="R75" s="4"/>
      <c r="S75" s="4"/>
      <c r="T75" s="33"/>
      <c r="U75" s="33"/>
      <c r="V75" s="33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</row>
    <row r="76" spans="1:81" s="2" customFormat="1" ht="12.75" customHeight="1">
      <c r="A76" s="75" t="str">
        <f t="shared" si="18"/>
        <v>Ross, Carlo</v>
      </c>
      <c r="B76" s="29" t="str">
        <f t="shared" si="19"/>
        <v>Baden-Württemberg</v>
      </c>
      <c r="C76" s="63"/>
      <c r="D76" s="81"/>
      <c r="E76" s="61"/>
      <c r="F76" s="60"/>
      <c r="G76" s="60"/>
      <c r="H76" s="60"/>
      <c r="I76" s="3"/>
      <c r="J76" s="31"/>
      <c r="K76" s="31"/>
      <c r="L76" s="3"/>
      <c r="M76" s="4"/>
      <c r="N76" s="4"/>
      <c r="O76" s="4"/>
      <c r="P76" s="4"/>
      <c r="Q76" s="4"/>
      <c r="R76" s="4"/>
      <c r="S76" s="4"/>
      <c r="T76" s="33"/>
      <c r="U76" s="33"/>
      <c r="V76" s="33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</row>
    <row r="77" spans="1:81" s="2" customFormat="1" ht="12.75" customHeight="1">
      <c r="A77" s="75" t="str">
        <f t="shared" si="18"/>
        <v>Ross, Carlo</v>
      </c>
      <c r="B77" s="29" t="str">
        <f t="shared" si="19"/>
        <v>Bayern</v>
      </c>
      <c r="C77" s="63"/>
      <c r="D77" s="81"/>
      <c r="E77" s="61"/>
      <c r="F77" s="60"/>
      <c r="G77" s="60"/>
      <c r="H77" s="60"/>
      <c r="I77" s="3"/>
      <c r="J77" s="31"/>
      <c r="K77" s="31"/>
      <c r="L77" s="3"/>
      <c r="M77" s="4"/>
      <c r="N77" s="4"/>
      <c r="O77" s="4"/>
      <c r="P77" s="4"/>
      <c r="Q77" s="4"/>
      <c r="R77" s="4"/>
      <c r="S77" s="4"/>
      <c r="T77" s="33"/>
      <c r="U77" s="33"/>
      <c r="V77" s="33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</row>
    <row r="78" spans="1:81" s="2" customFormat="1" ht="12.75" customHeight="1">
      <c r="A78" s="75" t="str">
        <f t="shared" si="18"/>
        <v>Ross, Carlo</v>
      </c>
      <c r="B78" s="29" t="str">
        <f t="shared" si="19"/>
        <v>Gegner 6</v>
      </c>
      <c r="C78" s="63"/>
      <c r="D78" s="81"/>
      <c r="E78" s="61"/>
      <c r="F78" s="60"/>
      <c r="G78" s="60"/>
      <c r="H78" s="60"/>
      <c r="I78" s="3"/>
      <c r="J78" s="31"/>
      <c r="K78" s="31"/>
      <c r="L78" s="3"/>
      <c r="M78" s="4"/>
      <c r="N78" s="4"/>
      <c r="O78" s="4"/>
      <c r="P78" s="4"/>
      <c r="Q78" s="4"/>
      <c r="R78" s="4"/>
      <c r="S78" s="4"/>
      <c r="T78" s="33"/>
      <c r="U78" s="33"/>
      <c r="V78" s="33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</row>
    <row r="79" spans="1:32" ht="12.75" customHeight="1">
      <c r="A79" s="71" t="str">
        <f>'b-hess'!A79</f>
        <v>Rossius, Nicklas</v>
      </c>
      <c r="B79" s="117"/>
      <c r="C79" s="118"/>
      <c r="D79" s="119"/>
      <c r="E79" s="120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2"/>
      <c r="Y79" s="122"/>
      <c r="Z79" s="122"/>
      <c r="AA79" s="122"/>
      <c r="AB79" s="122"/>
      <c r="AC79" s="122"/>
      <c r="AD79" s="122"/>
      <c r="AE79" s="122"/>
      <c r="AF79" s="122"/>
    </row>
    <row r="80" spans="1:81" s="2" customFormat="1" ht="12.75" customHeight="1">
      <c r="A80" s="75" t="str">
        <f aca="true" t="shared" si="20" ref="A80:A85">A79</f>
        <v>Rossius, Nicklas</v>
      </c>
      <c r="B80" s="29" t="str">
        <f aca="true" t="shared" si="21" ref="B80:B85">B3</f>
        <v>NRW</v>
      </c>
      <c r="C80" s="63"/>
      <c r="D80" s="81"/>
      <c r="E80" s="61"/>
      <c r="F80" s="60"/>
      <c r="G80" s="60"/>
      <c r="H80" s="60"/>
      <c r="I80" s="3"/>
      <c r="J80" s="31"/>
      <c r="K80" s="31"/>
      <c r="L80" s="3"/>
      <c r="M80" s="4"/>
      <c r="N80" s="4"/>
      <c r="O80" s="4"/>
      <c r="P80" s="4"/>
      <c r="Q80" s="4"/>
      <c r="R80" s="4"/>
      <c r="S80" s="4"/>
      <c r="T80" s="33"/>
      <c r="U80" s="33"/>
      <c r="V80" s="33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</row>
    <row r="81" spans="1:81" s="2" customFormat="1" ht="12.75" customHeight="1">
      <c r="A81" s="75" t="str">
        <f t="shared" si="20"/>
        <v>Rossius, Nicklas</v>
      </c>
      <c r="B81" s="29" t="str">
        <f t="shared" si="21"/>
        <v>Berlin-Brandenburg</v>
      </c>
      <c r="C81" s="63"/>
      <c r="D81" s="81"/>
      <c r="E81" s="61"/>
      <c r="F81" s="60"/>
      <c r="G81" s="60"/>
      <c r="H81" s="60"/>
      <c r="I81" s="3"/>
      <c r="J81" s="31"/>
      <c r="K81" s="31"/>
      <c r="L81" s="3"/>
      <c r="M81" s="4"/>
      <c r="N81" s="4"/>
      <c r="O81" s="4"/>
      <c r="P81" s="4"/>
      <c r="Q81" s="4"/>
      <c r="R81" s="4"/>
      <c r="S81" s="4"/>
      <c r="T81" s="33"/>
      <c r="U81" s="33"/>
      <c r="V81" s="33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</row>
    <row r="82" spans="1:81" s="2" customFormat="1" ht="12.75" customHeight="1">
      <c r="A82" s="75" t="str">
        <f t="shared" si="20"/>
        <v>Rossius, Nicklas</v>
      </c>
      <c r="B82" s="29" t="str">
        <f t="shared" si="21"/>
        <v>Südwest</v>
      </c>
      <c r="C82" s="63"/>
      <c r="D82" s="81"/>
      <c r="E82" s="61"/>
      <c r="F82" s="60"/>
      <c r="G82" s="60"/>
      <c r="H82" s="60"/>
      <c r="I82" s="3"/>
      <c r="J82" s="31"/>
      <c r="K82" s="31"/>
      <c r="L82" s="3"/>
      <c r="M82" s="4"/>
      <c r="N82" s="4"/>
      <c r="O82" s="4"/>
      <c r="P82" s="4"/>
      <c r="Q82" s="4"/>
      <c r="R82" s="4"/>
      <c r="S82" s="4"/>
      <c r="T82" s="33"/>
      <c r="U82" s="33"/>
      <c r="V82" s="33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</row>
    <row r="83" spans="1:81" s="2" customFormat="1" ht="12.75" customHeight="1">
      <c r="A83" s="75" t="str">
        <f t="shared" si="20"/>
        <v>Rossius, Nicklas</v>
      </c>
      <c r="B83" s="29" t="str">
        <f t="shared" si="21"/>
        <v>Baden-Württemberg</v>
      </c>
      <c r="C83" s="63">
        <v>1</v>
      </c>
      <c r="D83" s="81">
        <v>1.333</v>
      </c>
      <c r="E83" s="61">
        <v>7</v>
      </c>
      <c r="F83" s="60">
        <v>6</v>
      </c>
      <c r="G83" s="60">
        <v>2</v>
      </c>
      <c r="H83" s="60"/>
      <c r="I83" s="3">
        <v>2</v>
      </c>
      <c r="J83" s="31">
        <v>1</v>
      </c>
      <c r="K83" s="31"/>
      <c r="L83" s="3"/>
      <c r="M83" s="4"/>
      <c r="N83" s="4">
        <v>1</v>
      </c>
      <c r="O83" s="4"/>
      <c r="P83" s="4"/>
      <c r="Q83" s="4"/>
      <c r="R83" s="4"/>
      <c r="S83" s="4"/>
      <c r="T83" s="33"/>
      <c r="U83" s="33"/>
      <c r="V83" s="33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</row>
    <row r="84" spans="1:81" s="2" customFormat="1" ht="12.75" customHeight="1">
      <c r="A84" s="75" t="str">
        <f t="shared" si="20"/>
        <v>Rossius, Nicklas</v>
      </c>
      <c r="B84" s="29" t="str">
        <f t="shared" si="21"/>
        <v>Bayern</v>
      </c>
      <c r="C84" s="63"/>
      <c r="D84" s="81"/>
      <c r="E84" s="61"/>
      <c r="F84" s="60"/>
      <c r="G84" s="60"/>
      <c r="H84" s="60"/>
      <c r="I84" s="3"/>
      <c r="J84" s="31"/>
      <c r="K84" s="31"/>
      <c r="L84" s="3"/>
      <c r="M84" s="4"/>
      <c r="N84" s="4"/>
      <c r="O84" s="4"/>
      <c r="P84" s="4"/>
      <c r="Q84" s="4"/>
      <c r="R84" s="4"/>
      <c r="S84" s="4"/>
      <c r="T84" s="33"/>
      <c r="U84" s="33"/>
      <c r="V84" s="33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</row>
    <row r="85" spans="1:81" s="2" customFormat="1" ht="12.75" customHeight="1">
      <c r="A85" s="75" t="str">
        <f t="shared" si="20"/>
        <v>Rossius, Nicklas</v>
      </c>
      <c r="B85" s="29" t="str">
        <f t="shared" si="21"/>
        <v>Gegner 6</v>
      </c>
      <c r="C85" s="63"/>
      <c r="D85" s="81"/>
      <c r="E85" s="61"/>
      <c r="F85" s="60"/>
      <c r="G85" s="60"/>
      <c r="H85" s="60"/>
      <c r="I85" s="3"/>
      <c r="J85" s="31"/>
      <c r="K85" s="31"/>
      <c r="L85" s="3"/>
      <c r="M85" s="4"/>
      <c r="N85" s="4"/>
      <c r="O85" s="4"/>
      <c r="P85" s="4"/>
      <c r="Q85" s="4"/>
      <c r="R85" s="4"/>
      <c r="S85" s="4"/>
      <c r="T85" s="33"/>
      <c r="U85" s="33"/>
      <c r="V85" s="33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</row>
    <row r="86" spans="1:24" ht="12.75" customHeight="1">
      <c r="A86" s="71" t="str">
        <f>'b-hess'!A86</f>
        <v>Schiesser, Jacob</v>
      </c>
      <c r="B86" s="117"/>
      <c r="C86" s="118"/>
      <c r="D86" s="119"/>
      <c r="E86" s="120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2"/>
    </row>
    <row r="87" spans="1:81" s="2" customFormat="1" ht="12.75" customHeight="1">
      <c r="A87" s="75" t="str">
        <f aca="true" t="shared" si="22" ref="A87:A92">A86</f>
        <v>Schiesser, Jacob</v>
      </c>
      <c r="B87" s="29" t="str">
        <f aca="true" t="shared" si="23" ref="B87:B92">B3</f>
        <v>NRW</v>
      </c>
      <c r="C87" s="63">
        <v>1</v>
      </c>
      <c r="D87" s="81">
        <v>1</v>
      </c>
      <c r="E87" s="61">
        <v>8</v>
      </c>
      <c r="F87" s="60">
        <v>4</v>
      </c>
      <c r="G87" s="60">
        <v>3</v>
      </c>
      <c r="H87" s="60">
        <v>1</v>
      </c>
      <c r="I87" s="3"/>
      <c r="J87" s="31"/>
      <c r="K87" s="31"/>
      <c r="L87" s="3"/>
      <c r="M87" s="4">
        <v>1</v>
      </c>
      <c r="N87" s="4">
        <v>1</v>
      </c>
      <c r="O87" s="4">
        <v>3</v>
      </c>
      <c r="P87" s="4"/>
      <c r="Q87" s="4"/>
      <c r="R87" s="4"/>
      <c r="S87" s="4"/>
      <c r="T87" s="33"/>
      <c r="U87" s="33"/>
      <c r="V87" s="33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</row>
    <row r="88" spans="1:81" s="2" customFormat="1" ht="12.75" customHeight="1">
      <c r="A88" s="75" t="str">
        <f t="shared" si="22"/>
        <v>Schiesser, Jacob</v>
      </c>
      <c r="B88" s="29" t="str">
        <f t="shared" si="23"/>
        <v>Berlin-Brandenburg</v>
      </c>
      <c r="C88" s="63"/>
      <c r="D88" s="81"/>
      <c r="E88" s="61"/>
      <c r="F88" s="60"/>
      <c r="G88" s="60"/>
      <c r="H88" s="60"/>
      <c r="I88" s="3"/>
      <c r="J88" s="31"/>
      <c r="K88" s="31"/>
      <c r="L88" s="3"/>
      <c r="M88" s="4"/>
      <c r="N88" s="4"/>
      <c r="O88" s="4"/>
      <c r="P88" s="4"/>
      <c r="Q88" s="4"/>
      <c r="R88" s="4"/>
      <c r="S88" s="4"/>
      <c r="T88" s="33"/>
      <c r="U88" s="33"/>
      <c r="V88" s="33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</row>
    <row r="89" spans="1:81" s="2" customFormat="1" ht="12.75" customHeight="1">
      <c r="A89" s="75" t="str">
        <f t="shared" si="22"/>
        <v>Schiesser, Jacob</v>
      </c>
      <c r="B89" s="29" t="str">
        <f t="shared" si="23"/>
        <v>Südwest</v>
      </c>
      <c r="C89" s="63"/>
      <c r="D89" s="81"/>
      <c r="E89" s="61"/>
      <c r="F89" s="60"/>
      <c r="G89" s="60"/>
      <c r="H89" s="60"/>
      <c r="I89" s="3"/>
      <c r="J89" s="31"/>
      <c r="K89" s="31"/>
      <c r="L89" s="3"/>
      <c r="M89" s="4"/>
      <c r="N89" s="4"/>
      <c r="O89" s="4"/>
      <c r="P89" s="4"/>
      <c r="Q89" s="4"/>
      <c r="R89" s="4"/>
      <c r="S89" s="4"/>
      <c r="T89" s="33"/>
      <c r="U89" s="33"/>
      <c r="V89" s="33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</row>
    <row r="90" spans="1:81" s="2" customFormat="1" ht="12.75" customHeight="1">
      <c r="A90" s="75" t="str">
        <f t="shared" si="22"/>
        <v>Schiesser, Jacob</v>
      </c>
      <c r="B90" s="29" t="str">
        <f t="shared" si="23"/>
        <v>Baden-Württemberg</v>
      </c>
      <c r="C90" s="63">
        <v>1</v>
      </c>
      <c r="D90" s="81">
        <v>2.6667</v>
      </c>
      <c r="E90" s="61">
        <v>21</v>
      </c>
      <c r="F90" s="60">
        <v>16</v>
      </c>
      <c r="G90" s="60">
        <v>8</v>
      </c>
      <c r="H90" s="60">
        <v>1</v>
      </c>
      <c r="I90" s="3">
        <v>7</v>
      </c>
      <c r="J90" s="31"/>
      <c r="K90" s="31">
        <v>1</v>
      </c>
      <c r="L90" s="3"/>
      <c r="M90" s="4">
        <v>2</v>
      </c>
      <c r="N90" s="4">
        <v>4</v>
      </c>
      <c r="O90" s="4"/>
      <c r="P90" s="4">
        <v>1</v>
      </c>
      <c r="Q90" s="4"/>
      <c r="R90" s="4">
        <v>2</v>
      </c>
      <c r="S90" s="4">
        <v>1</v>
      </c>
      <c r="T90" s="33"/>
      <c r="U90" s="33">
        <v>1</v>
      </c>
      <c r="V90" s="33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</row>
    <row r="91" spans="1:81" s="2" customFormat="1" ht="12.75" customHeight="1">
      <c r="A91" s="75" t="str">
        <f t="shared" si="22"/>
        <v>Schiesser, Jacob</v>
      </c>
      <c r="B91" s="29" t="str">
        <f t="shared" si="23"/>
        <v>Bayern</v>
      </c>
      <c r="C91" s="63"/>
      <c r="D91" s="81"/>
      <c r="E91" s="61"/>
      <c r="F91" s="60"/>
      <c r="G91" s="60"/>
      <c r="H91" s="60"/>
      <c r="I91" s="3"/>
      <c r="J91" s="31"/>
      <c r="K91" s="31"/>
      <c r="L91" s="3"/>
      <c r="M91" s="4"/>
      <c r="N91" s="4"/>
      <c r="O91" s="4"/>
      <c r="P91" s="4"/>
      <c r="Q91" s="4"/>
      <c r="R91" s="4"/>
      <c r="S91" s="4"/>
      <c r="T91" s="33"/>
      <c r="U91" s="33"/>
      <c r="V91" s="33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</row>
    <row r="92" spans="1:81" s="2" customFormat="1" ht="12.75" customHeight="1">
      <c r="A92" s="75" t="str">
        <f t="shared" si="22"/>
        <v>Schiesser, Jacob</v>
      </c>
      <c r="B92" s="29" t="str">
        <f t="shared" si="23"/>
        <v>Gegner 6</v>
      </c>
      <c r="C92" s="63"/>
      <c r="D92" s="81"/>
      <c r="E92" s="61"/>
      <c r="F92" s="60"/>
      <c r="G92" s="60"/>
      <c r="H92" s="60"/>
      <c r="I92" s="3"/>
      <c r="J92" s="31"/>
      <c r="K92" s="31"/>
      <c r="L92" s="3"/>
      <c r="M92" s="4"/>
      <c r="N92" s="4"/>
      <c r="O92" s="4"/>
      <c r="P92" s="4"/>
      <c r="Q92" s="4"/>
      <c r="R92" s="4"/>
      <c r="S92" s="4"/>
      <c r="T92" s="33"/>
      <c r="U92" s="33"/>
      <c r="V92" s="33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</row>
    <row r="93" spans="1:37" ht="12.75" customHeight="1">
      <c r="A93" s="71" t="str">
        <f>'b-hess'!A93</f>
        <v>Schmidt, Jan-Felix</v>
      </c>
      <c r="B93" s="117"/>
      <c r="C93" s="118"/>
      <c r="D93" s="119"/>
      <c r="E93" s="120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</row>
    <row r="94" spans="1:81" s="2" customFormat="1" ht="12.75" customHeight="1">
      <c r="A94" s="75" t="str">
        <f aca="true" t="shared" si="24" ref="A94:A99">A93</f>
        <v>Schmidt, Jan-Felix</v>
      </c>
      <c r="B94" s="5" t="str">
        <f aca="true" t="shared" si="25" ref="B94:B99">B3</f>
        <v>NRW</v>
      </c>
      <c r="C94" s="64">
        <v>1</v>
      </c>
      <c r="D94" s="81">
        <v>0</v>
      </c>
      <c r="E94" s="61">
        <v>2</v>
      </c>
      <c r="F94" s="60">
        <v>1</v>
      </c>
      <c r="G94" s="60">
        <v>1</v>
      </c>
      <c r="H94" s="60">
        <v>1</v>
      </c>
      <c r="I94" s="3">
        <v>1</v>
      </c>
      <c r="J94" s="31">
        <v>1</v>
      </c>
      <c r="K94" s="31"/>
      <c r="L94" s="3"/>
      <c r="M94" s="4"/>
      <c r="N94" s="4">
        <v>1</v>
      </c>
      <c r="O94" s="4"/>
      <c r="P94" s="4"/>
      <c r="Q94" s="4"/>
      <c r="R94" s="4"/>
      <c r="S94" s="4"/>
      <c r="T94" s="33"/>
      <c r="U94" s="33"/>
      <c r="V94" s="33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</row>
    <row r="95" spans="1:81" s="2" customFormat="1" ht="12.75" customHeight="1">
      <c r="A95" s="75" t="str">
        <f t="shared" si="24"/>
        <v>Schmidt, Jan-Felix</v>
      </c>
      <c r="B95" s="5" t="str">
        <f t="shared" si="25"/>
        <v>Berlin-Brandenburg</v>
      </c>
      <c r="C95" s="64"/>
      <c r="D95" s="81"/>
      <c r="E95" s="61"/>
      <c r="F95" s="60"/>
      <c r="G95" s="60"/>
      <c r="H95" s="60"/>
      <c r="I95" s="3"/>
      <c r="J95" s="31"/>
      <c r="K95" s="31"/>
      <c r="L95" s="3"/>
      <c r="M95" s="4"/>
      <c r="N95" s="4"/>
      <c r="O95" s="4"/>
      <c r="P95" s="4"/>
      <c r="Q95" s="4"/>
      <c r="R95" s="4"/>
      <c r="S95" s="4"/>
      <c r="T95" s="33"/>
      <c r="U95" s="33"/>
      <c r="V95" s="33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</row>
    <row r="96" spans="1:81" s="2" customFormat="1" ht="12.75" customHeight="1">
      <c r="A96" s="75" t="str">
        <f t="shared" si="24"/>
        <v>Schmidt, Jan-Felix</v>
      </c>
      <c r="B96" s="5" t="str">
        <f t="shared" si="25"/>
        <v>Südwest</v>
      </c>
      <c r="C96" s="64"/>
      <c r="D96" s="81"/>
      <c r="E96" s="61"/>
      <c r="F96" s="60"/>
      <c r="G96" s="60"/>
      <c r="H96" s="60"/>
      <c r="I96" s="3"/>
      <c r="J96" s="31"/>
      <c r="K96" s="31"/>
      <c r="L96" s="3"/>
      <c r="M96" s="4"/>
      <c r="N96" s="4"/>
      <c r="O96" s="4"/>
      <c r="P96" s="4"/>
      <c r="Q96" s="4"/>
      <c r="R96" s="4"/>
      <c r="S96" s="4"/>
      <c r="T96" s="33"/>
      <c r="U96" s="33"/>
      <c r="V96" s="33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</row>
    <row r="97" spans="1:81" s="2" customFormat="1" ht="12.75" customHeight="1">
      <c r="A97" s="75" t="str">
        <f t="shared" si="24"/>
        <v>Schmidt, Jan-Felix</v>
      </c>
      <c r="B97" s="5" t="str">
        <f t="shared" si="25"/>
        <v>Baden-Württemberg</v>
      </c>
      <c r="C97" s="64"/>
      <c r="D97" s="81"/>
      <c r="E97" s="61"/>
      <c r="F97" s="60"/>
      <c r="G97" s="60"/>
      <c r="H97" s="60"/>
      <c r="I97" s="3"/>
      <c r="J97" s="31"/>
      <c r="K97" s="31"/>
      <c r="L97" s="3"/>
      <c r="M97" s="4"/>
      <c r="N97" s="4"/>
      <c r="O97" s="4"/>
      <c r="P97" s="4"/>
      <c r="Q97" s="4"/>
      <c r="R97" s="4"/>
      <c r="S97" s="4"/>
      <c r="T97" s="33"/>
      <c r="U97" s="33"/>
      <c r="V97" s="33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</row>
    <row r="98" spans="1:81" s="2" customFormat="1" ht="12.75" customHeight="1">
      <c r="A98" s="75" t="str">
        <f t="shared" si="24"/>
        <v>Schmidt, Jan-Felix</v>
      </c>
      <c r="B98" s="5" t="str">
        <f t="shared" si="25"/>
        <v>Bayern</v>
      </c>
      <c r="C98" s="64">
        <v>1</v>
      </c>
      <c r="D98" s="81">
        <v>4</v>
      </c>
      <c r="E98" s="61">
        <v>19</v>
      </c>
      <c r="F98" s="60">
        <v>16</v>
      </c>
      <c r="G98" s="60">
        <v>6</v>
      </c>
      <c r="H98" s="60">
        <v>2</v>
      </c>
      <c r="I98" s="3">
        <v>3</v>
      </c>
      <c r="J98" s="31"/>
      <c r="K98" s="31"/>
      <c r="L98" s="3"/>
      <c r="M98" s="4">
        <v>3</v>
      </c>
      <c r="N98" s="4">
        <v>2</v>
      </c>
      <c r="O98" s="4">
        <v>1</v>
      </c>
      <c r="P98" s="4"/>
      <c r="Q98" s="4"/>
      <c r="R98" s="4"/>
      <c r="S98" s="4"/>
      <c r="T98" s="33"/>
      <c r="U98" s="33">
        <v>1</v>
      </c>
      <c r="V98" s="33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</row>
    <row r="99" spans="1:81" s="2" customFormat="1" ht="12.75" customHeight="1">
      <c r="A99" s="75" t="str">
        <f t="shared" si="24"/>
        <v>Schmidt, Jan-Felix</v>
      </c>
      <c r="B99" s="5" t="str">
        <f t="shared" si="25"/>
        <v>Gegner 6</v>
      </c>
      <c r="C99" s="64"/>
      <c r="D99" s="81"/>
      <c r="E99" s="61"/>
      <c r="F99" s="60"/>
      <c r="G99" s="60"/>
      <c r="H99" s="60"/>
      <c r="I99" s="3"/>
      <c r="J99" s="31"/>
      <c r="K99" s="31"/>
      <c r="L99" s="3"/>
      <c r="M99" s="4"/>
      <c r="N99" s="4"/>
      <c r="O99" s="4"/>
      <c r="P99" s="4"/>
      <c r="Q99" s="4"/>
      <c r="R99" s="4"/>
      <c r="S99" s="4"/>
      <c r="T99" s="33"/>
      <c r="U99" s="33"/>
      <c r="V99" s="33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</row>
    <row r="100" spans="1:25" ht="12.75" customHeight="1">
      <c r="A100" s="71" t="str">
        <f>'b-hess'!A100</f>
        <v>Thierolf,  Felix</v>
      </c>
      <c r="B100" s="117"/>
      <c r="C100" s="118"/>
      <c r="D100" s="119"/>
      <c r="E100" s="120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2"/>
      <c r="Y100" s="122"/>
    </row>
    <row r="101" spans="1:81" s="2" customFormat="1" ht="12.75" customHeight="1">
      <c r="A101" s="75" t="str">
        <f aca="true" t="shared" si="26" ref="A101:A106">A100</f>
        <v>Thierolf,  Felix</v>
      </c>
      <c r="B101" s="29" t="str">
        <f aca="true" t="shared" si="27" ref="B101:B106">B3</f>
        <v>NRW</v>
      </c>
      <c r="C101" s="63"/>
      <c r="D101" s="81"/>
      <c r="E101" s="61"/>
      <c r="F101" s="60"/>
      <c r="G101" s="60"/>
      <c r="H101" s="60"/>
      <c r="I101" s="3"/>
      <c r="J101" s="31"/>
      <c r="K101" s="31"/>
      <c r="L101" s="3"/>
      <c r="M101" s="4"/>
      <c r="N101" s="4"/>
      <c r="O101" s="4"/>
      <c r="P101" s="4"/>
      <c r="Q101" s="4"/>
      <c r="R101" s="4"/>
      <c r="S101" s="4"/>
      <c r="T101" s="33"/>
      <c r="U101" s="33"/>
      <c r="V101" s="33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</row>
    <row r="102" spans="1:81" s="2" customFormat="1" ht="12.75" customHeight="1">
      <c r="A102" s="75" t="str">
        <f t="shared" si="26"/>
        <v>Thierolf,  Felix</v>
      </c>
      <c r="B102" s="29" t="str">
        <f t="shared" si="27"/>
        <v>Berlin-Brandenburg</v>
      </c>
      <c r="C102" s="63">
        <v>1</v>
      </c>
      <c r="D102" s="81">
        <v>0</v>
      </c>
      <c r="E102" s="61">
        <v>4</v>
      </c>
      <c r="F102" s="60">
        <v>2</v>
      </c>
      <c r="G102" s="60">
        <v>2</v>
      </c>
      <c r="H102" s="60">
        <v>2</v>
      </c>
      <c r="I102" s="3">
        <v>2</v>
      </c>
      <c r="J102" s="31">
        <v>1</v>
      </c>
      <c r="K102" s="31"/>
      <c r="L102" s="3"/>
      <c r="M102" s="4"/>
      <c r="N102" s="4">
        <v>1</v>
      </c>
      <c r="O102" s="4">
        <v>1</v>
      </c>
      <c r="P102" s="4"/>
      <c r="Q102" s="4"/>
      <c r="R102" s="4"/>
      <c r="S102" s="4"/>
      <c r="T102" s="33"/>
      <c r="U102" s="33"/>
      <c r="V102" s="33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</row>
    <row r="103" spans="1:81" s="2" customFormat="1" ht="12.75" customHeight="1">
      <c r="A103" s="75" t="str">
        <f t="shared" si="26"/>
        <v>Thierolf,  Felix</v>
      </c>
      <c r="B103" s="29" t="str">
        <f t="shared" si="27"/>
        <v>Südwest</v>
      </c>
      <c r="C103" s="63"/>
      <c r="D103" s="81"/>
      <c r="E103" s="61"/>
      <c r="F103" s="60"/>
      <c r="G103" s="60"/>
      <c r="H103" s="60"/>
      <c r="I103" s="3"/>
      <c r="J103" s="31"/>
      <c r="K103" s="31"/>
      <c r="L103" s="3"/>
      <c r="M103" s="4"/>
      <c r="N103" s="4"/>
      <c r="O103" s="4"/>
      <c r="P103" s="4"/>
      <c r="Q103" s="4"/>
      <c r="R103" s="4"/>
      <c r="S103" s="4"/>
      <c r="T103" s="33"/>
      <c r="U103" s="33"/>
      <c r="V103" s="33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</row>
    <row r="104" spans="1:81" s="2" customFormat="1" ht="12.75" customHeight="1">
      <c r="A104" s="75" t="str">
        <f t="shared" si="26"/>
        <v>Thierolf,  Felix</v>
      </c>
      <c r="B104" s="29" t="str">
        <f t="shared" si="27"/>
        <v>Baden-Württemberg</v>
      </c>
      <c r="C104" s="63"/>
      <c r="D104" s="81"/>
      <c r="E104" s="61"/>
      <c r="F104" s="60"/>
      <c r="G104" s="60"/>
      <c r="H104" s="60"/>
      <c r="I104" s="3"/>
      <c r="J104" s="31"/>
      <c r="K104" s="31"/>
      <c r="L104" s="3"/>
      <c r="M104" s="4"/>
      <c r="N104" s="4"/>
      <c r="O104" s="4"/>
      <c r="P104" s="4"/>
      <c r="Q104" s="4"/>
      <c r="R104" s="4"/>
      <c r="S104" s="4"/>
      <c r="T104" s="33"/>
      <c r="U104" s="33"/>
      <c r="V104" s="33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</row>
    <row r="105" spans="1:81" s="2" customFormat="1" ht="12.75" customHeight="1">
      <c r="A105" s="75" t="str">
        <f t="shared" si="26"/>
        <v>Thierolf,  Felix</v>
      </c>
      <c r="B105" s="29" t="str">
        <f t="shared" si="27"/>
        <v>Bayern</v>
      </c>
      <c r="C105" s="63"/>
      <c r="D105" s="81"/>
      <c r="E105" s="61"/>
      <c r="F105" s="60"/>
      <c r="G105" s="60"/>
      <c r="H105" s="60"/>
      <c r="I105" s="3"/>
      <c r="J105" s="31"/>
      <c r="K105" s="31"/>
      <c r="L105" s="3"/>
      <c r="M105" s="4"/>
      <c r="N105" s="4"/>
      <c r="O105" s="4"/>
      <c r="P105" s="4"/>
      <c r="Q105" s="4"/>
      <c r="R105" s="4"/>
      <c r="S105" s="4"/>
      <c r="T105" s="33"/>
      <c r="U105" s="33"/>
      <c r="V105" s="33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</row>
    <row r="106" spans="1:81" s="2" customFormat="1" ht="12.75" customHeight="1">
      <c r="A106" s="75" t="str">
        <f t="shared" si="26"/>
        <v>Thierolf,  Felix</v>
      </c>
      <c r="B106" s="29" t="str">
        <f t="shared" si="27"/>
        <v>Gegner 6</v>
      </c>
      <c r="C106" s="63"/>
      <c r="D106" s="81"/>
      <c r="E106" s="61"/>
      <c r="F106" s="60"/>
      <c r="G106" s="60"/>
      <c r="H106" s="60"/>
      <c r="I106" s="3"/>
      <c r="J106" s="31"/>
      <c r="K106" s="31"/>
      <c r="L106" s="3"/>
      <c r="M106" s="4"/>
      <c r="N106" s="4"/>
      <c r="O106" s="4"/>
      <c r="P106" s="4"/>
      <c r="Q106" s="4"/>
      <c r="R106" s="4"/>
      <c r="S106" s="4"/>
      <c r="T106" s="33"/>
      <c r="U106" s="33"/>
      <c r="V106" s="33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</row>
    <row r="107" spans="1:25" ht="12.75" customHeight="1">
      <c r="A107" s="71" t="str">
        <f>'b-hess'!A107</f>
        <v>Weck, Julius</v>
      </c>
      <c r="B107" s="117"/>
      <c r="C107" s="118"/>
      <c r="D107" s="119"/>
      <c r="E107" s="120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2"/>
      <c r="Y107" s="122"/>
    </row>
    <row r="108" spans="1:81" s="2" customFormat="1" ht="12.75" customHeight="1">
      <c r="A108" s="75" t="str">
        <f aca="true" t="shared" si="28" ref="A108:A113">A107</f>
        <v>Weck, Julius</v>
      </c>
      <c r="B108" s="29" t="str">
        <f aca="true" t="shared" si="29" ref="B108:B113">B3</f>
        <v>NRW</v>
      </c>
      <c r="C108" s="63">
        <v>1</v>
      </c>
      <c r="D108" s="81">
        <v>0</v>
      </c>
      <c r="E108" s="61">
        <v>4</v>
      </c>
      <c r="F108" s="60">
        <v>1</v>
      </c>
      <c r="G108" s="60">
        <v>4</v>
      </c>
      <c r="H108" s="60">
        <v>4</v>
      </c>
      <c r="I108" s="3">
        <v>1</v>
      </c>
      <c r="J108" s="31"/>
      <c r="K108" s="31"/>
      <c r="L108" s="3"/>
      <c r="M108" s="4"/>
      <c r="N108" s="4">
        <v>3</v>
      </c>
      <c r="O108" s="4"/>
      <c r="P108" s="4"/>
      <c r="Q108" s="4"/>
      <c r="R108" s="4">
        <v>1</v>
      </c>
      <c r="S108" s="4">
        <v>2</v>
      </c>
      <c r="T108" s="33"/>
      <c r="U108" s="33">
        <v>1</v>
      </c>
      <c r="V108" s="33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</row>
    <row r="109" spans="1:81" s="2" customFormat="1" ht="12.75" customHeight="1">
      <c r="A109" s="75" t="str">
        <f t="shared" si="28"/>
        <v>Weck, Julius</v>
      </c>
      <c r="B109" s="29" t="str">
        <f t="shared" si="29"/>
        <v>Berlin-Brandenburg</v>
      </c>
      <c r="C109" s="63"/>
      <c r="D109" s="81"/>
      <c r="E109" s="61"/>
      <c r="F109" s="60"/>
      <c r="G109" s="60"/>
      <c r="H109" s="60"/>
      <c r="I109" s="3"/>
      <c r="J109" s="31"/>
      <c r="K109" s="31"/>
      <c r="L109" s="3"/>
      <c r="M109" s="4"/>
      <c r="N109" s="4"/>
      <c r="O109" s="4"/>
      <c r="P109" s="4"/>
      <c r="Q109" s="4"/>
      <c r="R109" s="4"/>
      <c r="S109" s="4"/>
      <c r="T109" s="33"/>
      <c r="U109" s="33"/>
      <c r="V109" s="33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</row>
    <row r="110" spans="1:81" s="2" customFormat="1" ht="12.75" customHeight="1">
      <c r="A110" s="75" t="str">
        <f t="shared" si="28"/>
        <v>Weck, Julius</v>
      </c>
      <c r="B110" s="29" t="str">
        <f t="shared" si="29"/>
        <v>Südwest</v>
      </c>
      <c r="C110" s="63"/>
      <c r="D110" s="81"/>
      <c r="E110" s="61"/>
      <c r="F110" s="60"/>
      <c r="G110" s="60"/>
      <c r="H110" s="60"/>
      <c r="I110" s="3"/>
      <c r="J110" s="31"/>
      <c r="K110" s="31"/>
      <c r="L110" s="3"/>
      <c r="M110" s="4"/>
      <c r="N110" s="4"/>
      <c r="O110" s="4"/>
      <c r="P110" s="4"/>
      <c r="Q110" s="4"/>
      <c r="R110" s="4"/>
      <c r="S110" s="4"/>
      <c r="T110" s="33"/>
      <c r="U110" s="33"/>
      <c r="V110" s="33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</row>
    <row r="111" spans="1:81" s="2" customFormat="1" ht="12.75" customHeight="1">
      <c r="A111" s="75" t="str">
        <f t="shared" si="28"/>
        <v>Weck, Julius</v>
      </c>
      <c r="B111" s="29" t="str">
        <f t="shared" si="29"/>
        <v>Baden-Württemberg</v>
      </c>
      <c r="C111" s="63"/>
      <c r="D111" s="81"/>
      <c r="E111" s="61"/>
      <c r="F111" s="60"/>
      <c r="G111" s="60"/>
      <c r="H111" s="60"/>
      <c r="I111" s="3"/>
      <c r="J111" s="31"/>
      <c r="K111" s="31"/>
      <c r="L111" s="3"/>
      <c r="M111" s="4"/>
      <c r="N111" s="4"/>
      <c r="O111" s="4"/>
      <c r="P111" s="4"/>
      <c r="Q111" s="4"/>
      <c r="R111" s="4"/>
      <c r="S111" s="4"/>
      <c r="T111" s="33"/>
      <c r="U111" s="33"/>
      <c r="V111" s="33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</row>
    <row r="112" spans="1:81" s="2" customFormat="1" ht="12.75" customHeight="1">
      <c r="A112" s="75" t="str">
        <f t="shared" si="28"/>
        <v>Weck, Julius</v>
      </c>
      <c r="B112" s="29" t="str">
        <f t="shared" si="29"/>
        <v>Bayern</v>
      </c>
      <c r="C112" s="63"/>
      <c r="D112" s="81"/>
      <c r="E112" s="61"/>
      <c r="F112" s="60"/>
      <c r="G112" s="60"/>
      <c r="H112" s="60"/>
      <c r="I112" s="3"/>
      <c r="J112" s="31"/>
      <c r="K112" s="31"/>
      <c r="L112" s="3"/>
      <c r="M112" s="4"/>
      <c r="N112" s="4"/>
      <c r="O112" s="4"/>
      <c r="P112" s="4"/>
      <c r="Q112" s="4"/>
      <c r="R112" s="4"/>
      <c r="S112" s="4"/>
      <c r="T112" s="33"/>
      <c r="U112" s="33"/>
      <c r="V112" s="33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</row>
    <row r="113" spans="1:81" s="2" customFormat="1" ht="12.75" customHeight="1">
      <c r="A113" s="75" t="str">
        <f t="shared" si="28"/>
        <v>Weck, Julius</v>
      </c>
      <c r="B113" s="29" t="str">
        <f t="shared" si="29"/>
        <v>Gegner 6</v>
      </c>
      <c r="C113" s="63"/>
      <c r="D113" s="81"/>
      <c r="E113" s="61"/>
      <c r="F113" s="60"/>
      <c r="G113" s="60"/>
      <c r="H113" s="60"/>
      <c r="I113" s="3"/>
      <c r="J113" s="31"/>
      <c r="K113" s="31"/>
      <c r="L113" s="3"/>
      <c r="M113" s="4"/>
      <c r="N113" s="4"/>
      <c r="O113" s="4"/>
      <c r="P113" s="4"/>
      <c r="Q113" s="4"/>
      <c r="R113" s="4"/>
      <c r="S113" s="4"/>
      <c r="T113" s="33"/>
      <c r="U113" s="33"/>
      <c r="V113" s="33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</row>
    <row r="114" spans="1:25" ht="12.75" customHeight="1">
      <c r="A114" s="71">
        <f>'b-hess'!A114</f>
        <v>0</v>
      </c>
      <c r="B114" s="117"/>
      <c r="C114" s="118"/>
      <c r="D114" s="119"/>
      <c r="E114" s="120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2"/>
      <c r="Y114" s="122"/>
    </row>
    <row r="115" spans="1:81" s="2" customFormat="1" ht="12.75" customHeight="1">
      <c r="A115" s="75">
        <f aca="true" t="shared" si="30" ref="A115:A120">A114</f>
        <v>0</v>
      </c>
      <c r="B115" s="29" t="str">
        <f aca="true" t="shared" si="31" ref="B115:B120">B3</f>
        <v>NRW</v>
      </c>
      <c r="C115" s="63"/>
      <c r="D115" s="81"/>
      <c r="E115" s="61"/>
      <c r="F115" s="60"/>
      <c r="G115" s="60"/>
      <c r="H115" s="60"/>
      <c r="I115" s="3"/>
      <c r="J115" s="31"/>
      <c r="K115" s="31"/>
      <c r="L115" s="3"/>
      <c r="M115" s="4"/>
      <c r="N115" s="4"/>
      <c r="O115" s="4"/>
      <c r="P115" s="4"/>
      <c r="Q115" s="4"/>
      <c r="R115" s="4"/>
      <c r="S115" s="4"/>
      <c r="T115" s="33"/>
      <c r="U115" s="33"/>
      <c r="V115" s="33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</row>
    <row r="116" spans="1:81" s="2" customFormat="1" ht="12.75" customHeight="1">
      <c r="A116" s="75">
        <f t="shared" si="30"/>
        <v>0</v>
      </c>
      <c r="B116" s="29" t="str">
        <f t="shared" si="31"/>
        <v>Berlin-Brandenburg</v>
      </c>
      <c r="C116" s="63"/>
      <c r="D116" s="81"/>
      <c r="E116" s="61"/>
      <c r="F116" s="60"/>
      <c r="G116" s="60"/>
      <c r="H116" s="60"/>
      <c r="I116" s="3"/>
      <c r="J116" s="31"/>
      <c r="K116" s="31"/>
      <c r="L116" s="3"/>
      <c r="M116" s="4"/>
      <c r="N116" s="4"/>
      <c r="O116" s="4"/>
      <c r="P116" s="4"/>
      <c r="Q116" s="4"/>
      <c r="R116" s="4"/>
      <c r="S116" s="4"/>
      <c r="T116" s="33"/>
      <c r="U116" s="33"/>
      <c r="V116" s="33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</row>
    <row r="117" spans="1:81" s="2" customFormat="1" ht="12.75" customHeight="1">
      <c r="A117" s="75">
        <f t="shared" si="30"/>
        <v>0</v>
      </c>
      <c r="B117" s="29" t="str">
        <f t="shared" si="31"/>
        <v>Südwest</v>
      </c>
      <c r="C117" s="63"/>
      <c r="D117" s="81"/>
      <c r="E117" s="61"/>
      <c r="F117" s="60"/>
      <c r="G117" s="60"/>
      <c r="H117" s="60"/>
      <c r="I117" s="3"/>
      <c r="J117" s="31"/>
      <c r="K117" s="31"/>
      <c r="L117" s="3"/>
      <c r="M117" s="4"/>
      <c r="N117" s="4"/>
      <c r="O117" s="4"/>
      <c r="P117" s="4"/>
      <c r="Q117" s="4"/>
      <c r="R117" s="4"/>
      <c r="S117" s="4"/>
      <c r="T117" s="33"/>
      <c r="U117" s="33"/>
      <c r="V117" s="33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</row>
    <row r="118" spans="1:81" s="2" customFormat="1" ht="12.75" customHeight="1">
      <c r="A118" s="75">
        <f t="shared" si="30"/>
        <v>0</v>
      </c>
      <c r="B118" s="29" t="str">
        <f t="shared" si="31"/>
        <v>Baden-Württemberg</v>
      </c>
      <c r="C118" s="63"/>
      <c r="D118" s="81"/>
      <c r="E118" s="61"/>
      <c r="F118" s="60"/>
      <c r="G118" s="60"/>
      <c r="H118" s="60"/>
      <c r="I118" s="3"/>
      <c r="J118" s="31"/>
      <c r="K118" s="31"/>
      <c r="L118" s="3"/>
      <c r="M118" s="4"/>
      <c r="N118" s="4"/>
      <c r="O118" s="4"/>
      <c r="P118" s="4"/>
      <c r="Q118" s="4"/>
      <c r="R118" s="4"/>
      <c r="S118" s="4"/>
      <c r="T118" s="33"/>
      <c r="U118" s="33"/>
      <c r="V118" s="33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</row>
    <row r="119" spans="1:81" s="2" customFormat="1" ht="12.75" customHeight="1">
      <c r="A119" s="75">
        <f t="shared" si="30"/>
        <v>0</v>
      </c>
      <c r="B119" s="29" t="str">
        <f t="shared" si="31"/>
        <v>Bayern</v>
      </c>
      <c r="C119" s="63"/>
      <c r="D119" s="81"/>
      <c r="E119" s="61"/>
      <c r="F119" s="60"/>
      <c r="G119" s="60"/>
      <c r="H119" s="60"/>
      <c r="I119" s="3"/>
      <c r="J119" s="31"/>
      <c r="K119" s="31"/>
      <c r="L119" s="3"/>
      <c r="M119" s="4"/>
      <c r="N119" s="4"/>
      <c r="O119" s="4"/>
      <c r="P119" s="4"/>
      <c r="Q119" s="4"/>
      <c r="R119" s="4"/>
      <c r="S119" s="4"/>
      <c r="T119" s="33"/>
      <c r="U119" s="33"/>
      <c r="V119" s="33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</row>
    <row r="120" spans="1:81" s="2" customFormat="1" ht="12.75" customHeight="1">
      <c r="A120" s="75">
        <f t="shared" si="30"/>
        <v>0</v>
      </c>
      <c r="B120" s="29" t="str">
        <f t="shared" si="31"/>
        <v>Gegner 6</v>
      </c>
      <c r="C120" s="63"/>
      <c r="D120" s="81"/>
      <c r="E120" s="61"/>
      <c r="F120" s="60"/>
      <c r="G120" s="60"/>
      <c r="H120" s="60"/>
      <c r="I120" s="3"/>
      <c r="J120" s="31"/>
      <c r="K120" s="31"/>
      <c r="L120" s="3"/>
      <c r="M120" s="4"/>
      <c r="N120" s="4"/>
      <c r="O120" s="4"/>
      <c r="P120" s="4"/>
      <c r="Q120" s="4"/>
      <c r="R120" s="4"/>
      <c r="S120" s="4"/>
      <c r="T120" s="33"/>
      <c r="U120" s="33"/>
      <c r="V120" s="33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</row>
    <row r="121" spans="1:25" ht="12.75" customHeight="1">
      <c r="A121" s="71">
        <f>'b-hess'!A121</f>
        <v>0</v>
      </c>
      <c r="B121" s="117"/>
      <c r="C121" s="118"/>
      <c r="D121" s="119"/>
      <c r="E121" s="120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2"/>
      <c r="Y121" s="122"/>
    </row>
    <row r="122" spans="1:81" s="2" customFormat="1" ht="12.75" customHeight="1">
      <c r="A122" s="75">
        <f aca="true" t="shared" si="32" ref="A122:A127">A121</f>
        <v>0</v>
      </c>
      <c r="B122" s="29" t="str">
        <f aca="true" t="shared" si="33" ref="B122:B127">B3</f>
        <v>NRW</v>
      </c>
      <c r="C122" s="63"/>
      <c r="D122" s="81"/>
      <c r="E122" s="61"/>
      <c r="F122" s="60"/>
      <c r="G122" s="60"/>
      <c r="H122" s="60"/>
      <c r="I122" s="3"/>
      <c r="J122" s="31"/>
      <c r="K122" s="31"/>
      <c r="L122" s="3"/>
      <c r="M122" s="4"/>
      <c r="N122" s="4"/>
      <c r="O122" s="4"/>
      <c r="P122" s="4"/>
      <c r="Q122" s="4"/>
      <c r="R122" s="4"/>
      <c r="S122" s="4"/>
      <c r="T122" s="33"/>
      <c r="U122" s="33"/>
      <c r="V122" s="33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</row>
    <row r="123" spans="1:81" s="2" customFormat="1" ht="12.75" customHeight="1">
      <c r="A123" s="75">
        <f t="shared" si="32"/>
        <v>0</v>
      </c>
      <c r="B123" s="29" t="str">
        <f t="shared" si="33"/>
        <v>Berlin-Brandenburg</v>
      </c>
      <c r="C123" s="63"/>
      <c r="D123" s="81"/>
      <c r="E123" s="61"/>
      <c r="F123" s="60"/>
      <c r="G123" s="60"/>
      <c r="H123" s="60"/>
      <c r="I123" s="3"/>
      <c r="J123" s="31"/>
      <c r="K123" s="31"/>
      <c r="L123" s="3"/>
      <c r="M123" s="4"/>
      <c r="N123" s="4"/>
      <c r="O123" s="4"/>
      <c r="P123" s="4"/>
      <c r="Q123" s="4"/>
      <c r="R123" s="4"/>
      <c r="S123" s="4"/>
      <c r="T123" s="33"/>
      <c r="U123" s="33"/>
      <c r="V123" s="33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</row>
    <row r="124" spans="1:81" s="2" customFormat="1" ht="12.75" customHeight="1">
      <c r="A124" s="75">
        <f t="shared" si="32"/>
        <v>0</v>
      </c>
      <c r="B124" s="29" t="str">
        <f t="shared" si="33"/>
        <v>Südwest</v>
      </c>
      <c r="C124" s="63"/>
      <c r="D124" s="81"/>
      <c r="E124" s="61"/>
      <c r="F124" s="60"/>
      <c r="G124" s="60"/>
      <c r="H124" s="60"/>
      <c r="I124" s="3"/>
      <c r="J124" s="31"/>
      <c r="K124" s="31"/>
      <c r="L124" s="3"/>
      <c r="M124" s="4"/>
      <c r="N124" s="4"/>
      <c r="O124" s="4"/>
      <c r="P124" s="4"/>
      <c r="Q124" s="4"/>
      <c r="R124" s="4"/>
      <c r="S124" s="4"/>
      <c r="T124" s="33"/>
      <c r="U124" s="33"/>
      <c r="V124" s="33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</row>
    <row r="125" spans="1:81" s="2" customFormat="1" ht="12.75" customHeight="1">
      <c r="A125" s="75">
        <f t="shared" si="32"/>
        <v>0</v>
      </c>
      <c r="B125" s="29" t="str">
        <f t="shared" si="33"/>
        <v>Baden-Württemberg</v>
      </c>
      <c r="C125" s="63"/>
      <c r="D125" s="81"/>
      <c r="E125" s="61"/>
      <c r="F125" s="60"/>
      <c r="G125" s="60"/>
      <c r="H125" s="60"/>
      <c r="I125" s="3"/>
      <c r="J125" s="31"/>
      <c r="K125" s="31"/>
      <c r="L125" s="3"/>
      <c r="M125" s="4"/>
      <c r="N125" s="4"/>
      <c r="O125" s="4"/>
      <c r="P125" s="4"/>
      <c r="Q125" s="4"/>
      <c r="R125" s="4"/>
      <c r="S125" s="4"/>
      <c r="T125" s="33"/>
      <c r="U125" s="33"/>
      <c r="V125" s="33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</row>
    <row r="126" spans="1:81" s="2" customFormat="1" ht="12.75" customHeight="1">
      <c r="A126" s="75">
        <f t="shared" si="32"/>
        <v>0</v>
      </c>
      <c r="B126" s="29" t="str">
        <f t="shared" si="33"/>
        <v>Bayern</v>
      </c>
      <c r="C126" s="63"/>
      <c r="D126" s="81"/>
      <c r="E126" s="61"/>
      <c r="F126" s="60"/>
      <c r="G126" s="60"/>
      <c r="H126" s="60"/>
      <c r="I126" s="3"/>
      <c r="J126" s="31"/>
      <c r="K126" s="31"/>
      <c r="L126" s="3"/>
      <c r="M126" s="4"/>
      <c r="N126" s="4"/>
      <c r="O126" s="4"/>
      <c r="P126" s="4"/>
      <c r="Q126" s="4"/>
      <c r="R126" s="4"/>
      <c r="S126" s="4"/>
      <c r="T126" s="33"/>
      <c r="U126" s="33"/>
      <c r="V126" s="33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</row>
    <row r="127" spans="1:81" s="2" customFormat="1" ht="12.75" customHeight="1">
      <c r="A127" s="75">
        <f t="shared" si="32"/>
        <v>0</v>
      </c>
      <c r="B127" s="29" t="str">
        <f t="shared" si="33"/>
        <v>Gegner 6</v>
      </c>
      <c r="C127" s="63"/>
      <c r="D127" s="81"/>
      <c r="E127" s="61"/>
      <c r="F127" s="60"/>
      <c r="G127" s="60"/>
      <c r="H127" s="60"/>
      <c r="I127" s="3"/>
      <c r="J127" s="31"/>
      <c r="K127" s="31"/>
      <c r="L127" s="3"/>
      <c r="M127" s="4"/>
      <c r="N127" s="4"/>
      <c r="O127" s="4"/>
      <c r="P127" s="4"/>
      <c r="Q127" s="4"/>
      <c r="R127" s="4"/>
      <c r="S127" s="4"/>
      <c r="T127" s="33"/>
      <c r="U127" s="33"/>
      <c r="V127" s="33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</row>
    <row r="128" spans="1:25" ht="12.75" customHeight="1">
      <c r="A128" s="71">
        <f>'b-hess'!A128</f>
        <v>0</v>
      </c>
      <c r="B128" s="117"/>
      <c r="C128" s="118"/>
      <c r="D128" s="119"/>
      <c r="E128" s="120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2"/>
      <c r="Y128" s="122"/>
    </row>
    <row r="129" spans="1:81" s="2" customFormat="1" ht="12.75" customHeight="1">
      <c r="A129" s="75">
        <f aca="true" t="shared" si="34" ref="A129:A134">A128</f>
        <v>0</v>
      </c>
      <c r="B129" s="29" t="str">
        <f aca="true" t="shared" si="35" ref="B129:B134">B3</f>
        <v>NRW</v>
      </c>
      <c r="C129" s="63"/>
      <c r="D129" s="81"/>
      <c r="E129" s="61"/>
      <c r="F129" s="60"/>
      <c r="G129" s="60"/>
      <c r="H129" s="60"/>
      <c r="I129" s="3"/>
      <c r="J129" s="31"/>
      <c r="K129" s="31"/>
      <c r="L129" s="3"/>
      <c r="M129" s="4"/>
      <c r="N129" s="4"/>
      <c r="O129" s="4"/>
      <c r="P129" s="4"/>
      <c r="Q129" s="4"/>
      <c r="R129" s="4"/>
      <c r="S129" s="4"/>
      <c r="T129" s="33"/>
      <c r="U129" s="33"/>
      <c r="V129" s="33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</row>
    <row r="130" spans="1:81" s="2" customFormat="1" ht="12.75" customHeight="1">
      <c r="A130" s="75">
        <f t="shared" si="34"/>
        <v>0</v>
      </c>
      <c r="B130" s="29" t="str">
        <f t="shared" si="35"/>
        <v>Berlin-Brandenburg</v>
      </c>
      <c r="C130" s="63"/>
      <c r="D130" s="81"/>
      <c r="E130" s="61"/>
      <c r="F130" s="60"/>
      <c r="G130" s="60"/>
      <c r="H130" s="60"/>
      <c r="I130" s="3"/>
      <c r="J130" s="31"/>
      <c r="K130" s="31"/>
      <c r="L130" s="3"/>
      <c r="M130" s="4"/>
      <c r="N130" s="4"/>
      <c r="O130" s="4"/>
      <c r="P130" s="4"/>
      <c r="Q130" s="4"/>
      <c r="R130" s="4"/>
      <c r="S130" s="4"/>
      <c r="T130" s="33"/>
      <c r="U130" s="33"/>
      <c r="V130" s="33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</row>
    <row r="131" spans="1:81" s="2" customFormat="1" ht="12.75" customHeight="1">
      <c r="A131" s="75">
        <f t="shared" si="34"/>
        <v>0</v>
      </c>
      <c r="B131" s="29" t="str">
        <f t="shared" si="35"/>
        <v>Südwest</v>
      </c>
      <c r="C131" s="63"/>
      <c r="D131" s="81"/>
      <c r="E131" s="61"/>
      <c r="F131" s="60"/>
      <c r="G131" s="60"/>
      <c r="H131" s="60"/>
      <c r="I131" s="3"/>
      <c r="J131" s="31"/>
      <c r="K131" s="31"/>
      <c r="L131" s="3"/>
      <c r="M131" s="4"/>
      <c r="N131" s="4"/>
      <c r="O131" s="4"/>
      <c r="P131" s="4"/>
      <c r="Q131" s="4"/>
      <c r="R131" s="4"/>
      <c r="S131" s="4"/>
      <c r="T131" s="33"/>
      <c r="U131" s="33"/>
      <c r="V131" s="33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</row>
    <row r="132" spans="1:81" s="2" customFormat="1" ht="12.75" customHeight="1">
      <c r="A132" s="75">
        <f t="shared" si="34"/>
        <v>0</v>
      </c>
      <c r="B132" s="29" t="str">
        <f t="shared" si="35"/>
        <v>Baden-Württemberg</v>
      </c>
      <c r="C132" s="63"/>
      <c r="D132" s="81"/>
      <c r="E132" s="61"/>
      <c r="F132" s="60"/>
      <c r="G132" s="60"/>
      <c r="H132" s="60"/>
      <c r="I132" s="3"/>
      <c r="J132" s="31"/>
      <c r="K132" s="31"/>
      <c r="L132" s="3"/>
      <c r="M132" s="4"/>
      <c r="N132" s="4"/>
      <c r="O132" s="4"/>
      <c r="P132" s="4"/>
      <c r="Q132" s="4"/>
      <c r="R132" s="4"/>
      <c r="S132" s="4"/>
      <c r="T132" s="33"/>
      <c r="U132" s="33"/>
      <c r="V132" s="33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</row>
    <row r="133" spans="1:81" s="2" customFormat="1" ht="12.75" customHeight="1">
      <c r="A133" s="75">
        <f t="shared" si="34"/>
        <v>0</v>
      </c>
      <c r="B133" s="29" t="str">
        <f t="shared" si="35"/>
        <v>Bayern</v>
      </c>
      <c r="C133" s="63"/>
      <c r="D133" s="81"/>
      <c r="E133" s="61"/>
      <c r="F133" s="60"/>
      <c r="G133" s="60"/>
      <c r="H133" s="60"/>
      <c r="I133" s="3"/>
      <c r="J133" s="31"/>
      <c r="K133" s="31"/>
      <c r="L133" s="3"/>
      <c r="M133" s="4"/>
      <c r="N133" s="4"/>
      <c r="O133" s="4"/>
      <c r="P133" s="4"/>
      <c r="Q133" s="4"/>
      <c r="R133" s="4"/>
      <c r="S133" s="4"/>
      <c r="T133" s="33"/>
      <c r="U133" s="33"/>
      <c r="V133" s="33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</row>
    <row r="134" spans="1:81" s="2" customFormat="1" ht="12.75" customHeight="1">
      <c r="A134" s="75">
        <f t="shared" si="34"/>
        <v>0</v>
      </c>
      <c r="B134" s="29" t="str">
        <f t="shared" si="35"/>
        <v>Gegner 6</v>
      </c>
      <c r="C134" s="63"/>
      <c r="D134" s="81"/>
      <c r="E134" s="61"/>
      <c r="F134" s="60"/>
      <c r="G134" s="60"/>
      <c r="H134" s="60"/>
      <c r="I134" s="3"/>
      <c r="J134" s="31"/>
      <c r="K134" s="31"/>
      <c r="L134" s="3"/>
      <c r="M134" s="4"/>
      <c r="N134" s="4"/>
      <c r="O134" s="4"/>
      <c r="P134" s="4"/>
      <c r="Q134" s="4"/>
      <c r="R134" s="4"/>
      <c r="S134" s="4"/>
      <c r="T134" s="33"/>
      <c r="U134" s="33"/>
      <c r="V134" s="33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</row>
    <row r="135" spans="1:25" ht="12.75" customHeight="1">
      <c r="A135" s="71">
        <f>'b-hess'!A135</f>
        <v>0</v>
      </c>
      <c r="B135" s="117"/>
      <c r="C135" s="118"/>
      <c r="D135" s="119"/>
      <c r="E135" s="120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2"/>
      <c r="Y135" s="122"/>
    </row>
    <row r="136" spans="1:81" s="2" customFormat="1" ht="12.75" customHeight="1">
      <c r="A136" s="75">
        <f aca="true" t="shared" si="36" ref="A136:A141">A135</f>
        <v>0</v>
      </c>
      <c r="B136" s="29" t="str">
        <f aca="true" t="shared" si="37" ref="B136:B141">B3</f>
        <v>NRW</v>
      </c>
      <c r="C136" s="63"/>
      <c r="D136" s="81"/>
      <c r="E136" s="61"/>
      <c r="F136" s="60"/>
      <c r="G136" s="60"/>
      <c r="H136" s="60"/>
      <c r="I136" s="3"/>
      <c r="J136" s="31"/>
      <c r="K136" s="31"/>
      <c r="L136" s="3"/>
      <c r="M136" s="4"/>
      <c r="N136" s="4"/>
      <c r="O136" s="4"/>
      <c r="P136" s="4"/>
      <c r="Q136" s="4"/>
      <c r="R136" s="4"/>
      <c r="S136" s="4"/>
      <c r="T136" s="33"/>
      <c r="U136" s="33"/>
      <c r="V136" s="33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</row>
    <row r="137" spans="1:81" s="2" customFormat="1" ht="12.75" customHeight="1">
      <c r="A137" s="75">
        <f t="shared" si="36"/>
        <v>0</v>
      </c>
      <c r="B137" s="29" t="str">
        <f t="shared" si="37"/>
        <v>Berlin-Brandenburg</v>
      </c>
      <c r="C137" s="63"/>
      <c r="D137" s="81"/>
      <c r="E137" s="61"/>
      <c r="F137" s="60"/>
      <c r="G137" s="60"/>
      <c r="H137" s="60"/>
      <c r="I137" s="3"/>
      <c r="J137" s="31"/>
      <c r="K137" s="31"/>
      <c r="L137" s="3"/>
      <c r="M137" s="4"/>
      <c r="N137" s="4"/>
      <c r="O137" s="4"/>
      <c r="P137" s="4"/>
      <c r="Q137" s="4"/>
      <c r="R137" s="4"/>
      <c r="S137" s="4"/>
      <c r="T137" s="33"/>
      <c r="U137" s="33"/>
      <c r="V137" s="33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</row>
    <row r="138" spans="1:81" s="2" customFormat="1" ht="12.75" customHeight="1">
      <c r="A138" s="75">
        <f t="shared" si="36"/>
        <v>0</v>
      </c>
      <c r="B138" s="29" t="str">
        <f t="shared" si="37"/>
        <v>Südwest</v>
      </c>
      <c r="C138" s="63"/>
      <c r="D138" s="81"/>
      <c r="E138" s="61"/>
      <c r="F138" s="60"/>
      <c r="G138" s="60"/>
      <c r="H138" s="60"/>
      <c r="I138" s="3"/>
      <c r="J138" s="31"/>
      <c r="K138" s="31"/>
      <c r="L138" s="3"/>
      <c r="M138" s="4"/>
      <c r="N138" s="4"/>
      <c r="O138" s="4"/>
      <c r="P138" s="4"/>
      <c r="Q138" s="4"/>
      <c r="R138" s="4"/>
      <c r="S138" s="4"/>
      <c r="T138" s="33"/>
      <c r="U138" s="33"/>
      <c r="V138" s="33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</row>
    <row r="139" spans="1:81" s="2" customFormat="1" ht="12.75" customHeight="1">
      <c r="A139" s="75">
        <f t="shared" si="36"/>
        <v>0</v>
      </c>
      <c r="B139" s="29" t="str">
        <f t="shared" si="37"/>
        <v>Baden-Württemberg</v>
      </c>
      <c r="C139" s="63"/>
      <c r="D139" s="81"/>
      <c r="E139" s="61"/>
      <c r="F139" s="60"/>
      <c r="G139" s="60"/>
      <c r="H139" s="60"/>
      <c r="I139" s="3"/>
      <c r="J139" s="31"/>
      <c r="K139" s="31"/>
      <c r="L139" s="3"/>
      <c r="M139" s="4"/>
      <c r="N139" s="4"/>
      <c r="O139" s="4"/>
      <c r="P139" s="4"/>
      <c r="Q139" s="4"/>
      <c r="R139" s="4"/>
      <c r="S139" s="4"/>
      <c r="T139" s="33"/>
      <c r="U139" s="33"/>
      <c r="V139" s="33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</row>
    <row r="140" spans="1:81" s="2" customFormat="1" ht="12.75" customHeight="1">
      <c r="A140" s="75">
        <f t="shared" si="36"/>
        <v>0</v>
      </c>
      <c r="B140" s="29" t="str">
        <f t="shared" si="37"/>
        <v>Bayern</v>
      </c>
      <c r="C140" s="63"/>
      <c r="D140" s="81"/>
      <c r="E140" s="61"/>
      <c r="F140" s="60"/>
      <c r="G140" s="60"/>
      <c r="H140" s="60"/>
      <c r="I140" s="3"/>
      <c r="J140" s="31"/>
      <c r="K140" s="31"/>
      <c r="L140" s="3"/>
      <c r="M140" s="4"/>
      <c r="N140" s="4"/>
      <c r="O140" s="4"/>
      <c r="P140" s="4"/>
      <c r="Q140" s="4"/>
      <c r="R140" s="4"/>
      <c r="S140" s="4"/>
      <c r="T140" s="33"/>
      <c r="U140" s="33"/>
      <c r="V140" s="33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</row>
    <row r="141" spans="1:81" s="2" customFormat="1" ht="12.75" customHeight="1">
      <c r="A141" s="75">
        <f t="shared" si="36"/>
        <v>0</v>
      </c>
      <c r="B141" s="29" t="str">
        <f t="shared" si="37"/>
        <v>Gegner 6</v>
      </c>
      <c r="C141" s="63"/>
      <c r="D141" s="81"/>
      <c r="E141" s="61"/>
      <c r="F141" s="60"/>
      <c r="G141" s="60"/>
      <c r="H141" s="60"/>
      <c r="I141" s="3"/>
      <c r="J141" s="31"/>
      <c r="K141" s="31"/>
      <c r="L141" s="3"/>
      <c r="M141" s="4"/>
      <c r="N141" s="4"/>
      <c r="O141" s="4"/>
      <c r="P141" s="4"/>
      <c r="Q141" s="4"/>
      <c r="R141" s="4"/>
      <c r="S141" s="4"/>
      <c r="T141" s="33"/>
      <c r="U141" s="33"/>
      <c r="V141" s="33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</row>
    <row r="142" spans="1:25" ht="12.75" customHeight="1">
      <c r="A142" s="71">
        <f>'b-hess'!A142</f>
        <v>0</v>
      </c>
      <c r="B142" s="117"/>
      <c r="C142" s="118"/>
      <c r="D142" s="119"/>
      <c r="E142" s="120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2"/>
      <c r="Y142" s="122"/>
    </row>
    <row r="143" spans="1:81" s="2" customFormat="1" ht="12.75" customHeight="1">
      <c r="A143" s="75">
        <f aca="true" t="shared" si="38" ref="A143:A148">A142</f>
        <v>0</v>
      </c>
      <c r="B143" s="29" t="str">
        <f aca="true" t="shared" si="39" ref="B143:B148">B31</f>
        <v>NRW</v>
      </c>
      <c r="C143" s="63"/>
      <c r="D143" s="81"/>
      <c r="E143" s="61"/>
      <c r="F143" s="60"/>
      <c r="G143" s="60"/>
      <c r="H143" s="60"/>
      <c r="I143" s="3"/>
      <c r="J143" s="31"/>
      <c r="K143" s="31"/>
      <c r="L143" s="3"/>
      <c r="M143" s="4"/>
      <c r="N143" s="4"/>
      <c r="O143" s="4"/>
      <c r="P143" s="4"/>
      <c r="Q143" s="4"/>
      <c r="R143" s="4"/>
      <c r="S143" s="4"/>
      <c r="T143" s="33"/>
      <c r="U143" s="33"/>
      <c r="V143" s="33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</row>
    <row r="144" spans="1:81" s="2" customFormat="1" ht="12.75" customHeight="1">
      <c r="A144" s="75">
        <f t="shared" si="38"/>
        <v>0</v>
      </c>
      <c r="B144" s="29" t="str">
        <f t="shared" si="39"/>
        <v>Berlin-Brandenburg</v>
      </c>
      <c r="C144" s="63"/>
      <c r="D144" s="81"/>
      <c r="E144" s="61"/>
      <c r="F144" s="60"/>
      <c r="G144" s="60"/>
      <c r="H144" s="60"/>
      <c r="I144" s="3"/>
      <c r="J144" s="31"/>
      <c r="K144" s="31"/>
      <c r="L144" s="3"/>
      <c r="M144" s="4"/>
      <c r="N144" s="4"/>
      <c r="O144" s="4"/>
      <c r="P144" s="4"/>
      <c r="Q144" s="4"/>
      <c r="R144" s="4"/>
      <c r="S144" s="4"/>
      <c r="T144" s="33"/>
      <c r="U144" s="33"/>
      <c r="V144" s="33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</row>
    <row r="145" spans="1:81" s="2" customFormat="1" ht="12.75" customHeight="1">
      <c r="A145" s="75">
        <f t="shared" si="38"/>
        <v>0</v>
      </c>
      <c r="B145" s="29" t="str">
        <f t="shared" si="39"/>
        <v>Südwest</v>
      </c>
      <c r="C145" s="63"/>
      <c r="D145" s="81"/>
      <c r="E145" s="61"/>
      <c r="F145" s="60"/>
      <c r="G145" s="60"/>
      <c r="H145" s="60"/>
      <c r="I145" s="3"/>
      <c r="J145" s="31"/>
      <c r="K145" s="31"/>
      <c r="L145" s="3"/>
      <c r="M145" s="4"/>
      <c r="N145" s="4"/>
      <c r="O145" s="4"/>
      <c r="P145" s="4"/>
      <c r="Q145" s="4"/>
      <c r="R145" s="4"/>
      <c r="S145" s="4"/>
      <c r="T145" s="33"/>
      <c r="U145" s="33"/>
      <c r="V145" s="33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</row>
    <row r="146" spans="1:81" s="2" customFormat="1" ht="12.75" customHeight="1">
      <c r="A146" s="75">
        <f t="shared" si="38"/>
        <v>0</v>
      </c>
      <c r="B146" s="29" t="str">
        <f t="shared" si="39"/>
        <v>Baden-Württemberg</v>
      </c>
      <c r="C146" s="63"/>
      <c r="D146" s="81"/>
      <c r="E146" s="61"/>
      <c r="F146" s="60"/>
      <c r="G146" s="60"/>
      <c r="H146" s="60"/>
      <c r="I146" s="3"/>
      <c r="J146" s="31"/>
      <c r="K146" s="31"/>
      <c r="L146" s="3"/>
      <c r="M146" s="4"/>
      <c r="N146" s="4"/>
      <c r="O146" s="4"/>
      <c r="P146" s="4"/>
      <c r="Q146" s="4"/>
      <c r="R146" s="4"/>
      <c r="S146" s="4"/>
      <c r="T146" s="33"/>
      <c r="U146" s="33"/>
      <c r="V146" s="33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</row>
    <row r="147" spans="1:81" s="2" customFormat="1" ht="12.75" customHeight="1">
      <c r="A147" s="75">
        <f t="shared" si="38"/>
        <v>0</v>
      </c>
      <c r="B147" s="29" t="str">
        <f t="shared" si="39"/>
        <v>Bayern</v>
      </c>
      <c r="C147" s="63"/>
      <c r="D147" s="81"/>
      <c r="E147" s="61"/>
      <c r="F147" s="60"/>
      <c r="G147" s="60"/>
      <c r="H147" s="60"/>
      <c r="I147" s="3"/>
      <c r="J147" s="31"/>
      <c r="K147" s="31"/>
      <c r="L147" s="3"/>
      <c r="M147" s="4"/>
      <c r="N147" s="4"/>
      <c r="O147" s="4"/>
      <c r="P147" s="4"/>
      <c r="Q147" s="4"/>
      <c r="R147" s="4"/>
      <c r="S147" s="4"/>
      <c r="T147" s="33"/>
      <c r="U147" s="33"/>
      <c r="V147" s="33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</row>
    <row r="148" spans="1:81" s="2" customFormat="1" ht="12.75" customHeight="1">
      <c r="A148" s="75">
        <f t="shared" si="38"/>
        <v>0</v>
      </c>
      <c r="B148" s="29" t="str">
        <f t="shared" si="39"/>
        <v>Gegner 6</v>
      </c>
      <c r="C148" s="63"/>
      <c r="D148" s="81"/>
      <c r="E148" s="61"/>
      <c r="F148" s="60"/>
      <c r="G148" s="60"/>
      <c r="H148" s="60"/>
      <c r="I148" s="3"/>
      <c r="J148" s="31"/>
      <c r="K148" s="31"/>
      <c r="L148" s="3"/>
      <c r="M148" s="4"/>
      <c r="N148" s="4"/>
      <c r="O148" s="4"/>
      <c r="P148" s="4"/>
      <c r="Q148" s="4"/>
      <c r="R148" s="4"/>
      <c r="S148" s="4"/>
      <c r="T148" s="33"/>
      <c r="U148" s="33"/>
      <c r="V148" s="33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</row>
    <row r="149" spans="1:25" ht="12.75" customHeight="1">
      <c r="A149" s="71">
        <f>'b-hess'!A149</f>
        <v>0</v>
      </c>
      <c r="B149" s="117"/>
      <c r="C149" s="118"/>
      <c r="D149" s="119"/>
      <c r="E149" s="120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2"/>
      <c r="Y149" s="122"/>
    </row>
    <row r="150" spans="1:81" s="2" customFormat="1" ht="12.75" customHeight="1">
      <c r="A150" s="75">
        <f aca="true" t="shared" si="40" ref="A150:A155">A149</f>
        <v>0</v>
      </c>
      <c r="B150" s="29" t="str">
        <f aca="true" t="shared" si="41" ref="B150:B155">B31</f>
        <v>NRW</v>
      </c>
      <c r="C150" s="63"/>
      <c r="D150" s="81"/>
      <c r="E150" s="61"/>
      <c r="F150" s="60"/>
      <c r="G150" s="60"/>
      <c r="H150" s="60"/>
      <c r="I150" s="3"/>
      <c r="J150" s="31"/>
      <c r="K150" s="31"/>
      <c r="L150" s="3"/>
      <c r="M150" s="4"/>
      <c r="N150" s="4"/>
      <c r="O150" s="4"/>
      <c r="P150" s="4"/>
      <c r="Q150" s="4"/>
      <c r="R150" s="4"/>
      <c r="S150" s="4"/>
      <c r="T150" s="33"/>
      <c r="U150" s="33"/>
      <c r="V150" s="33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</row>
    <row r="151" spans="1:81" s="2" customFormat="1" ht="12.75" customHeight="1">
      <c r="A151" s="75">
        <f t="shared" si="40"/>
        <v>0</v>
      </c>
      <c r="B151" s="29" t="str">
        <f t="shared" si="41"/>
        <v>Berlin-Brandenburg</v>
      </c>
      <c r="C151" s="63"/>
      <c r="D151" s="81"/>
      <c r="E151" s="61"/>
      <c r="F151" s="60"/>
      <c r="G151" s="60"/>
      <c r="H151" s="60"/>
      <c r="I151" s="3"/>
      <c r="J151" s="31"/>
      <c r="K151" s="31"/>
      <c r="L151" s="3"/>
      <c r="M151" s="4"/>
      <c r="N151" s="4"/>
      <c r="O151" s="4"/>
      <c r="P151" s="4"/>
      <c r="Q151" s="4"/>
      <c r="R151" s="4"/>
      <c r="S151" s="4"/>
      <c r="T151" s="33"/>
      <c r="U151" s="33"/>
      <c r="V151" s="33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</row>
    <row r="152" spans="1:81" s="2" customFormat="1" ht="12.75" customHeight="1">
      <c r="A152" s="75">
        <f t="shared" si="40"/>
        <v>0</v>
      </c>
      <c r="B152" s="29" t="str">
        <f t="shared" si="41"/>
        <v>Südwest</v>
      </c>
      <c r="C152" s="63"/>
      <c r="D152" s="81"/>
      <c r="E152" s="61"/>
      <c r="F152" s="60"/>
      <c r="G152" s="60"/>
      <c r="H152" s="60"/>
      <c r="I152" s="3"/>
      <c r="J152" s="31"/>
      <c r="K152" s="31"/>
      <c r="L152" s="3"/>
      <c r="M152" s="4"/>
      <c r="N152" s="4"/>
      <c r="O152" s="4"/>
      <c r="P152" s="4"/>
      <c r="Q152" s="4"/>
      <c r="R152" s="4"/>
      <c r="S152" s="4"/>
      <c r="T152" s="33"/>
      <c r="U152" s="33"/>
      <c r="V152" s="33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</row>
    <row r="153" spans="1:81" s="2" customFormat="1" ht="12.75" customHeight="1">
      <c r="A153" s="75">
        <f t="shared" si="40"/>
        <v>0</v>
      </c>
      <c r="B153" s="29" t="str">
        <f t="shared" si="41"/>
        <v>Baden-Württemberg</v>
      </c>
      <c r="C153" s="63"/>
      <c r="D153" s="81"/>
      <c r="E153" s="61"/>
      <c r="F153" s="60"/>
      <c r="G153" s="60"/>
      <c r="H153" s="60"/>
      <c r="I153" s="3"/>
      <c r="J153" s="31"/>
      <c r="K153" s="31"/>
      <c r="L153" s="3"/>
      <c r="M153" s="4"/>
      <c r="N153" s="4"/>
      <c r="O153" s="4"/>
      <c r="P153" s="4"/>
      <c r="Q153" s="4"/>
      <c r="R153" s="4"/>
      <c r="S153" s="4"/>
      <c r="T153" s="33"/>
      <c r="U153" s="33"/>
      <c r="V153" s="33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</row>
    <row r="154" spans="1:81" s="2" customFormat="1" ht="12.75" customHeight="1">
      <c r="A154" s="75">
        <f t="shared" si="40"/>
        <v>0</v>
      </c>
      <c r="B154" s="29" t="str">
        <f t="shared" si="41"/>
        <v>Bayern</v>
      </c>
      <c r="C154" s="63"/>
      <c r="D154" s="81"/>
      <c r="E154" s="61"/>
      <c r="F154" s="60"/>
      <c r="G154" s="60"/>
      <c r="H154" s="60"/>
      <c r="I154" s="3"/>
      <c r="J154" s="31"/>
      <c r="K154" s="31"/>
      <c r="L154" s="3"/>
      <c r="M154" s="4"/>
      <c r="N154" s="4"/>
      <c r="O154" s="4"/>
      <c r="P154" s="4"/>
      <c r="Q154" s="4"/>
      <c r="R154" s="4"/>
      <c r="S154" s="4"/>
      <c r="T154" s="33"/>
      <c r="U154" s="33"/>
      <c r="V154" s="33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</row>
    <row r="155" spans="1:81" s="2" customFormat="1" ht="12.75" customHeight="1">
      <c r="A155" s="75">
        <f t="shared" si="40"/>
        <v>0</v>
      </c>
      <c r="B155" s="29" t="str">
        <f t="shared" si="41"/>
        <v>Gegner 6</v>
      </c>
      <c r="C155" s="63"/>
      <c r="D155" s="81"/>
      <c r="E155" s="61"/>
      <c r="F155" s="60"/>
      <c r="G155" s="60"/>
      <c r="H155" s="60"/>
      <c r="I155" s="3"/>
      <c r="J155" s="31"/>
      <c r="K155" s="31"/>
      <c r="L155" s="3"/>
      <c r="M155" s="4"/>
      <c r="N155" s="4"/>
      <c r="O155" s="4"/>
      <c r="P155" s="4"/>
      <c r="Q155" s="4"/>
      <c r="R155" s="4"/>
      <c r="S155" s="4"/>
      <c r="T155" s="33"/>
      <c r="U155" s="33"/>
      <c r="V155" s="33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</row>
    <row r="156" spans="1:25" ht="12.75" customHeight="1">
      <c r="A156" s="71">
        <f>'b-hess'!A156</f>
        <v>0</v>
      </c>
      <c r="B156" s="117"/>
      <c r="C156" s="118"/>
      <c r="D156" s="119"/>
      <c r="E156" s="120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2"/>
      <c r="Y156" s="122"/>
    </row>
    <row r="157" spans="1:81" s="2" customFormat="1" ht="12.75" customHeight="1">
      <c r="A157" s="75">
        <f aca="true" t="shared" si="42" ref="A157:A162">A156</f>
        <v>0</v>
      </c>
      <c r="B157" s="29" t="str">
        <f aca="true" t="shared" si="43" ref="B157:B162">B31</f>
        <v>NRW</v>
      </c>
      <c r="C157" s="63"/>
      <c r="D157" s="81"/>
      <c r="E157" s="61"/>
      <c r="F157" s="60"/>
      <c r="G157" s="60"/>
      <c r="H157" s="60"/>
      <c r="I157" s="3"/>
      <c r="J157" s="31"/>
      <c r="K157" s="31"/>
      <c r="L157" s="3"/>
      <c r="M157" s="4"/>
      <c r="N157" s="4"/>
      <c r="O157" s="4"/>
      <c r="P157" s="4"/>
      <c r="Q157" s="4"/>
      <c r="R157" s="4"/>
      <c r="S157" s="4"/>
      <c r="T157" s="33"/>
      <c r="U157" s="33"/>
      <c r="V157" s="33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</row>
    <row r="158" spans="1:81" s="2" customFormat="1" ht="12.75" customHeight="1">
      <c r="A158" s="75">
        <f t="shared" si="42"/>
        <v>0</v>
      </c>
      <c r="B158" s="29" t="str">
        <f t="shared" si="43"/>
        <v>Berlin-Brandenburg</v>
      </c>
      <c r="C158" s="63"/>
      <c r="D158" s="81"/>
      <c r="E158" s="61"/>
      <c r="F158" s="60"/>
      <c r="G158" s="60"/>
      <c r="H158" s="60"/>
      <c r="I158" s="3"/>
      <c r="J158" s="31"/>
      <c r="K158" s="31"/>
      <c r="L158" s="3"/>
      <c r="M158" s="4"/>
      <c r="N158" s="4"/>
      <c r="O158" s="4"/>
      <c r="P158" s="4"/>
      <c r="Q158" s="4"/>
      <c r="R158" s="4"/>
      <c r="S158" s="4"/>
      <c r="T158" s="33"/>
      <c r="U158" s="33"/>
      <c r="V158" s="33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</row>
    <row r="159" spans="1:81" s="2" customFormat="1" ht="12.75" customHeight="1">
      <c r="A159" s="75">
        <f t="shared" si="42"/>
        <v>0</v>
      </c>
      <c r="B159" s="29" t="str">
        <f t="shared" si="43"/>
        <v>Südwest</v>
      </c>
      <c r="C159" s="63"/>
      <c r="D159" s="81"/>
      <c r="E159" s="61"/>
      <c r="F159" s="60"/>
      <c r="G159" s="60"/>
      <c r="H159" s="60"/>
      <c r="I159" s="3"/>
      <c r="J159" s="31"/>
      <c r="K159" s="31"/>
      <c r="L159" s="3"/>
      <c r="M159" s="4"/>
      <c r="N159" s="4"/>
      <c r="O159" s="4"/>
      <c r="P159" s="4"/>
      <c r="Q159" s="4"/>
      <c r="R159" s="4"/>
      <c r="S159" s="4"/>
      <c r="T159" s="33"/>
      <c r="U159" s="33"/>
      <c r="V159" s="33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</row>
    <row r="160" spans="1:81" s="2" customFormat="1" ht="12.75" customHeight="1">
      <c r="A160" s="75">
        <f t="shared" si="42"/>
        <v>0</v>
      </c>
      <c r="B160" s="29" t="str">
        <f t="shared" si="43"/>
        <v>Baden-Württemberg</v>
      </c>
      <c r="C160" s="63"/>
      <c r="D160" s="81"/>
      <c r="E160" s="61"/>
      <c r="F160" s="60"/>
      <c r="G160" s="60"/>
      <c r="H160" s="60"/>
      <c r="I160" s="3"/>
      <c r="J160" s="31"/>
      <c r="K160" s="31"/>
      <c r="L160" s="3"/>
      <c r="M160" s="4"/>
      <c r="N160" s="4"/>
      <c r="O160" s="4"/>
      <c r="P160" s="4"/>
      <c r="Q160" s="4"/>
      <c r="R160" s="4"/>
      <c r="S160" s="4"/>
      <c r="T160" s="33"/>
      <c r="U160" s="33"/>
      <c r="V160" s="33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</row>
    <row r="161" spans="1:81" s="2" customFormat="1" ht="12.75" customHeight="1">
      <c r="A161" s="75">
        <f t="shared" si="42"/>
        <v>0</v>
      </c>
      <c r="B161" s="29" t="str">
        <f t="shared" si="43"/>
        <v>Bayern</v>
      </c>
      <c r="C161" s="63"/>
      <c r="D161" s="81"/>
      <c r="E161" s="61"/>
      <c r="F161" s="60"/>
      <c r="G161" s="60"/>
      <c r="H161" s="60"/>
      <c r="I161" s="3"/>
      <c r="J161" s="31"/>
      <c r="K161" s="31"/>
      <c r="L161" s="3"/>
      <c r="M161" s="4"/>
      <c r="N161" s="4"/>
      <c r="O161" s="4"/>
      <c r="P161" s="4"/>
      <c r="Q161" s="4"/>
      <c r="R161" s="4"/>
      <c r="S161" s="4"/>
      <c r="T161" s="33"/>
      <c r="U161" s="33"/>
      <c r="V161" s="33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</row>
    <row r="162" spans="1:81" s="2" customFormat="1" ht="12.75" customHeight="1">
      <c r="A162" s="75">
        <f t="shared" si="42"/>
        <v>0</v>
      </c>
      <c r="B162" s="29" t="str">
        <f t="shared" si="43"/>
        <v>Gegner 6</v>
      </c>
      <c r="C162" s="63"/>
      <c r="D162" s="81"/>
      <c r="E162" s="61"/>
      <c r="F162" s="60"/>
      <c r="G162" s="60"/>
      <c r="H162" s="60"/>
      <c r="I162" s="3"/>
      <c r="J162" s="31"/>
      <c r="K162" s="31"/>
      <c r="L162" s="3"/>
      <c r="M162" s="4"/>
      <c r="N162" s="4"/>
      <c r="O162" s="4"/>
      <c r="P162" s="4"/>
      <c r="Q162" s="4"/>
      <c r="R162" s="4"/>
      <c r="S162" s="4"/>
      <c r="T162" s="33"/>
      <c r="U162" s="33"/>
      <c r="V162" s="33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</row>
    <row r="163" spans="1:25" ht="12.75" customHeight="1">
      <c r="A163" s="71">
        <f>'b-hess'!A163</f>
        <v>0</v>
      </c>
      <c r="B163" s="117"/>
      <c r="C163" s="118"/>
      <c r="D163" s="119"/>
      <c r="E163" s="120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2"/>
      <c r="Y163" s="122"/>
    </row>
    <row r="164" spans="1:81" s="2" customFormat="1" ht="12.75" customHeight="1">
      <c r="A164" s="75">
        <f aca="true" t="shared" si="44" ref="A164:A169">A163</f>
        <v>0</v>
      </c>
      <c r="B164" s="29" t="str">
        <f aca="true" t="shared" si="45" ref="B164:B169">B31</f>
        <v>NRW</v>
      </c>
      <c r="C164" s="63"/>
      <c r="D164" s="81"/>
      <c r="E164" s="61"/>
      <c r="F164" s="60"/>
      <c r="G164" s="60"/>
      <c r="H164" s="60"/>
      <c r="I164" s="3"/>
      <c r="J164" s="31"/>
      <c r="K164" s="31"/>
      <c r="L164" s="3"/>
      <c r="M164" s="4"/>
      <c r="N164" s="4"/>
      <c r="O164" s="4"/>
      <c r="P164" s="4"/>
      <c r="Q164" s="4"/>
      <c r="R164" s="4"/>
      <c r="S164" s="4"/>
      <c r="T164" s="33"/>
      <c r="U164" s="33"/>
      <c r="V164" s="33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</row>
    <row r="165" spans="1:81" s="2" customFormat="1" ht="12.75" customHeight="1">
      <c r="A165" s="75">
        <f t="shared" si="44"/>
        <v>0</v>
      </c>
      <c r="B165" s="29" t="str">
        <f t="shared" si="45"/>
        <v>Berlin-Brandenburg</v>
      </c>
      <c r="C165" s="63"/>
      <c r="D165" s="81"/>
      <c r="E165" s="61"/>
      <c r="F165" s="60"/>
      <c r="G165" s="60"/>
      <c r="H165" s="60"/>
      <c r="I165" s="3"/>
      <c r="J165" s="31"/>
      <c r="K165" s="31"/>
      <c r="L165" s="3"/>
      <c r="M165" s="4"/>
      <c r="N165" s="4"/>
      <c r="O165" s="4"/>
      <c r="P165" s="4"/>
      <c r="Q165" s="4"/>
      <c r="R165" s="4"/>
      <c r="S165" s="4"/>
      <c r="T165" s="33"/>
      <c r="U165" s="33"/>
      <c r="V165" s="33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</row>
    <row r="166" spans="1:81" s="2" customFormat="1" ht="12.75" customHeight="1">
      <c r="A166" s="75">
        <f t="shared" si="44"/>
        <v>0</v>
      </c>
      <c r="B166" s="29" t="str">
        <f t="shared" si="45"/>
        <v>Südwest</v>
      </c>
      <c r="C166" s="63"/>
      <c r="D166" s="81"/>
      <c r="E166" s="61"/>
      <c r="F166" s="60"/>
      <c r="G166" s="60"/>
      <c r="H166" s="60"/>
      <c r="I166" s="3"/>
      <c r="J166" s="31"/>
      <c r="K166" s="31"/>
      <c r="L166" s="3"/>
      <c r="M166" s="4"/>
      <c r="N166" s="4"/>
      <c r="O166" s="4"/>
      <c r="P166" s="4"/>
      <c r="Q166" s="4"/>
      <c r="R166" s="4"/>
      <c r="S166" s="4"/>
      <c r="T166" s="33"/>
      <c r="U166" s="33"/>
      <c r="V166" s="33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</row>
    <row r="167" spans="1:81" s="2" customFormat="1" ht="12.75" customHeight="1">
      <c r="A167" s="75">
        <f t="shared" si="44"/>
        <v>0</v>
      </c>
      <c r="B167" s="29" t="str">
        <f t="shared" si="45"/>
        <v>Baden-Württemberg</v>
      </c>
      <c r="C167" s="63"/>
      <c r="D167" s="81"/>
      <c r="E167" s="61"/>
      <c r="F167" s="60"/>
      <c r="G167" s="60"/>
      <c r="H167" s="60"/>
      <c r="I167" s="3"/>
      <c r="J167" s="31"/>
      <c r="K167" s="31"/>
      <c r="L167" s="3"/>
      <c r="M167" s="4"/>
      <c r="N167" s="4"/>
      <c r="O167" s="4"/>
      <c r="P167" s="4"/>
      <c r="Q167" s="4"/>
      <c r="R167" s="4"/>
      <c r="S167" s="4"/>
      <c r="T167" s="33"/>
      <c r="U167" s="33"/>
      <c r="V167" s="33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</row>
    <row r="168" spans="1:81" s="2" customFormat="1" ht="12.75" customHeight="1">
      <c r="A168" s="75">
        <f t="shared" si="44"/>
        <v>0</v>
      </c>
      <c r="B168" s="29" t="str">
        <f t="shared" si="45"/>
        <v>Bayern</v>
      </c>
      <c r="C168" s="63"/>
      <c r="D168" s="81"/>
      <c r="E168" s="61"/>
      <c r="F168" s="60"/>
      <c r="G168" s="60"/>
      <c r="H168" s="60"/>
      <c r="I168" s="3"/>
      <c r="J168" s="31"/>
      <c r="K168" s="31"/>
      <c r="L168" s="3"/>
      <c r="M168" s="4"/>
      <c r="N168" s="4"/>
      <c r="O168" s="4"/>
      <c r="P168" s="4"/>
      <c r="Q168" s="4"/>
      <c r="R168" s="4"/>
      <c r="S168" s="4"/>
      <c r="T168" s="33"/>
      <c r="U168" s="33"/>
      <c r="V168" s="33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</row>
    <row r="169" spans="1:81" s="2" customFormat="1" ht="12.75" customHeight="1">
      <c r="A169" s="75">
        <f t="shared" si="44"/>
        <v>0</v>
      </c>
      <c r="B169" s="29" t="str">
        <f t="shared" si="45"/>
        <v>Gegner 6</v>
      </c>
      <c r="C169" s="63"/>
      <c r="D169" s="81"/>
      <c r="E169" s="61"/>
      <c r="F169" s="60"/>
      <c r="G169" s="60"/>
      <c r="H169" s="60"/>
      <c r="I169" s="3"/>
      <c r="J169" s="31"/>
      <c r="K169" s="31"/>
      <c r="L169" s="3"/>
      <c r="M169" s="4"/>
      <c r="N169" s="4"/>
      <c r="O169" s="4"/>
      <c r="P169" s="4"/>
      <c r="Q169" s="4"/>
      <c r="R169" s="4"/>
      <c r="S169" s="4"/>
      <c r="T169" s="33"/>
      <c r="U169" s="33"/>
      <c r="V169" s="33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</row>
    <row r="171" spans="2:22" s="79" customFormat="1" ht="12.75" customHeight="1">
      <c r="B171" s="79" t="s">
        <v>35</v>
      </c>
      <c r="C171" s="83"/>
      <c r="D171" s="91">
        <f>SUBTOTAL(9,D3:D141)</f>
        <v>29.667699999999996</v>
      </c>
      <c r="E171" s="85">
        <f aca="true" t="shared" si="46" ref="E171:V171">SUBTOTAL(9,E3:E141)</f>
        <v>163</v>
      </c>
      <c r="F171" s="85">
        <f t="shared" si="46"/>
        <v>124</v>
      </c>
      <c r="G171" s="85">
        <f t="shared" si="46"/>
        <v>42</v>
      </c>
      <c r="H171" s="85">
        <f t="shared" si="46"/>
        <v>23</v>
      </c>
      <c r="I171" s="87">
        <f t="shared" si="46"/>
        <v>35</v>
      </c>
      <c r="J171" s="87">
        <f t="shared" si="46"/>
        <v>5</v>
      </c>
      <c r="K171" s="87">
        <f t="shared" si="46"/>
        <v>1</v>
      </c>
      <c r="L171" s="87">
        <f t="shared" si="46"/>
        <v>0</v>
      </c>
      <c r="M171" s="89">
        <f t="shared" si="46"/>
        <v>24</v>
      </c>
      <c r="N171" s="89">
        <f t="shared" si="46"/>
        <v>23</v>
      </c>
      <c r="O171" s="89">
        <f t="shared" si="46"/>
        <v>12</v>
      </c>
      <c r="P171" s="89">
        <f t="shared" si="46"/>
        <v>3</v>
      </c>
      <c r="Q171" s="89">
        <f t="shared" si="46"/>
        <v>1</v>
      </c>
      <c r="R171" s="89">
        <f t="shared" si="46"/>
        <v>7</v>
      </c>
      <c r="S171" s="89">
        <f t="shared" si="46"/>
        <v>4</v>
      </c>
      <c r="T171" s="92">
        <f t="shared" si="46"/>
        <v>2</v>
      </c>
      <c r="U171" s="92">
        <f t="shared" si="46"/>
        <v>3</v>
      </c>
      <c r="V171" s="92">
        <f t="shared" si="46"/>
        <v>0</v>
      </c>
    </row>
  </sheetData>
  <sheetProtection/>
  <autoFilter ref="B1:B169"/>
  <printOptions/>
  <pageMargins left="0.7874015748031497" right="0.7874015748031497" top="0.7874015748031497" bottom="0.8661417322834646" header="0.5118110236220472" footer="0.5118110236220472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C171"/>
  <sheetViews>
    <sheetView showGridLines="0" zoomScalePageLayoutView="0" workbookViewId="0" topLeftCell="A1">
      <pane ySplit="1" topLeftCell="A2" activePane="bottomLeft" state="frozen"/>
      <selection pane="topLeft" activeCell="A27" sqref="A27"/>
      <selection pane="bottomLeft" activeCell="A27" sqref="A27"/>
    </sheetView>
  </sheetViews>
  <sheetFormatPr defaultColWidth="11.421875" defaultRowHeight="12.75" customHeight="1"/>
  <cols>
    <col min="1" max="1" width="20.7109375" style="123" customWidth="1"/>
    <col min="2" max="2" width="20.7109375" style="129" customWidth="1"/>
    <col min="3" max="3" width="3.7109375" style="116" customWidth="1"/>
    <col min="4" max="4" width="7.28125" style="124" customWidth="1"/>
    <col min="5" max="5" width="3.7109375" style="125" customWidth="1"/>
    <col min="6" max="9" width="3.7109375" style="116" customWidth="1"/>
    <col min="10" max="11" width="3.7109375" style="125" customWidth="1"/>
    <col min="12" max="19" width="3.7109375" style="116" customWidth="1"/>
    <col min="20" max="22" width="3.7109375" style="125" customWidth="1"/>
    <col min="23" max="23" width="11.421875" style="116" customWidth="1"/>
    <col min="24" max="81" width="11.421875" style="59" customWidth="1"/>
    <col min="82" max="16384" width="11.421875" style="116" customWidth="1"/>
  </cols>
  <sheetData>
    <row r="1" spans="1:22" ht="12.75" customHeight="1">
      <c r="A1" s="71" t="str">
        <f>'b-nrw'!A1</f>
        <v>Nordrhein-Westfalen</v>
      </c>
      <c r="B1" s="7" t="s">
        <v>26</v>
      </c>
      <c r="C1" s="35" t="s">
        <v>25</v>
      </c>
      <c r="D1" s="36" t="s">
        <v>20</v>
      </c>
      <c r="E1" s="37" t="s">
        <v>19</v>
      </c>
      <c r="F1" s="35" t="s">
        <v>0</v>
      </c>
      <c r="G1" s="35" t="s">
        <v>2</v>
      </c>
      <c r="H1" s="35" t="s">
        <v>21</v>
      </c>
      <c r="I1" s="35" t="s">
        <v>4</v>
      </c>
      <c r="J1" s="37" t="s">
        <v>5</v>
      </c>
      <c r="K1" s="37" t="s">
        <v>6</v>
      </c>
      <c r="L1" s="35" t="s">
        <v>7</v>
      </c>
      <c r="M1" s="35" t="s">
        <v>8</v>
      </c>
      <c r="N1" s="35" t="s">
        <v>9</v>
      </c>
      <c r="O1" s="35" t="s">
        <v>10</v>
      </c>
      <c r="P1" s="35" t="s">
        <v>13</v>
      </c>
      <c r="Q1" s="35" t="s">
        <v>14</v>
      </c>
      <c r="R1" s="35" t="s">
        <v>22</v>
      </c>
      <c r="S1" s="35" t="s">
        <v>23</v>
      </c>
      <c r="T1" s="37" t="s">
        <v>30</v>
      </c>
      <c r="U1" s="37" t="s">
        <v>31</v>
      </c>
      <c r="V1" s="37" t="s">
        <v>32</v>
      </c>
    </row>
    <row r="2" spans="1:22" ht="12.75" customHeight="1">
      <c r="A2" s="71" t="str">
        <f>'b-nrw'!A2</f>
        <v>Blesing, Robert</v>
      </c>
      <c r="B2" s="128"/>
      <c r="C2" s="118"/>
      <c r="D2" s="119"/>
      <c r="E2" s="120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81" s="2" customFormat="1" ht="12.75" customHeight="1">
      <c r="A3" s="75" t="str">
        <f aca="true" t="shared" si="0" ref="A3:A8">A2</f>
        <v>Blesing, Robert</v>
      </c>
      <c r="B3" s="30" t="str">
        <f>'b-nrw'!B3</f>
        <v>Hessen</v>
      </c>
      <c r="C3" s="63"/>
      <c r="D3" s="81"/>
      <c r="E3" s="61"/>
      <c r="F3" s="60"/>
      <c r="G3" s="60"/>
      <c r="H3" s="60"/>
      <c r="I3" s="3"/>
      <c r="J3" s="31"/>
      <c r="K3" s="31"/>
      <c r="L3" s="3"/>
      <c r="M3" s="4"/>
      <c r="N3" s="4"/>
      <c r="O3" s="4"/>
      <c r="P3" s="4"/>
      <c r="Q3" s="4"/>
      <c r="R3" s="4"/>
      <c r="S3" s="4"/>
      <c r="T3" s="33"/>
      <c r="U3" s="33"/>
      <c r="V3" s="33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</row>
    <row r="4" spans="1:81" s="2" customFormat="1" ht="12.75" customHeight="1">
      <c r="A4" s="75" t="str">
        <f t="shared" si="0"/>
        <v>Blesing, Robert</v>
      </c>
      <c r="B4" s="30" t="str">
        <f>'b-nrw'!B4</f>
        <v>Südwest</v>
      </c>
      <c r="C4" s="63"/>
      <c r="D4" s="81"/>
      <c r="E4" s="61"/>
      <c r="F4" s="60"/>
      <c r="G4" s="60"/>
      <c r="H4" s="60"/>
      <c r="I4" s="3"/>
      <c r="J4" s="31"/>
      <c r="K4" s="31"/>
      <c r="L4" s="32"/>
      <c r="M4" s="4"/>
      <c r="N4" s="4"/>
      <c r="O4" s="4"/>
      <c r="P4" s="4"/>
      <c r="Q4" s="4"/>
      <c r="R4" s="4"/>
      <c r="S4" s="4"/>
      <c r="T4" s="33"/>
      <c r="U4" s="33"/>
      <c r="V4" s="33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</row>
    <row r="5" spans="1:81" s="2" customFormat="1" ht="12.75" customHeight="1">
      <c r="A5" s="75" t="str">
        <f t="shared" si="0"/>
        <v>Blesing, Robert</v>
      </c>
      <c r="B5" s="30" t="str">
        <f>'b-nrw'!B5</f>
        <v>Berlin-Brandenburg</v>
      </c>
      <c r="C5" s="63"/>
      <c r="D5" s="81"/>
      <c r="E5" s="61"/>
      <c r="F5" s="60"/>
      <c r="G5" s="60"/>
      <c r="H5" s="60"/>
      <c r="I5" s="3"/>
      <c r="J5" s="31"/>
      <c r="K5" s="31"/>
      <c r="L5" s="3"/>
      <c r="M5" s="4"/>
      <c r="N5" s="4"/>
      <c r="O5" s="4"/>
      <c r="P5" s="4"/>
      <c r="Q5" s="4"/>
      <c r="R5" s="4"/>
      <c r="S5" s="4"/>
      <c r="T5" s="33"/>
      <c r="U5" s="33"/>
      <c r="V5" s="33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</row>
    <row r="6" spans="1:81" s="2" customFormat="1" ht="12.75" customHeight="1">
      <c r="A6" s="76" t="str">
        <f t="shared" si="0"/>
        <v>Blesing, Robert</v>
      </c>
      <c r="B6" s="30" t="str">
        <f>'b-nrw'!B6</f>
        <v>Bayern</v>
      </c>
      <c r="C6" s="63">
        <v>1</v>
      </c>
      <c r="D6" s="81">
        <v>0.667</v>
      </c>
      <c r="E6" s="61">
        <v>6</v>
      </c>
      <c r="F6" s="60">
        <v>1</v>
      </c>
      <c r="G6" s="60">
        <v>1</v>
      </c>
      <c r="H6" s="60">
        <v>1</v>
      </c>
      <c r="I6" s="3"/>
      <c r="J6" s="31"/>
      <c r="K6" s="31"/>
      <c r="L6" s="3"/>
      <c r="M6" s="4">
        <v>1</v>
      </c>
      <c r="N6" s="4">
        <v>4</v>
      </c>
      <c r="O6" s="4"/>
      <c r="P6" s="4">
        <v>1</v>
      </c>
      <c r="Q6" s="4"/>
      <c r="R6" s="4">
        <v>1</v>
      </c>
      <c r="S6" s="4">
        <v>1</v>
      </c>
      <c r="T6" s="33"/>
      <c r="U6" s="33"/>
      <c r="V6" s="33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</row>
    <row r="7" spans="1:81" s="2" customFormat="1" ht="12.75" customHeight="1">
      <c r="A7" s="75" t="str">
        <f t="shared" si="0"/>
        <v>Blesing, Robert</v>
      </c>
      <c r="B7" s="30" t="str">
        <f>'b-nrw'!B7</f>
        <v>Baden-Württemberg</v>
      </c>
      <c r="C7" s="63">
        <v>1</v>
      </c>
      <c r="D7" s="81">
        <v>0.333</v>
      </c>
      <c r="E7" s="61">
        <v>1</v>
      </c>
      <c r="F7" s="60">
        <v>1</v>
      </c>
      <c r="G7" s="60"/>
      <c r="H7" s="60"/>
      <c r="I7" s="3"/>
      <c r="J7" s="31"/>
      <c r="K7" s="31"/>
      <c r="L7" s="3"/>
      <c r="M7" s="4"/>
      <c r="N7" s="4"/>
      <c r="O7" s="4"/>
      <c r="P7" s="4"/>
      <c r="Q7" s="4"/>
      <c r="R7" s="4"/>
      <c r="S7" s="4"/>
      <c r="T7" s="33"/>
      <c r="U7" s="33"/>
      <c r="V7" s="33">
        <v>1</v>
      </c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</row>
    <row r="8" spans="1:81" s="2" customFormat="1" ht="12.75" customHeight="1">
      <c r="A8" s="76" t="str">
        <f t="shared" si="0"/>
        <v>Blesing, Robert</v>
      </c>
      <c r="B8" s="30" t="str">
        <f>'b-nrw'!B8</f>
        <v>Gegner 6</v>
      </c>
      <c r="C8" s="63"/>
      <c r="D8" s="81"/>
      <c r="E8" s="61"/>
      <c r="F8" s="60"/>
      <c r="G8" s="60"/>
      <c r="H8" s="60"/>
      <c r="I8" s="3"/>
      <c r="J8" s="31"/>
      <c r="K8" s="31"/>
      <c r="L8" s="3"/>
      <c r="M8" s="4"/>
      <c r="N8" s="4"/>
      <c r="O8" s="4"/>
      <c r="P8" s="4"/>
      <c r="Q8" s="4"/>
      <c r="R8" s="4"/>
      <c r="S8" s="4"/>
      <c r="T8" s="33"/>
      <c r="U8" s="33"/>
      <c r="V8" s="33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</row>
    <row r="9" spans="1:22" ht="12.75" customHeight="1">
      <c r="A9" s="71" t="str">
        <f>'b-nrw'!A9</f>
        <v>Börner, Mel</v>
      </c>
      <c r="B9" s="128"/>
      <c r="C9" s="118"/>
      <c r="D9" s="119"/>
      <c r="E9" s="120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</row>
    <row r="10" spans="1:81" s="2" customFormat="1" ht="12.75" customHeight="1">
      <c r="A10" s="75" t="str">
        <f aca="true" t="shared" si="1" ref="A10:A15">A9</f>
        <v>Börner, Mel</v>
      </c>
      <c r="B10" s="30" t="str">
        <f>$B$3</f>
        <v>Hessen</v>
      </c>
      <c r="C10" s="63"/>
      <c r="D10" s="81"/>
      <c r="E10" s="61"/>
      <c r="F10" s="60"/>
      <c r="G10" s="60"/>
      <c r="H10" s="60"/>
      <c r="I10" s="3"/>
      <c r="J10" s="31"/>
      <c r="K10" s="31"/>
      <c r="L10" s="3"/>
      <c r="M10" s="4"/>
      <c r="N10" s="4"/>
      <c r="O10" s="4"/>
      <c r="P10" s="4"/>
      <c r="Q10" s="4"/>
      <c r="R10" s="4"/>
      <c r="S10" s="4"/>
      <c r="T10" s="33"/>
      <c r="U10" s="33"/>
      <c r="V10" s="33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</row>
    <row r="11" spans="1:81" s="2" customFormat="1" ht="12.75" customHeight="1">
      <c r="A11" s="75" t="str">
        <f t="shared" si="1"/>
        <v>Börner, Mel</v>
      </c>
      <c r="B11" s="30" t="str">
        <f>$B$4</f>
        <v>Südwest</v>
      </c>
      <c r="C11" s="63"/>
      <c r="D11" s="81"/>
      <c r="E11" s="61"/>
      <c r="F11" s="60"/>
      <c r="G11" s="60"/>
      <c r="H11" s="60"/>
      <c r="I11" s="3"/>
      <c r="J11" s="31"/>
      <c r="K11" s="31"/>
      <c r="L11" s="3"/>
      <c r="M11" s="4"/>
      <c r="N11" s="4"/>
      <c r="O11" s="4"/>
      <c r="P11" s="4"/>
      <c r="Q11" s="4"/>
      <c r="R11" s="4"/>
      <c r="S11" s="4"/>
      <c r="T11" s="33"/>
      <c r="U11" s="33"/>
      <c r="V11" s="33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</row>
    <row r="12" spans="1:81" s="2" customFormat="1" ht="12.75" customHeight="1">
      <c r="A12" s="75" t="str">
        <f t="shared" si="1"/>
        <v>Börner, Mel</v>
      </c>
      <c r="B12" s="30" t="str">
        <f>$B$5</f>
        <v>Berlin-Brandenburg</v>
      </c>
      <c r="C12" s="63"/>
      <c r="D12" s="81"/>
      <c r="E12" s="61"/>
      <c r="F12" s="60"/>
      <c r="G12" s="60"/>
      <c r="H12" s="60"/>
      <c r="I12" s="3"/>
      <c r="J12" s="31"/>
      <c r="K12" s="31"/>
      <c r="L12" s="3"/>
      <c r="M12" s="4"/>
      <c r="N12" s="4"/>
      <c r="O12" s="4"/>
      <c r="P12" s="4"/>
      <c r="Q12" s="4"/>
      <c r="R12" s="4"/>
      <c r="S12" s="4"/>
      <c r="T12" s="33"/>
      <c r="U12" s="33"/>
      <c r="V12" s="33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</row>
    <row r="13" spans="1:81" s="2" customFormat="1" ht="12.75" customHeight="1">
      <c r="A13" s="75" t="str">
        <f t="shared" si="1"/>
        <v>Börner, Mel</v>
      </c>
      <c r="B13" s="30" t="str">
        <f>$B$6</f>
        <v>Bayern</v>
      </c>
      <c r="C13" s="63">
        <v>1</v>
      </c>
      <c r="D13" s="81">
        <v>0.667</v>
      </c>
      <c r="E13" s="61">
        <v>2</v>
      </c>
      <c r="F13" s="60">
        <v>2</v>
      </c>
      <c r="G13" s="60"/>
      <c r="H13" s="60"/>
      <c r="I13" s="3"/>
      <c r="J13" s="31"/>
      <c r="K13" s="31"/>
      <c r="L13" s="3"/>
      <c r="M13" s="4">
        <v>1</v>
      </c>
      <c r="N13" s="4"/>
      <c r="O13" s="4"/>
      <c r="P13" s="4"/>
      <c r="Q13" s="4"/>
      <c r="R13" s="4"/>
      <c r="S13" s="4"/>
      <c r="T13" s="33">
        <v>1</v>
      </c>
      <c r="U13" s="33"/>
      <c r="V13" s="33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</row>
    <row r="14" spans="1:81" s="2" customFormat="1" ht="12.75" customHeight="1">
      <c r="A14" s="75" t="str">
        <f t="shared" si="1"/>
        <v>Börner, Mel</v>
      </c>
      <c r="B14" s="30" t="str">
        <f>B7</f>
        <v>Baden-Württemberg</v>
      </c>
      <c r="C14" s="63"/>
      <c r="D14" s="81"/>
      <c r="E14" s="61"/>
      <c r="F14" s="60"/>
      <c r="G14" s="60"/>
      <c r="H14" s="60"/>
      <c r="I14" s="3"/>
      <c r="J14" s="31"/>
      <c r="K14" s="31"/>
      <c r="L14" s="3"/>
      <c r="M14" s="4"/>
      <c r="N14" s="4"/>
      <c r="O14" s="4"/>
      <c r="P14" s="4"/>
      <c r="Q14" s="4"/>
      <c r="R14" s="4"/>
      <c r="S14" s="4"/>
      <c r="T14" s="33"/>
      <c r="U14" s="33"/>
      <c r="V14" s="33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</row>
    <row r="15" spans="1:81" s="2" customFormat="1" ht="12.75" customHeight="1">
      <c r="A15" s="75" t="str">
        <f t="shared" si="1"/>
        <v>Börner, Mel</v>
      </c>
      <c r="B15" s="30" t="str">
        <f>B8</f>
        <v>Gegner 6</v>
      </c>
      <c r="C15" s="63"/>
      <c r="D15" s="81"/>
      <c r="E15" s="61"/>
      <c r="F15" s="60"/>
      <c r="G15" s="60"/>
      <c r="H15" s="60"/>
      <c r="I15" s="3"/>
      <c r="J15" s="31"/>
      <c r="K15" s="31"/>
      <c r="L15" s="3"/>
      <c r="M15" s="4"/>
      <c r="N15" s="4"/>
      <c r="O15" s="4"/>
      <c r="P15" s="4"/>
      <c r="Q15" s="4"/>
      <c r="R15" s="4"/>
      <c r="S15" s="4"/>
      <c r="T15" s="33"/>
      <c r="U15" s="33"/>
      <c r="V15" s="33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</row>
    <row r="16" spans="1:22" ht="12.75" customHeight="1">
      <c r="A16" s="71" t="str">
        <f>'b-nrw'!A16</f>
        <v>Dembowski, Steffen</v>
      </c>
      <c r="B16" s="128"/>
      <c r="C16" s="118"/>
      <c r="D16" s="119"/>
      <c r="E16" s="120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</row>
    <row r="17" spans="1:81" s="2" customFormat="1" ht="12.75" customHeight="1">
      <c r="A17" s="75" t="str">
        <f aca="true" t="shared" si="2" ref="A17:A22">A16</f>
        <v>Dembowski, Steffen</v>
      </c>
      <c r="B17" s="30" t="str">
        <f aca="true" t="shared" si="3" ref="B17:B22">B3</f>
        <v>Hessen</v>
      </c>
      <c r="C17" s="63"/>
      <c r="D17" s="81"/>
      <c r="E17" s="61"/>
      <c r="F17" s="60"/>
      <c r="G17" s="60"/>
      <c r="H17" s="60"/>
      <c r="I17" s="3"/>
      <c r="J17" s="31"/>
      <c r="K17" s="31"/>
      <c r="L17" s="3"/>
      <c r="M17" s="4"/>
      <c r="N17" s="4"/>
      <c r="O17" s="4"/>
      <c r="P17" s="4"/>
      <c r="Q17" s="4"/>
      <c r="R17" s="4"/>
      <c r="S17" s="4"/>
      <c r="T17" s="33"/>
      <c r="U17" s="33"/>
      <c r="V17" s="33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</row>
    <row r="18" spans="1:81" s="2" customFormat="1" ht="12.75" customHeight="1">
      <c r="A18" s="75" t="str">
        <f t="shared" si="2"/>
        <v>Dembowski, Steffen</v>
      </c>
      <c r="B18" s="30" t="str">
        <f t="shared" si="3"/>
        <v>Südwest</v>
      </c>
      <c r="C18" s="63"/>
      <c r="D18" s="81"/>
      <c r="E18" s="61"/>
      <c r="F18" s="60"/>
      <c r="G18" s="60"/>
      <c r="H18" s="60"/>
      <c r="I18" s="3"/>
      <c r="J18" s="31"/>
      <c r="K18" s="31"/>
      <c r="L18" s="3"/>
      <c r="M18" s="4"/>
      <c r="N18" s="4"/>
      <c r="O18" s="4"/>
      <c r="P18" s="4"/>
      <c r="Q18" s="4"/>
      <c r="R18" s="4"/>
      <c r="S18" s="4"/>
      <c r="T18" s="33"/>
      <c r="U18" s="33"/>
      <c r="V18" s="33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</row>
    <row r="19" spans="1:81" s="2" customFormat="1" ht="12.75" customHeight="1">
      <c r="A19" s="75" t="str">
        <f t="shared" si="2"/>
        <v>Dembowski, Steffen</v>
      </c>
      <c r="B19" s="30" t="str">
        <f t="shared" si="3"/>
        <v>Berlin-Brandenburg</v>
      </c>
      <c r="C19" s="63">
        <v>1</v>
      </c>
      <c r="D19" s="81">
        <v>6</v>
      </c>
      <c r="E19" s="61">
        <v>24</v>
      </c>
      <c r="F19" s="60">
        <v>19</v>
      </c>
      <c r="G19" s="60">
        <v>1</v>
      </c>
      <c r="H19" s="60">
        <v>1</v>
      </c>
      <c r="I19" s="3">
        <v>2</v>
      </c>
      <c r="J19" s="31"/>
      <c r="K19" s="31"/>
      <c r="L19" s="3"/>
      <c r="M19" s="4">
        <v>6</v>
      </c>
      <c r="N19" s="4">
        <v>3</v>
      </c>
      <c r="O19" s="4"/>
      <c r="P19" s="4"/>
      <c r="Q19" s="4"/>
      <c r="R19" s="4">
        <v>1</v>
      </c>
      <c r="S19" s="4">
        <v>1</v>
      </c>
      <c r="T19" s="33">
        <v>1</v>
      </c>
      <c r="U19" s="33"/>
      <c r="V19" s="33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</row>
    <row r="20" spans="1:81" s="2" customFormat="1" ht="12.75" customHeight="1">
      <c r="A20" s="75" t="str">
        <f t="shared" si="2"/>
        <v>Dembowski, Steffen</v>
      </c>
      <c r="B20" s="30" t="str">
        <f t="shared" si="3"/>
        <v>Bayern</v>
      </c>
      <c r="C20" s="63"/>
      <c r="D20" s="81"/>
      <c r="E20" s="61"/>
      <c r="F20" s="60"/>
      <c r="G20" s="60"/>
      <c r="H20" s="60"/>
      <c r="I20" s="3"/>
      <c r="J20" s="31"/>
      <c r="K20" s="31"/>
      <c r="L20" s="3"/>
      <c r="M20" s="4"/>
      <c r="N20" s="4"/>
      <c r="O20" s="4"/>
      <c r="P20" s="4"/>
      <c r="Q20" s="4"/>
      <c r="R20" s="4"/>
      <c r="S20" s="4"/>
      <c r="T20" s="33"/>
      <c r="U20" s="33"/>
      <c r="V20" s="33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</row>
    <row r="21" spans="1:81" s="2" customFormat="1" ht="12.75" customHeight="1">
      <c r="A21" s="75" t="str">
        <f t="shared" si="2"/>
        <v>Dembowski, Steffen</v>
      </c>
      <c r="B21" s="30" t="str">
        <f t="shared" si="3"/>
        <v>Baden-Württemberg</v>
      </c>
      <c r="C21" s="63"/>
      <c r="D21" s="81"/>
      <c r="E21" s="61"/>
      <c r="F21" s="60"/>
      <c r="G21" s="60"/>
      <c r="H21" s="60"/>
      <c r="I21" s="3"/>
      <c r="J21" s="31"/>
      <c r="K21" s="31"/>
      <c r="L21" s="3"/>
      <c r="M21" s="4"/>
      <c r="N21" s="4"/>
      <c r="O21" s="4"/>
      <c r="P21" s="4"/>
      <c r="Q21" s="4"/>
      <c r="R21" s="4"/>
      <c r="S21" s="4"/>
      <c r="T21" s="33"/>
      <c r="U21" s="33"/>
      <c r="V21" s="33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</row>
    <row r="22" spans="1:81" s="2" customFormat="1" ht="12.75" customHeight="1">
      <c r="A22" s="75" t="str">
        <f t="shared" si="2"/>
        <v>Dembowski, Steffen</v>
      </c>
      <c r="B22" s="30" t="str">
        <f t="shared" si="3"/>
        <v>Gegner 6</v>
      </c>
      <c r="C22" s="63"/>
      <c r="D22" s="81"/>
      <c r="E22" s="61"/>
      <c r="F22" s="60"/>
      <c r="G22" s="60"/>
      <c r="H22" s="60"/>
      <c r="I22" s="3"/>
      <c r="J22" s="31"/>
      <c r="K22" s="31"/>
      <c r="L22" s="3"/>
      <c r="M22" s="4"/>
      <c r="N22" s="4"/>
      <c r="O22" s="4"/>
      <c r="P22" s="4"/>
      <c r="Q22" s="4"/>
      <c r="R22" s="4"/>
      <c r="S22" s="4"/>
      <c r="T22" s="33"/>
      <c r="U22" s="33"/>
      <c r="V22" s="33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</row>
    <row r="23" spans="1:22" ht="12.75" customHeight="1">
      <c r="A23" s="71" t="str">
        <f>'b-nrw'!A23</f>
        <v>Eckermann, Max</v>
      </c>
      <c r="B23" s="128"/>
      <c r="C23" s="118"/>
      <c r="D23" s="119"/>
      <c r="E23" s="12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</row>
    <row r="24" spans="1:81" s="2" customFormat="1" ht="12.75" customHeight="1">
      <c r="A24" s="75" t="str">
        <f aca="true" t="shared" si="4" ref="A24:A29">A23</f>
        <v>Eckermann, Max</v>
      </c>
      <c r="B24" s="30" t="str">
        <f aca="true" t="shared" si="5" ref="B24:B29">B3</f>
        <v>Hessen</v>
      </c>
      <c r="C24" s="63"/>
      <c r="D24" s="81"/>
      <c r="E24" s="61"/>
      <c r="F24" s="60"/>
      <c r="G24" s="60"/>
      <c r="H24" s="60"/>
      <c r="I24" s="3"/>
      <c r="J24" s="31"/>
      <c r="K24" s="31"/>
      <c r="L24" s="3"/>
      <c r="M24" s="4"/>
      <c r="N24" s="4"/>
      <c r="O24" s="4"/>
      <c r="P24" s="4"/>
      <c r="Q24" s="4"/>
      <c r="R24" s="4"/>
      <c r="S24" s="4"/>
      <c r="T24" s="33"/>
      <c r="U24" s="33"/>
      <c r="V24" s="33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</row>
    <row r="25" spans="1:81" s="2" customFormat="1" ht="12.75" customHeight="1">
      <c r="A25" s="75" t="str">
        <f t="shared" si="4"/>
        <v>Eckermann, Max</v>
      </c>
      <c r="B25" s="30" t="str">
        <f t="shared" si="5"/>
        <v>Südwest</v>
      </c>
      <c r="C25" s="63"/>
      <c r="D25" s="81"/>
      <c r="E25" s="61"/>
      <c r="F25" s="60"/>
      <c r="G25" s="60"/>
      <c r="H25" s="60"/>
      <c r="I25" s="3"/>
      <c r="J25" s="31"/>
      <c r="K25" s="31"/>
      <c r="L25" s="3"/>
      <c r="M25" s="4"/>
      <c r="N25" s="4"/>
      <c r="O25" s="4"/>
      <c r="P25" s="4"/>
      <c r="Q25" s="4"/>
      <c r="R25" s="4"/>
      <c r="S25" s="4"/>
      <c r="T25" s="33"/>
      <c r="U25" s="33"/>
      <c r="V25" s="33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</row>
    <row r="26" spans="1:81" s="2" customFormat="1" ht="12.75" customHeight="1">
      <c r="A26" s="75" t="str">
        <f t="shared" si="4"/>
        <v>Eckermann, Max</v>
      </c>
      <c r="B26" s="30" t="str">
        <f t="shared" si="5"/>
        <v>Berlin-Brandenburg</v>
      </c>
      <c r="C26" s="63"/>
      <c r="D26" s="81"/>
      <c r="E26" s="61"/>
      <c r="F26" s="60"/>
      <c r="G26" s="60"/>
      <c r="H26" s="60"/>
      <c r="I26" s="3"/>
      <c r="J26" s="31"/>
      <c r="K26" s="31"/>
      <c r="L26" s="3"/>
      <c r="M26" s="4"/>
      <c r="N26" s="4"/>
      <c r="O26" s="4"/>
      <c r="P26" s="4"/>
      <c r="Q26" s="4"/>
      <c r="R26" s="4"/>
      <c r="S26" s="4"/>
      <c r="T26" s="33"/>
      <c r="U26" s="33"/>
      <c r="V26" s="33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</row>
    <row r="27" spans="1:81" s="2" customFormat="1" ht="12.75" customHeight="1">
      <c r="A27" s="75" t="str">
        <f t="shared" si="4"/>
        <v>Eckermann, Max</v>
      </c>
      <c r="B27" s="30" t="str">
        <f t="shared" si="5"/>
        <v>Bayern</v>
      </c>
      <c r="C27" s="63"/>
      <c r="D27" s="81"/>
      <c r="E27" s="61"/>
      <c r="F27" s="60"/>
      <c r="G27" s="60"/>
      <c r="H27" s="60"/>
      <c r="I27" s="3"/>
      <c r="J27" s="31"/>
      <c r="K27" s="31"/>
      <c r="L27" s="3"/>
      <c r="M27" s="4"/>
      <c r="N27" s="4"/>
      <c r="O27" s="4"/>
      <c r="P27" s="4"/>
      <c r="Q27" s="4"/>
      <c r="R27" s="4"/>
      <c r="S27" s="4"/>
      <c r="T27" s="33"/>
      <c r="U27" s="33"/>
      <c r="V27" s="33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</row>
    <row r="28" spans="1:81" s="2" customFormat="1" ht="12.75" customHeight="1">
      <c r="A28" s="75" t="str">
        <f t="shared" si="4"/>
        <v>Eckermann, Max</v>
      </c>
      <c r="B28" s="30" t="str">
        <f t="shared" si="5"/>
        <v>Baden-Württemberg</v>
      </c>
      <c r="C28" s="63"/>
      <c r="D28" s="81"/>
      <c r="E28" s="61"/>
      <c r="F28" s="60"/>
      <c r="G28" s="60"/>
      <c r="H28" s="60"/>
      <c r="I28" s="3"/>
      <c r="J28" s="31"/>
      <c r="K28" s="31"/>
      <c r="L28" s="3"/>
      <c r="M28" s="4"/>
      <c r="N28" s="4"/>
      <c r="O28" s="4"/>
      <c r="P28" s="4"/>
      <c r="Q28" s="4"/>
      <c r="R28" s="4"/>
      <c r="S28" s="4"/>
      <c r="T28" s="33"/>
      <c r="U28" s="33"/>
      <c r="V28" s="33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</row>
    <row r="29" spans="1:81" s="2" customFormat="1" ht="12.75" customHeight="1">
      <c r="A29" s="75" t="str">
        <f t="shared" si="4"/>
        <v>Eckermann, Max</v>
      </c>
      <c r="B29" s="30" t="str">
        <f t="shared" si="5"/>
        <v>Gegner 6</v>
      </c>
      <c r="C29" s="63"/>
      <c r="D29" s="81"/>
      <c r="E29" s="61"/>
      <c r="F29" s="60"/>
      <c r="G29" s="60"/>
      <c r="H29" s="60"/>
      <c r="I29" s="3"/>
      <c r="J29" s="31"/>
      <c r="K29" s="31"/>
      <c r="L29" s="3"/>
      <c r="M29" s="4"/>
      <c r="N29" s="4"/>
      <c r="O29" s="4"/>
      <c r="P29" s="4"/>
      <c r="Q29" s="4"/>
      <c r="R29" s="4"/>
      <c r="S29" s="4"/>
      <c r="T29" s="33"/>
      <c r="U29" s="33"/>
      <c r="V29" s="33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</row>
    <row r="30" spans="1:22" ht="12.75" customHeight="1">
      <c r="A30" s="71" t="str">
        <f>'b-nrw'!A30</f>
        <v>Günther Farah, Marcelo</v>
      </c>
      <c r="B30" s="128"/>
      <c r="C30" s="118"/>
      <c r="D30" s="119"/>
      <c r="E30" s="12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</row>
    <row r="31" spans="1:81" s="2" customFormat="1" ht="12.75" customHeight="1">
      <c r="A31" s="75" t="str">
        <f aca="true" t="shared" si="6" ref="A31:A36">A30</f>
        <v>Günther Farah, Marcelo</v>
      </c>
      <c r="B31" s="30" t="str">
        <f aca="true" t="shared" si="7" ref="B31:B36">B3</f>
        <v>Hessen</v>
      </c>
      <c r="C31" s="63"/>
      <c r="D31" s="81"/>
      <c r="E31" s="61"/>
      <c r="F31" s="60"/>
      <c r="G31" s="60"/>
      <c r="H31" s="60"/>
      <c r="I31" s="3"/>
      <c r="J31" s="31"/>
      <c r="K31" s="31"/>
      <c r="L31" s="3"/>
      <c r="M31" s="4"/>
      <c r="N31" s="4"/>
      <c r="O31" s="4"/>
      <c r="P31" s="4"/>
      <c r="Q31" s="4"/>
      <c r="R31" s="4"/>
      <c r="S31" s="4"/>
      <c r="T31" s="33"/>
      <c r="U31" s="33"/>
      <c r="V31" s="33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</row>
    <row r="32" spans="1:81" s="2" customFormat="1" ht="12.75" customHeight="1">
      <c r="A32" s="75" t="str">
        <f t="shared" si="6"/>
        <v>Günther Farah, Marcelo</v>
      </c>
      <c r="B32" s="30" t="str">
        <f t="shared" si="7"/>
        <v>Südwest</v>
      </c>
      <c r="C32" s="63"/>
      <c r="D32" s="81"/>
      <c r="E32" s="61"/>
      <c r="F32" s="60"/>
      <c r="G32" s="60"/>
      <c r="H32" s="60"/>
      <c r="I32" s="3"/>
      <c r="J32" s="31"/>
      <c r="K32" s="31"/>
      <c r="L32" s="3"/>
      <c r="M32" s="4"/>
      <c r="N32" s="4"/>
      <c r="O32" s="4"/>
      <c r="P32" s="4"/>
      <c r="Q32" s="4"/>
      <c r="R32" s="4"/>
      <c r="S32" s="4"/>
      <c r="T32" s="33"/>
      <c r="U32" s="33"/>
      <c r="V32" s="33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</row>
    <row r="33" spans="1:81" s="2" customFormat="1" ht="12.75" customHeight="1">
      <c r="A33" s="75" t="str">
        <f t="shared" si="6"/>
        <v>Günther Farah, Marcelo</v>
      </c>
      <c r="B33" s="30" t="str">
        <f t="shared" si="7"/>
        <v>Berlin-Brandenburg</v>
      </c>
      <c r="C33" s="63"/>
      <c r="D33" s="81"/>
      <c r="E33" s="61"/>
      <c r="F33" s="60"/>
      <c r="G33" s="62"/>
      <c r="H33" s="60"/>
      <c r="I33" s="3"/>
      <c r="J33" s="31"/>
      <c r="K33" s="31"/>
      <c r="L33" s="3"/>
      <c r="M33" s="4"/>
      <c r="N33" s="4"/>
      <c r="O33" s="4"/>
      <c r="P33" s="4"/>
      <c r="Q33" s="4"/>
      <c r="R33" s="4"/>
      <c r="S33" s="4"/>
      <c r="T33" s="33"/>
      <c r="U33" s="33"/>
      <c r="V33" s="33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</row>
    <row r="34" spans="1:81" s="2" customFormat="1" ht="12.75" customHeight="1">
      <c r="A34" s="75" t="str">
        <f t="shared" si="6"/>
        <v>Günther Farah, Marcelo</v>
      </c>
      <c r="B34" s="30" t="str">
        <f t="shared" si="7"/>
        <v>Bayern</v>
      </c>
      <c r="C34" s="63"/>
      <c r="D34" s="81"/>
      <c r="E34" s="61"/>
      <c r="F34" s="60"/>
      <c r="G34" s="60"/>
      <c r="H34" s="60"/>
      <c r="I34" s="3"/>
      <c r="J34" s="31"/>
      <c r="K34" s="31"/>
      <c r="L34" s="3"/>
      <c r="M34" s="4"/>
      <c r="N34" s="4"/>
      <c r="O34" s="4"/>
      <c r="P34" s="4"/>
      <c r="Q34" s="4"/>
      <c r="R34" s="4"/>
      <c r="S34" s="4"/>
      <c r="T34" s="33"/>
      <c r="U34" s="33"/>
      <c r="V34" s="33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</row>
    <row r="35" spans="1:81" s="2" customFormat="1" ht="12.75" customHeight="1">
      <c r="A35" s="75" t="str">
        <f t="shared" si="6"/>
        <v>Günther Farah, Marcelo</v>
      </c>
      <c r="B35" s="30" t="str">
        <f t="shared" si="7"/>
        <v>Baden-Württemberg</v>
      </c>
      <c r="C35" s="63"/>
      <c r="D35" s="81"/>
      <c r="E35" s="61"/>
      <c r="F35" s="60"/>
      <c r="G35" s="60"/>
      <c r="H35" s="60"/>
      <c r="I35" s="3"/>
      <c r="J35" s="31"/>
      <c r="K35" s="31"/>
      <c r="L35" s="3"/>
      <c r="M35" s="4"/>
      <c r="N35" s="4"/>
      <c r="O35" s="4"/>
      <c r="P35" s="4"/>
      <c r="Q35" s="4"/>
      <c r="R35" s="4"/>
      <c r="S35" s="4"/>
      <c r="T35" s="33"/>
      <c r="U35" s="33"/>
      <c r="V35" s="33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</row>
    <row r="36" spans="1:81" s="2" customFormat="1" ht="12.75" customHeight="1">
      <c r="A36" s="75" t="str">
        <f t="shared" si="6"/>
        <v>Günther Farah, Marcelo</v>
      </c>
      <c r="B36" s="30" t="str">
        <f t="shared" si="7"/>
        <v>Gegner 6</v>
      </c>
      <c r="C36" s="63"/>
      <c r="D36" s="81"/>
      <c r="E36" s="61"/>
      <c r="F36" s="60"/>
      <c r="G36" s="60"/>
      <c r="H36" s="60"/>
      <c r="I36" s="3"/>
      <c r="J36" s="31"/>
      <c r="K36" s="31"/>
      <c r="L36" s="3"/>
      <c r="M36" s="4"/>
      <c r="N36" s="4"/>
      <c r="O36" s="4"/>
      <c r="P36" s="4"/>
      <c r="Q36" s="4"/>
      <c r="R36" s="4"/>
      <c r="S36" s="4"/>
      <c r="T36" s="33"/>
      <c r="U36" s="33"/>
      <c r="V36" s="33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</row>
    <row r="37" spans="1:23" ht="12.75" customHeight="1">
      <c r="A37" s="71" t="str">
        <f>'b-nrw'!A37</f>
        <v>Hartmann, Linus</v>
      </c>
      <c r="B37" s="128"/>
      <c r="C37" s="118"/>
      <c r="D37" s="119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</row>
    <row r="38" spans="1:81" s="2" customFormat="1" ht="12.75" customHeight="1">
      <c r="A38" s="75" t="str">
        <f aca="true" t="shared" si="8" ref="A38:A43">A37</f>
        <v>Hartmann, Linus</v>
      </c>
      <c r="B38" s="30" t="str">
        <f aca="true" t="shared" si="9" ref="B38:B43">B3</f>
        <v>Hessen</v>
      </c>
      <c r="C38" s="63"/>
      <c r="D38" s="81"/>
      <c r="E38" s="61"/>
      <c r="F38" s="60"/>
      <c r="G38" s="60"/>
      <c r="H38" s="60"/>
      <c r="I38" s="3"/>
      <c r="J38" s="31"/>
      <c r="K38" s="31"/>
      <c r="L38" s="3"/>
      <c r="M38" s="4"/>
      <c r="N38" s="4"/>
      <c r="O38" s="4"/>
      <c r="P38" s="4"/>
      <c r="Q38" s="4"/>
      <c r="R38" s="4"/>
      <c r="S38" s="4"/>
      <c r="T38" s="33"/>
      <c r="U38" s="33"/>
      <c r="V38" s="33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</row>
    <row r="39" spans="1:81" s="2" customFormat="1" ht="12.75" customHeight="1">
      <c r="A39" s="75" t="str">
        <f t="shared" si="8"/>
        <v>Hartmann, Linus</v>
      </c>
      <c r="B39" s="30" t="str">
        <f t="shared" si="9"/>
        <v>Südwest</v>
      </c>
      <c r="C39" s="63"/>
      <c r="D39" s="81"/>
      <c r="E39" s="61"/>
      <c r="F39" s="60"/>
      <c r="G39" s="60"/>
      <c r="H39" s="60"/>
      <c r="I39" s="3"/>
      <c r="J39" s="31"/>
      <c r="K39" s="31"/>
      <c r="L39" s="3"/>
      <c r="M39" s="4"/>
      <c r="N39" s="4"/>
      <c r="O39" s="4"/>
      <c r="P39" s="4"/>
      <c r="Q39" s="4"/>
      <c r="R39" s="4"/>
      <c r="S39" s="4"/>
      <c r="T39" s="33"/>
      <c r="U39" s="33"/>
      <c r="V39" s="33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</row>
    <row r="40" spans="1:81" s="2" customFormat="1" ht="12.75" customHeight="1">
      <c r="A40" s="75" t="str">
        <f t="shared" si="8"/>
        <v>Hartmann, Linus</v>
      </c>
      <c r="B40" s="30" t="str">
        <f t="shared" si="9"/>
        <v>Berlin-Brandenburg</v>
      </c>
      <c r="C40" s="63"/>
      <c r="D40" s="81"/>
      <c r="E40" s="61"/>
      <c r="F40" s="60"/>
      <c r="G40" s="60"/>
      <c r="H40" s="60"/>
      <c r="I40" s="3"/>
      <c r="J40" s="31"/>
      <c r="K40" s="31"/>
      <c r="L40" s="3"/>
      <c r="M40" s="4"/>
      <c r="N40" s="4"/>
      <c r="O40" s="4"/>
      <c r="P40" s="4"/>
      <c r="Q40" s="4"/>
      <c r="R40" s="4"/>
      <c r="S40" s="4"/>
      <c r="T40" s="33"/>
      <c r="U40" s="33"/>
      <c r="V40" s="33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</row>
    <row r="41" spans="1:81" s="2" customFormat="1" ht="12.75" customHeight="1">
      <c r="A41" s="75" t="str">
        <f t="shared" si="8"/>
        <v>Hartmann, Linus</v>
      </c>
      <c r="B41" s="30" t="str">
        <f t="shared" si="9"/>
        <v>Bayern</v>
      </c>
      <c r="C41" s="63"/>
      <c r="D41" s="81"/>
      <c r="E41" s="61"/>
      <c r="F41" s="60"/>
      <c r="G41" s="60"/>
      <c r="H41" s="60"/>
      <c r="I41" s="3"/>
      <c r="J41" s="31"/>
      <c r="K41" s="31"/>
      <c r="L41" s="3"/>
      <c r="M41" s="4"/>
      <c r="N41" s="4"/>
      <c r="O41" s="4"/>
      <c r="P41" s="4"/>
      <c r="Q41" s="4"/>
      <c r="R41" s="4"/>
      <c r="S41" s="4"/>
      <c r="T41" s="33"/>
      <c r="U41" s="33"/>
      <c r="V41" s="33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</row>
    <row r="42" spans="1:81" s="2" customFormat="1" ht="12.75" customHeight="1">
      <c r="A42" s="75" t="str">
        <f t="shared" si="8"/>
        <v>Hartmann, Linus</v>
      </c>
      <c r="B42" s="30" t="str">
        <f t="shared" si="9"/>
        <v>Baden-Württemberg</v>
      </c>
      <c r="C42" s="63"/>
      <c r="D42" s="81"/>
      <c r="E42" s="61"/>
      <c r="F42" s="60"/>
      <c r="G42" s="60"/>
      <c r="H42" s="60"/>
      <c r="I42" s="3"/>
      <c r="J42" s="31"/>
      <c r="K42" s="31"/>
      <c r="L42" s="3"/>
      <c r="M42" s="4"/>
      <c r="N42" s="4"/>
      <c r="O42" s="4"/>
      <c r="P42" s="4"/>
      <c r="Q42" s="4"/>
      <c r="R42" s="4"/>
      <c r="S42" s="4"/>
      <c r="T42" s="33"/>
      <c r="U42" s="33"/>
      <c r="V42" s="33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</row>
    <row r="43" spans="1:81" s="2" customFormat="1" ht="12.75" customHeight="1">
      <c r="A43" s="75" t="str">
        <f t="shared" si="8"/>
        <v>Hartmann, Linus</v>
      </c>
      <c r="B43" s="30" t="str">
        <f t="shared" si="9"/>
        <v>Gegner 6</v>
      </c>
      <c r="C43" s="63"/>
      <c r="D43" s="81"/>
      <c r="E43" s="61"/>
      <c r="F43" s="60"/>
      <c r="G43" s="60"/>
      <c r="H43" s="60"/>
      <c r="I43" s="3"/>
      <c r="J43" s="31"/>
      <c r="K43" s="31"/>
      <c r="L43" s="3"/>
      <c r="M43" s="4"/>
      <c r="N43" s="4"/>
      <c r="O43" s="4"/>
      <c r="P43" s="4"/>
      <c r="Q43" s="4"/>
      <c r="R43" s="4"/>
      <c r="S43" s="4"/>
      <c r="T43" s="33"/>
      <c r="U43" s="33"/>
      <c r="V43" s="33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</row>
    <row r="44" spans="1:25" ht="12.75" customHeight="1">
      <c r="A44" s="71" t="str">
        <f>'b-nrw'!A44</f>
        <v>Kawczynski, Florian</v>
      </c>
      <c r="B44" s="128"/>
      <c r="C44" s="118"/>
      <c r="D44" s="119"/>
      <c r="E44" s="12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2"/>
      <c r="Y44" s="122"/>
    </row>
    <row r="45" spans="1:81" s="2" customFormat="1" ht="12.75" customHeight="1">
      <c r="A45" s="75" t="str">
        <f aca="true" t="shared" si="10" ref="A45:A50">A44</f>
        <v>Kawczynski, Florian</v>
      </c>
      <c r="B45" s="30" t="str">
        <f aca="true" t="shared" si="11" ref="B45:B50">B3</f>
        <v>Hessen</v>
      </c>
      <c r="C45" s="63"/>
      <c r="D45" s="81"/>
      <c r="E45" s="61"/>
      <c r="F45" s="60"/>
      <c r="G45" s="60"/>
      <c r="H45" s="60"/>
      <c r="I45" s="3"/>
      <c r="J45" s="31"/>
      <c r="K45" s="31"/>
      <c r="L45" s="3"/>
      <c r="M45" s="4"/>
      <c r="N45" s="4"/>
      <c r="O45" s="4"/>
      <c r="P45" s="4"/>
      <c r="Q45" s="4"/>
      <c r="R45" s="4"/>
      <c r="S45" s="4"/>
      <c r="T45" s="33"/>
      <c r="U45" s="33"/>
      <c r="V45" s="33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</row>
    <row r="46" spans="1:81" s="2" customFormat="1" ht="12.75" customHeight="1">
      <c r="A46" s="75" t="str">
        <f t="shared" si="10"/>
        <v>Kawczynski, Florian</v>
      </c>
      <c r="B46" s="30" t="str">
        <f t="shared" si="11"/>
        <v>Südwest</v>
      </c>
      <c r="C46" s="63">
        <v>1</v>
      </c>
      <c r="D46" s="81">
        <v>5</v>
      </c>
      <c r="E46" s="61">
        <v>23</v>
      </c>
      <c r="F46" s="60">
        <v>21</v>
      </c>
      <c r="G46" s="60">
        <v>4</v>
      </c>
      <c r="H46" s="60">
        <v>4</v>
      </c>
      <c r="I46" s="3">
        <v>7</v>
      </c>
      <c r="J46" s="31">
        <v>2</v>
      </c>
      <c r="K46" s="31"/>
      <c r="L46" s="3"/>
      <c r="M46" s="4">
        <v>6</v>
      </c>
      <c r="N46" s="4">
        <v>2</v>
      </c>
      <c r="O46" s="4"/>
      <c r="P46" s="4"/>
      <c r="Q46" s="4"/>
      <c r="R46" s="4"/>
      <c r="S46" s="4"/>
      <c r="T46" s="33">
        <v>1</v>
      </c>
      <c r="U46" s="33"/>
      <c r="V46" s="33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</row>
    <row r="47" spans="1:81" s="2" customFormat="1" ht="12.75" customHeight="1">
      <c r="A47" s="75" t="str">
        <f t="shared" si="10"/>
        <v>Kawczynski, Florian</v>
      </c>
      <c r="B47" s="30" t="str">
        <f t="shared" si="11"/>
        <v>Berlin-Brandenburg</v>
      </c>
      <c r="C47" s="63"/>
      <c r="D47" s="81"/>
      <c r="E47" s="61"/>
      <c r="F47" s="60"/>
      <c r="G47" s="60"/>
      <c r="H47" s="60"/>
      <c r="I47" s="3"/>
      <c r="J47" s="31"/>
      <c r="K47" s="31"/>
      <c r="L47" s="3"/>
      <c r="M47" s="4"/>
      <c r="N47" s="4"/>
      <c r="O47" s="4"/>
      <c r="P47" s="4"/>
      <c r="Q47" s="4"/>
      <c r="R47" s="4"/>
      <c r="S47" s="4"/>
      <c r="T47" s="33"/>
      <c r="U47" s="33"/>
      <c r="V47" s="33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</row>
    <row r="48" spans="1:81" s="2" customFormat="1" ht="12.75" customHeight="1">
      <c r="A48" s="75" t="str">
        <f t="shared" si="10"/>
        <v>Kawczynski, Florian</v>
      </c>
      <c r="B48" s="30" t="str">
        <f t="shared" si="11"/>
        <v>Bayern</v>
      </c>
      <c r="C48" s="63"/>
      <c r="D48" s="81"/>
      <c r="E48" s="61"/>
      <c r="F48" s="60"/>
      <c r="G48" s="60"/>
      <c r="H48" s="60"/>
      <c r="I48" s="3"/>
      <c r="J48" s="31"/>
      <c r="K48" s="31"/>
      <c r="L48" s="3"/>
      <c r="M48" s="4"/>
      <c r="N48" s="4"/>
      <c r="O48" s="4"/>
      <c r="P48" s="4"/>
      <c r="Q48" s="4"/>
      <c r="R48" s="4"/>
      <c r="S48" s="4"/>
      <c r="T48" s="33"/>
      <c r="U48" s="33"/>
      <c r="V48" s="33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</row>
    <row r="49" spans="1:81" s="2" customFormat="1" ht="12.75" customHeight="1">
      <c r="A49" s="75" t="str">
        <f t="shared" si="10"/>
        <v>Kawczynski, Florian</v>
      </c>
      <c r="B49" s="30" t="str">
        <f t="shared" si="11"/>
        <v>Baden-Württemberg</v>
      </c>
      <c r="C49" s="63"/>
      <c r="D49" s="81"/>
      <c r="E49" s="61"/>
      <c r="F49" s="60"/>
      <c r="G49" s="60"/>
      <c r="H49" s="60"/>
      <c r="I49" s="3"/>
      <c r="J49" s="31"/>
      <c r="K49" s="31"/>
      <c r="L49" s="3"/>
      <c r="M49" s="4"/>
      <c r="N49" s="4"/>
      <c r="O49" s="4"/>
      <c r="P49" s="4"/>
      <c r="Q49" s="4"/>
      <c r="R49" s="4"/>
      <c r="S49" s="4"/>
      <c r="T49" s="33"/>
      <c r="U49" s="33"/>
      <c r="V49" s="33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</row>
    <row r="50" spans="1:81" s="2" customFormat="1" ht="12.75" customHeight="1">
      <c r="A50" s="75" t="str">
        <f t="shared" si="10"/>
        <v>Kawczynski, Florian</v>
      </c>
      <c r="B50" s="30" t="str">
        <f t="shared" si="11"/>
        <v>Gegner 6</v>
      </c>
      <c r="C50" s="63"/>
      <c r="D50" s="81"/>
      <c r="E50" s="61"/>
      <c r="F50" s="60"/>
      <c r="G50" s="60"/>
      <c r="H50" s="60"/>
      <c r="I50" s="3"/>
      <c r="J50" s="31"/>
      <c r="K50" s="31"/>
      <c r="L50" s="3"/>
      <c r="M50" s="4"/>
      <c r="N50" s="4"/>
      <c r="O50" s="4"/>
      <c r="P50" s="4"/>
      <c r="Q50" s="4"/>
      <c r="R50" s="4"/>
      <c r="S50" s="4"/>
      <c r="T50" s="33"/>
      <c r="U50" s="33"/>
      <c r="V50" s="33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</row>
    <row r="51" spans="1:41" ht="12.75" customHeight="1">
      <c r="A51" s="71" t="str">
        <f>'b-nrw'!A51</f>
        <v>Kirchhoff, Nicolai</v>
      </c>
      <c r="B51" s="128"/>
      <c r="C51" s="118"/>
      <c r="D51" s="119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</row>
    <row r="52" spans="1:81" s="2" customFormat="1" ht="12.75" customHeight="1">
      <c r="A52" s="75" t="str">
        <f aca="true" t="shared" si="12" ref="A52:A57">A51</f>
        <v>Kirchhoff, Nicolai</v>
      </c>
      <c r="B52" s="30" t="str">
        <f aca="true" t="shared" si="13" ref="B52:B57">B3</f>
        <v>Hessen</v>
      </c>
      <c r="C52" s="63"/>
      <c r="D52" s="81"/>
      <c r="E52" s="61"/>
      <c r="F52" s="60"/>
      <c r="G52" s="60"/>
      <c r="H52" s="60"/>
      <c r="I52" s="3"/>
      <c r="J52" s="31"/>
      <c r="K52" s="31"/>
      <c r="L52" s="3"/>
      <c r="M52" s="4"/>
      <c r="N52" s="4"/>
      <c r="O52" s="4"/>
      <c r="P52" s="4"/>
      <c r="Q52" s="4"/>
      <c r="R52" s="4"/>
      <c r="S52" s="4"/>
      <c r="T52" s="33"/>
      <c r="U52" s="33"/>
      <c r="V52" s="33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</row>
    <row r="53" spans="1:81" s="2" customFormat="1" ht="12.75" customHeight="1">
      <c r="A53" s="75" t="str">
        <f t="shared" si="12"/>
        <v>Kirchhoff, Nicolai</v>
      </c>
      <c r="B53" s="30" t="str">
        <f t="shared" si="13"/>
        <v>Südwest</v>
      </c>
      <c r="C53" s="63"/>
      <c r="D53" s="81"/>
      <c r="E53" s="61"/>
      <c r="F53" s="60"/>
      <c r="G53" s="60"/>
      <c r="H53" s="60"/>
      <c r="I53" s="3"/>
      <c r="J53" s="31"/>
      <c r="K53" s="31"/>
      <c r="L53" s="3"/>
      <c r="M53" s="4"/>
      <c r="N53" s="4"/>
      <c r="O53" s="4"/>
      <c r="P53" s="4"/>
      <c r="Q53" s="4"/>
      <c r="R53" s="4"/>
      <c r="S53" s="4"/>
      <c r="T53" s="33"/>
      <c r="U53" s="33"/>
      <c r="V53" s="33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</row>
    <row r="54" spans="1:81" s="2" customFormat="1" ht="12.75" customHeight="1">
      <c r="A54" s="75" t="str">
        <f t="shared" si="12"/>
        <v>Kirchhoff, Nicolai</v>
      </c>
      <c r="B54" s="30" t="str">
        <f t="shared" si="13"/>
        <v>Berlin-Brandenburg</v>
      </c>
      <c r="C54" s="63"/>
      <c r="D54" s="81"/>
      <c r="E54" s="61"/>
      <c r="F54" s="60"/>
      <c r="G54" s="60"/>
      <c r="H54" s="60"/>
      <c r="I54" s="3"/>
      <c r="J54" s="31"/>
      <c r="K54" s="31"/>
      <c r="L54" s="3"/>
      <c r="M54" s="4"/>
      <c r="N54" s="4"/>
      <c r="O54" s="4"/>
      <c r="P54" s="4"/>
      <c r="Q54" s="4"/>
      <c r="R54" s="4"/>
      <c r="S54" s="4"/>
      <c r="T54" s="33"/>
      <c r="U54" s="33"/>
      <c r="V54" s="33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</row>
    <row r="55" spans="1:81" s="2" customFormat="1" ht="12.75" customHeight="1">
      <c r="A55" s="75" t="str">
        <f t="shared" si="12"/>
        <v>Kirchhoff, Nicolai</v>
      </c>
      <c r="B55" s="30" t="str">
        <f t="shared" si="13"/>
        <v>Bayern</v>
      </c>
      <c r="C55" s="63"/>
      <c r="D55" s="81"/>
      <c r="E55" s="61"/>
      <c r="F55" s="60"/>
      <c r="G55" s="60"/>
      <c r="H55" s="60"/>
      <c r="I55" s="3"/>
      <c r="J55" s="31"/>
      <c r="K55" s="31"/>
      <c r="L55" s="3"/>
      <c r="M55" s="4"/>
      <c r="N55" s="4"/>
      <c r="O55" s="4"/>
      <c r="P55" s="4"/>
      <c r="Q55" s="4"/>
      <c r="R55" s="4"/>
      <c r="S55" s="4"/>
      <c r="T55" s="33"/>
      <c r="U55" s="33"/>
      <c r="V55" s="33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</row>
    <row r="56" spans="1:81" s="2" customFormat="1" ht="12.75" customHeight="1">
      <c r="A56" s="75" t="str">
        <f t="shared" si="12"/>
        <v>Kirchhoff, Nicolai</v>
      </c>
      <c r="B56" s="30" t="str">
        <f t="shared" si="13"/>
        <v>Baden-Württemberg</v>
      </c>
      <c r="C56" s="63"/>
      <c r="D56" s="81"/>
      <c r="E56" s="61"/>
      <c r="F56" s="60"/>
      <c r="G56" s="60"/>
      <c r="H56" s="60"/>
      <c r="I56" s="3"/>
      <c r="J56" s="31"/>
      <c r="K56" s="31"/>
      <c r="L56" s="3"/>
      <c r="M56" s="4"/>
      <c r="N56" s="4"/>
      <c r="O56" s="4"/>
      <c r="P56" s="4"/>
      <c r="Q56" s="4"/>
      <c r="R56" s="4"/>
      <c r="S56" s="4"/>
      <c r="T56" s="33"/>
      <c r="U56" s="33"/>
      <c r="V56" s="33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</row>
    <row r="57" spans="1:81" s="2" customFormat="1" ht="12.75" customHeight="1">
      <c r="A57" s="75" t="str">
        <f t="shared" si="12"/>
        <v>Kirchhoff, Nicolai</v>
      </c>
      <c r="B57" s="30" t="str">
        <f t="shared" si="13"/>
        <v>Gegner 6</v>
      </c>
      <c r="C57" s="63"/>
      <c r="D57" s="81"/>
      <c r="E57" s="61"/>
      <c r="F57" s="60"/>
      <c r="G57" s="60"/>
      <c r="H57" s="60"/>
      <c r="I57" s="3"/>
      <c r="J57" s="31"/>
      <c r="K57" s="31"/>
      <c r="L57" s="3"/>
      <c r="M57" s="4"/>
      <c r="N57" s="4"/>
      <c r="O57" s="4"/>
      <c r="P57" s="4"/>
      <c r="Q57" s="4"/>
      <c r="R57" s="4"/>
      <c r="S57" s="4"/>
      <c r="T57" s="33"/>
      <c r="U57" s="33"/>
      <c r="V57" s="33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</row>
    <row r="58" spans="1:25" ht="12.75" customHeight="1">
      <c r="A58" s="71" t="str">
        <f>'b-nrw'!A58</f>
        <v>Kloppenburg, Luca</v>
      </c>
      <c r="B58" s="128"/>
      <c r="C58" s="118"/>
      <c r="D58" s="119"/>
      <c r="E58" s="120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2"/>
      <c r="Y58" s="122"/>
    </row>
    <row r="59" spans="1:81" s="2" customFormat="1" ht="12.75" customHeight="1">
      <c r="A59" s="75" t="str">
        <f aca="true" t="shared" si="14" ref="A59:A64">A58</f>
        <v>Kloppenburg, Luca</v>
      </c>
      <c r="B59" s="30" t="str">
        <f aca="true" t="shared" si="15" ref="B59:B64">B3</f>
        <v>Hessen</v>
      </c>
      <c r="C59" s="63"/>
      <c r="D59" s="81"/>
      <c r="E59" s="61"/>
      <c r="F59" s="60"/>
      <c r="G59" s="60"/>
      <c r="H59" s="60"/>
      <c r="I59" s="3"/>
      <c r="J59" s="31"/>
      <c r="K59" s="31"/>
      <c r="L59" s="3"/>
      <c r="M59" s="4"/>
      <c r="N59" s="4"/>
      <c r="O59" s="4"/>
      <c r="P59" s="4"/>
      <c r="Q59" s="4"/>
      <c r="R59" s="4"/>
      <c r="S59" s="4"/>
      <c r="T59" s="33"/>
      <c r="U59" s="33"/>
      <c r="V59" s="33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</row>
    <row r="60" spans="1:81" s="2" customFormat="1" ht="12.75" customHeight="1">
      <c r="A60" s="75" t="str">
        <f t="shared" si="14"/>
        <v>Kloppenburg, Luca</v>
      </c>
      <c r="B60" s="30" t="str">
        <f t="shared" si="15"/>
        <v>Südwest</v>
      </c>
      <c r="C60" s="63"/>
      <c r="D60" s="81"/>
      <c r="E60" s="61"/>
      <c r="F60" s="60"/>
      <c r="G60" s="60"/>
      <c r="H60" s="60"/>
      <c r="I60" s="3"/>
      <c r="J60" s="31"/>
      <c r="K60" s="31"/>
      <c r="L60" s="3"/>
      <c r="M60" s="4"/>
      <c r="N60" s="4"/>
      <c r="O60" s="4"/>
      <c r="P60" s="4"/>
      <c r="Q60" s="4"/>
      <c r="R60" s="4"/>
      <c r="S60" s="4"/>
      <c r="T60" s="33"/>
      <c r="U60" s="33"/>
      <c r="V60" s="33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</row>
    <row r="61" spans="1:81" s="2" customFormat="1" ht="12.75" customHeight="1">
      <c r="A61" s="75" t="str">
        <f t="shared" si="14"/>
        <v>Kloppenburg, Luca</v>
      </c>
      <c r="B61" s="30" t="str">
        <f t="shared" si="15"/>
        <v>Berlin-Brandenburg</v>
      </c>
      <c r="C61" s="63"/>
      <c r="D61" s="81"/>
      <c r="E61" s="61"/>
      <c r="F61" s="60"/>
      <c r="G61" s="60"/>
      <c r="H61" s="60"/>
      <c r="I61" s="3"/>
      <c r="J61" s="31"/>
      <c r="K61" s="31"/>
      <c r="L61" s="3"/>
      <c r="M61" s="4"/>
      <c r="N61" s="4"/>
      <c r="O61" s="4"/>
      <c r="P61" s="4"/>
      <c r="Q61" s="4"/>
      <c r="R61" s="4"/>
      <c r="S61" s="4"/>
      <c r="T61" s="33"/>
      <c r="U61" s="33"/>
      <c r="V61" s="33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</row>
    <row r="62" spans="1:81" s="2" customFormat="1" ht="12.75" customHeight="1">
      <c r="A62" s="75" t="str">
        <f t="shared" si="14"/>
        <v>Kloppenburg, Luca</v>
      </c>
      <c r="B62" s="30" t="str">
        <f t="shared" si="15"/>
        <v>Bayern</v>
      </c>
      <c r="C62" s="63">
        <v>1</v>
      </c>
      <c r="D62" s="81">
        <v>2.667</v>
      </c>
      <c r="E62" s="61">
        <v>14</v>
      </c>
      <c r="F62" s="60">
        <v>12</v>
      </c>
      <c r="G62" s="60">
        <v>3</v>
      </c>
      <c r="H62" s="60">
        <v>3</v>
      </c>
      <c r="I62" s="3">
        <v>5</v>
      </c>
      <c r="J62" s="31"/>
      <c r="K62" s="31"/>
      <c r="L62" s="3"/>
      <c r="M62" s="4">
        <v>2</v>
      </c>
      <c r="N62" s="4">
        <v>1</v>
      </c>
      <c r="O62" s="4"/>
      <c r="P62" s="4"/>
      <c r="Q62" s="4"/>
      <c r="R62" s="4">
        <v>1</v>
      </c>
      <c r="S62" s="4">
        <v>1</v>
      </c>
      <c r="T62" s="33"/>
      <c r="U62" s="33"/>
      <c r="V62" s="33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</row>
    <row r="63" spans="1:81" s="2" customFormat="1" ht="12.75" customHeight="1">
      <c r="A63" s="75" t="str">
        <f t="shared" si="14"/>
        <v>Kloppenburg, Luca</v>
      </c>
      <c r="B63" s="30" t="str">
        <f t="shared" si="15"/>
        <v>Baden-Württemberg</v>
      </c>
      <c r="C63" s="63"/>
      <c r="D63" s="81"/>
      <c r="E63" s="61"/>
      <c r="F63" s="60"/>
      <c r="G63" s="60"/>
      <c r="H63" s="60"/>
      <c r="I63" s="3"/>
      <c r="J63" s="31"/>
      <c r="K63" s="31"/>
      <c r="L63" s="3"/>
      <c r="M63" s="4"/>
      <c r="N63" s="4"/>
      <c r="O63" s="4"/>
      <c r="P63" s="4"/>
      <c r="Q63" s="4"/>
      <c r="R63" s="4"/>
      <c r="S63" s="4"/>
      <c r="T63" s="33"/>
      <c r="U63" s="33"/>
      <c r="V63" s="33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</row>
    <row r="64" spans="1:81" s="2" customFormat="1" ht="12.75" customHeight="1">
      <c r="A64" s="75" t="str">
        <f t="shared" si="14"/>
        <v>Kloppenburg, Luca</v>
      </c>
      <c r="B64" s="30" t="str">
        <f t="shared" si="15"/>
        <v>Gegner 6</v>
      </c>
      <c r="C64" s="63"/>
      <c r="D64" s="81"/>
      <c r="E64" s="61"/>
      <c r="F64" s="60"/>
      <c r="G64" s="60"/>
      <c r="H64" s="60"/>
      <c r="I64" s="3"/>
      <c r="J64" s="31"/>
      <c r="K64" s="31"/>
      <c r="L64" s="3"/>
      <c r="M64" s="4"/>
      <c r="N64" s="4"/>
      <c r="O64" s="4"/>
      <c r="P64" s="4"/>
      <c r="Q64" s="4"/>
      <c r="R64" s="4"/>
      <c r="S64" s="4"/>
      <c r="T64" s="33"/>
      <c r="U64" s="33"/>
      <c r="V64" s="33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</row>
    <row r="65" spans="1:24" ht="12.75" customHeight="1">
      <c r="A65" s="71" t="str">
        <f>'b-nrw'!A65</f>
        <v>Niemeyer, Max</v>
      </c>
      <c r="B65" s="128"/>
      <c r="C65" s="118"/>
      <c r="D65" s="119"/>
      <c r="E65" s="120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2"/>
    </row>
    <row r="66" spans="1:81" s="2" customFormat="1" ht="12.75" customHeight="1">
      <c r="A66" s="75" t="str">
        <f aca="true" t="shared" si="16" ref="A66:A71">A65</f>
        <v>Niemeyer, Max</v>
      </c>
      <c r="B66" s="30" t="str">
        <f aca="true" t="shared" si="17" ref="B66:B71">B3</f>
        <v>Hessen</v>
      </c>
      <c r="C66" s="63">
        <v>1</v>
      </c>
      <c r="D66" s="81">
        <v>0.667</v>
      </c>
      <c r="E66" s="61">
        <v>4</v>
      </c>
      <c r="F66" s="60">
        <v>3</v>
      </c>
      <c r="G66" s="60"/>
      <c r="H66" s="60"/>
      <c r="I66" s="3">
        <v>1</v>
      </c>
      <c r="J66" s="31"/>
      <c r="K66" s="31"/>
      <c r="L66" s="3"/>
      <c r="M66" s="4">
        <v>1</v>
      </c>
      <c r="N66" s="4">
        <v>1</v>
      </c>
      <c r="O66" s="4"/>
      <c r="P66" s="4"/>
      <c r="Q66" s="4"/>
      <c r="R66" s="4"/>
      <c r="S66" s="4"/>
      <c r="T66" s="33"/>
      <c r="U66" s="33"/>
      <c r="V66" s="33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</row>
    <row r="67" spans="1:81" s="2" customFormat="1" ht="12.75" customHeight="1">
      <c r="A67" s="75" t="str">
        <f t="shared" si="16"/>
        <v>Niemeyer, Max</v>
      </c>
      <c r="B67" s="30" t="str">
        <f t="shared" si="17"/>
        <v>Südwest</v>
      </c>
      <c r="C67" s="63"/>
      <c r="D67" s="81"/>
      <c r="E67" s="61"/>
      <c r="F67" s="60"/>
      <c r="G67" s="60"/>
      <c r="H67" s="60"/>
      <c r="I67" s="3"/>
      <c r="J67" s="31"/>
      <c r="K67" s="31"/>
      <c r="L67" s="3"/>
      <c r="M67" s="4"/>
      <c r="N67" s="4"/>
      <c r="O67" s="4"/>
      <c r="P67" s="4"/>
      <c r="Q67" s="4"/>
      <c r="R67" s="4"/>
      <c r="S67" s="4"/>
      <c r="T67" s="33"/>
      <c r="U67" s="33"/>
      <c r="V67" s="33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</row>
    <row r="68" spans="1:81" s="2" customFormat="1" ht="12.75" customHeight="1">
      <c r="A68" s="75" t="str">
        <f t="shared" si="16"/>
        <v>Niemeyer, Max</v>
      </c>
      <c r="B68" s="30" t="str">
        <f t="shared" si="17"/>
        <v>Berlin-Brandenburg</v>
      </c>
      <c r="C68" s="63"/>
      <c r="D68" s="81"/>
      <c r="E68" s="61"/>
      <c r="F68" s="60"/>
      <c r="G68" s="60"/>
      <c r="H68" s="60"/>
      <c r="I68" s="3"/>
      <c r="J68" s="31"/>
      <c r="K68" s="31"/>
      <c r="L68" s="3"/>
      <c r="M68" s="4"/>
      <c r="N68" s="4"/>
      <c r="O68" s="4"/>
      <c r="P68" s="4"/>
      <c r="Q68" s="4"/>
      <c r="R68" s="4"/>
      <c r="S68" s="4"/>
      <c r="T68" s="33"/>
      <c r="U68" s="33"/>
      <c r="V68" s="33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</row>
    <row r="69" spans="1:81" s="2" customFormat="1" ht="12.75" customHeight="1">
      <c r="A69" s="75" t="str">
        <f t="shared" si="16"/>
        <v>Niemeyer, Max</v>
      </c>
      <c r="B69" s="30" t="str">
        <f t="shared" si="17"/>
        <v>Bayern</v>
      </c>
      <c r="C69" s="63"/>
      <c r="D69" s="81"/>
      <c r="E69" s="61"/>
      <c r="F69" s="60"/>
      <c r="G69" s="60"/>
      <c r="H69" s="60"/>
      <c r="I69" s="3"/>
      <c r="J69" s="31"/>
      <c r="K69" s="31"/>
      <c r="L69" s="3"/>
      <c r="M69" s="4"/>
      <c r="N69" s="4"/>
      <c r="O69" s="4"/>
      <c r="P69" s="4"/>
      <c r="Q69" s="4"/>
      <c r="R69" s="4"/>
      <c r="S69" s="4"/>
      <c r="T69" s="33"/>
      <c r="U69" s="33"/>
      <c r="V69" s="33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</row>
    <row r="70" spans="1:81" s="2" customFormat="1" ht="12.75" customHeight="1">
      <c r="A70" s="75" t="str">
        <f t="shared" si="16"/>
        <v>Niemeyer, Max</v>
      </c>
      <c r="B70" s="30" t="str">
        <f t="shared" si="17"/>
        <v>Baden-Württemberg</v>
      </c>
      <c r="C70" s="63"/>
      <c r="D70" s="81"/>
      <c r="E70" s="61"/>
      <c r="F70" s="60"/>
      <c r="G70" s="60"/>
      <c r="H70" s="60"/>
      <c r="I70" s="3"/>
      <c r="J70" s="31"/>
      <c r="K70" s="31"/>
      <c r="L70" s="3"/>
      <c r="M70" s="4"/>
      <c r="N70" s="4"/>
      <c r="O70" s="4"/>
      <c r="P70" s="4"/>
      <c r="Q70" s="4"/>
      <c r="R70" s="4"/>
      <c r="S70" s="4"/>
      <c r="T70" s="33"/>
      <c r="U70" s="33"/>
      <c r="V70" s="33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</row>
    <row r="71" spans="1:81" s="2" customFormat="1" ht="12.75" customHeight="1">
      <c r="A71" s="75" t="str">
        <f t="shared" si="16"/>
        <v>Niemeyer, Max</v>
      </c>
      <c r="B71" s="30" t="str">
        <f t="shared" si="17"/>
        <v>Gegner 6</v>
      </c>
      <c r="C71" s="63"/>
      <c r="D71" s="81"/>
      <c r="E71" s="61"/>
      <c r="F71" s="60"/>
      <c r="G71" s="60"/>
      <c r="H71" s="60"/>
      <c r="I71" s="3"/>
      <c r="J71" s="31"/>
      <c r="K71" s="31"/>
      <c r="L71" s="3"/>
      <c r="M71" s="4"/>
      <c r="N71" s="4"/>
      <c r="O71" s="4"/>
      <c r="P71" s="4"/>
      <c r="Q71" s="4"/>
      <c r="R71" s="4"/>
      <c r="S71" s="4"/>
      <c r="T71" s="33"/>
      <c r="U71" s="33"/>
      <c r="V71" s="33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</row>
    <row r="72" spans="1:25" ht="12.75" customHeight="1">
      <c r="A72" s="71" t="str">
        <f>'b-nrw'!A72</f>
        <v>Ortmann, Max</v>
      </c>
      <c r="B72" s="128"/>
      <c r="C72" s="118"/>
      <c r="D72" s="119"/>
      <c r="E72" s="120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2"/>
      <c r="Y72" s="122"/>
    </row>
    <row r="73" spans="1:81" s="2" customFormat="1" ht="12.75" customHeight="1">
      <c r="A73" s="75" t="str">
        <f aca="true" t="shared" si="18" ref="A73:A78">A72</f>
        <v>Ortmann, Max</v>
      </c>
      <c r="B73" s="30" t="str">
        <f aca="true" t="shared" si="19" ref="B73:B78">B3</f>
        <v>Hessen</v>
      </c>
      <c r="C73" s="63"/>
      <c r="D73" s="81"/>
      <c r="E73" s="61"/>
      <c r="F73" s="60"/>
      <c r="G73" s="60"/>
      <c r="H73" s="60"/>
      <c r="I73" s="3"/>
      <c r="J73" s="31"/>
      <c r="K73" s="31"/>
      <c r="L73" s="3"/>
      <c r="M73" s="4"/>
      <c r="N73" s="4"/>
      <c r="O73" s="4"/>
      <c r="P73" s="4"/>
      <c r="Q73" s="4"/>
      <c r="R73" s="4"/>
      <c r="S73" s="4"/>
      <c r="T73" s="33"/>
      <c r="U73" s="33"/>
      <c r="V73" s="33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</row>
    <row r="74" spans="1:81" s="2" customFormat="1" ht="12.75" customHeight="1">
      <c r="A74" s="75" t="str">
        <f t="shared" si="18"/>
        <v>Ortmann, Max</v>
      </c>
      <c r="B74" s="30" t="str">
        <f t="shared" si="19"/>
        <v>Südwest</v>
      </c>
      <c r="C74" s="63"/>
      <c r="D74" s="81"/>
      <c r="E74" s="61"/>
      <c r="F74" s="60"/>
      <c r="G74" s="60"/>
      <c r="H74" s="60"/>
      <c r="I74" s="3"/>
      <c r="J74" s="31"/>
      <c r="K74" s="31"/>
      <c r="L74" s="3"/>
      <c r="M74" s="4"/>
      <c r="N74" s="4"/>
      <c r="O74" s="4"/>
      <c r="P74" s="4"/>
      <c r="Q74" s="4"/>
      <c r="R74" s="4"/>
      <c r="S74" s="4"/>
      <c r="T74" s="33"/>
      <c r="U74" s="33"/>
      <c r="V74" s="33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</row>
    <row r="75" spans="1:81" s="2" customFormat="1" ht="12.75" customHeight="1">
      <c r="A75" s="75" t="str">
        <f t="shared" si="18"/>
        <v>Ortmann, Max</v>
      </c>
      <c r="B75" s="30" t="str">
        <f t="shared" si="19"/>
        <v>Berlin-Brandenburg</v>
      </c>
      <c r="C75" s="63"/>
      <c r="D75" s="81"/>
      <c r="E75" s="61"/>
      <c r="F75" s="60"/>
      <c r="G75" s="60"/>
      <c r="H75" s="60"/>
      <c r="I75" s="3"/>
      <c r="J75" s="31"/>
      <c r="K75" s="31"/>
      <c r="L75" s="3"/>
      <c r="M75" s="4"/>
      <c r="N75" s="4"/>
      <c r="O75" s="4"/>
      <c r="P75" s="4"/>
      <c r="Q75" s="4"/>
      <c r="R75" s="4"/>
      <c r="S75" s="4"/>
      <c r="T75" s="33"/>
      <c r="U75" s="33"/>
      <c r="V75" s="33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</row>
    <row r="76" spans="1:81" s="2" customFormat="1" ht="12.75" customHeight="1">
      <c r="A76" s="75" t="str">
        <f t="shared" si="18"/>
        <v>Ortmann, Max</v>
      </c>
      <c r="B76" s="30" t="str">
        <f t="shared" si="19"/>
        <v>Bayern</v>
      </c>
      <c r="C76" s="63"/>
      <c r="D76" s="81"/>
      <c r="E76" s="61"/>
      <c r="F76" s="60"/>
      <c r="G76" s="60"/>
      <c r="H76" s="60"/>
      <c r="I76" s="3"/>
      <c r="J76" s="31"/>
      <c r="K76" s="31"/>
      <c r="L76" s="3"/>
      <c r="M76" s="4"/>
      <c r="N76" s="4"/>
      <c r="O76" s="4"/>
      <c r="P76" s="4"/>
      <c r="Q76" s="4"/>
      <c r="R76" s="4"/>
      <c r="S76" s="4"/>
      <c r="T76" s="33"/>
      <c r="U76" s="33"/>
      <c r="V76" s="33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</row>
    <row r="77" spans="1:81" s="2" customFormat="1" ht="12.75" customHeight="1">
      <c r="A77" s="75" t="str">
        <f t="shared" si="18"/>
        <v>Ortmann, Max</v>
      </c>
      <c r="B77" s="30" t="str">
        <f t="shared" si="19"/>
        <v>Baden-Württemberg</v>
      </c>
      <c r="C77" s="63"/>
      <c r="D77" s="81"/>
      <c r="E77" s="61"/>
      <c r="F77" s="60"/>
      <c r="G77" s="60"/>
      <c r="H77" s="60"/>
      <c r="I77" s="3"/>
      <c r="J77" s="31"/>
      <c r="K77" s="31"/>
      <c r="L77" s="3"/>
      <c r="M77" s="4"/>
      <c r="N77" s="4"/>
      <c r="O77" s="4"/>
      <c r="P77" s="4"/>
      <c r="Q77" s="4"/>
      <c r="R77" s="4"/>
      <c r="S77" s="4"/>
      <c r="T77" s="33"/>
      <c r="U77" s="33"/>
      <c r="V77" s="33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</row>
    <row r="78" spans="1:81" s="2" customFormat="1" ht="12.75" customHeight="1">
      <c r="A78" s="75" t="str">
        <f t="shared" si="18"/>
        <v>Ortmann, Max</v>
      </c>
      <c r="B78" s="30" t="str">
        <f t="shared" si="19"/>
        <v>Gegner 6</v>
      </c>
      <c r="C78" s="63"/>
      <c r="D78" s="81"/>
      <c r="E78" s="61"/>
      <c r="F78" s="60"/>
      <c r="G78" s="60"/>
      <c r="H78" s="60"/>
      <c r="I78" s="3"/>
      <c r="J78" s="31"/>
      <c r="K78" s="31"/>
      <c r="L78" s="3"/>
      <c r="M78" s="4"/>
      <c r="N78" s="4"/>
      <c r="O78" s="4"/>
      <c r="P78" s="4"/>
      <c r="Q78" s="4"/>
      <c r="R78" s="4"/>
      <c r="S78" s="4"/>
      <c r="T78" s="33"/>
      <c r="U78" s="33"/>
      <c r="V78" s="33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</row>
    <row r="79" spans="1:32" ht="12.75" customHeight="1">
      <c r="A79" s="71" t="str">
        <f>'b-nrw'!A79</f>
        <v>Piontek, Max</v>
      </c>
      <c r="B79" s="128"/>
      <c r="C79" s="118"/>
      <c r="D79" s="119"/>
      <c r="E79" s="120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2"/>
      <c r="Y79" s="122"/>
      <c r="Z79" s="122"/>
      <c r="AA79" s="122"/>
      <c r="AB79" s="122"/>
      <c r="AC79" s="122"/>
      <c r="AD79" s="122"/>
      <c r="AE79" s="122"/>
      <c r="AF79" s="122"/>
    </row>
    <row r="80" spans="1:81" s="2" customFormat="1" ht="12.75" customHeight="1">
      <c r="A80" s="75" t="str">
        <f aca="true" t="shared" si="20" ref="A80:A85">A79</f>
        <v>Piontek, Max</v>
      </c>
      <c r="B80" s="30" t="str">
        <f aca="true" t="shared" si="21" ref="B80:B85">B3</f>
        <v>Hessen</v>
      </c>
      <c r="C80" s="63"/>
      <c r="D80" s="81"/>
      <c r="E80" s="61"/>
      <c r="F80" s="60"/>
      <c r="G80" s="60"/>
      <c r="H80" s="60"/>
      <c r="I80" s="3"/>
      <c r="J80" s="31"/>
      <c r="K80" s="31"/>
      <c r="L80" s="3"/>
      <c r="M80" s="4"/>
      <c r="N80" s="4"/>
      <c r="O80" s="4"/>
      <c r="P80" s="4"/>
      <c r="Q80" s="4"/>
      <c r="R80" s="4"/>
      <c r="S80" s="4"/>
      <c r="T80" s="33"/>
      <c r="U80" s="33"/>
      <c r="V80" s="33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</row>
    <row r="81" spans="1:81" s="2" customFormat="1" ht="12.75" customHeight="1">
      <c r="A81" s="75" t="str">
        <f t="shared" si="20"/>
        <v>Piontek, Max</v>
      </c>
      <c r="B81" s="30" t="str">
        <f t="shared" si="21"/>
        <v>Südwest</v>
      </c>
      <c r="C81" s="63"/>
      <c r="D81" s="81"/>
      <c r="E81" s="61"/>
      <c r="F81" s="60"/>
      <c r="G81" s="60"/>
      <c r="H81" s="60"/>
      <c r="I81" s="3"/>
      <c r="J81" s="31"/>
      <c r="K81" s="31"/>
      <c r="L81" s="3"/>
      <c r="M81" s="4"/>
      <c r="N81" s="4"/>
      <c r="O81" s="4"/>
      <c r="P81" s="4"/>
      <c r="Q81" s="4"/>
      <c r="R81" s="4"/>
      <c r="S81" s="4"/>
      <c r="T81" s="33"/>
      <c r="U81" s="33"/>
      <c r="V81" s="33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</row>
    <row r="82" spans="1:81" s="2" customFormat="1" ht="12.75" customHeight="1">
      <c r="A82" s="75" t="str">
        <f t="shared" si="20"/>
        <v>Piontek, Max</v>
      </c>
      <c r="B82" s="30" t="str">
        <f t="shared" si="21"/>
        <v>Berlin-Brandenburg</v>
      </c>
      <c r="C82" s="63"/>
      <c r="D82" s="81"/>
      <c r="E82" s="61"/>
      <c r="F82" s="60"/>
      <c r="G82" s="60"/>
      <c r="H82" s="60"/>
      <c r="I82" s="3"/>
      <c r="J82" s="31"/>
      <c r="K82" s="31"/>
      <c r="L82" s="3"/>
      <c r="M82" s="4"/>
      <c r="N82" s="4"/>
      <c r="O82" s="4"/>
      <c r="P82" s="4"/>
      <c r="Q82" s="4"/>
      <c r="R82" s="4"/>
      <c r="S82" s="4"/>
      <c r="T82" s="33"/>
      <c r="U82" s="33"/>
      <c r="V82" s="33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</row>
    <row r="83" spans="1:81" s="2" customFormat="1" ht="12.75" customHeight="1">
      <c r="A83" s="75" t="str">
        <f t="shared" si="20"/>
        <v>Piontek, Max</v>
      </c>
      <c r="B83" s="30" t="str">
        <f t="shared" si="21"/>
        <v>Bayern</v>
      </c>
      <c r="C83" s="63"/>
      <c r="D83" s="81"/>
      <c r="E83" s="61"/>
      <c r="F83" s="60"/>
      <c r="G83" s="60"/>
      <c r="H83" s="60"/>
      <c r="I83" s="3"/>
      <c r="J83" s="31"/>
      <c r="K83" s="31"/>
      <c r="L83" s="3"/>
      <c r="M83" s="4"/>
      <c r="N83" s="4"/>
      <c r="O83" s="4"/>
      <c r="P83" s="4"/>
      <c r="Q83" s="4"/>
      <c r="R83" s="4"/>
      <c r="S83" s="4"/>
      <c r="T83" s="33"/>
      <c r="U83" s="33"/>
      <c r="V83" s="33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</row>
    <row r="84" spans="1:81" s="2" customFormat="1" ht="12.75" customHeight="1">
      <c r="A84" s="75" t="str">
        <f t="shared" si="20"/>
        <v>Piontek, Max</v>
      </c>
      <c r="B84" s="30" t="str">
        <f t="shared" si="21"/>
        <v>Baden-Württemberg</v>
      </c>
      <c r="C84" s="63"/>
      <c r="D84" s="81"/>
      <c r="E84" s="61"/>
      <c r="F84" s="60"/>
      <c r="G84" s="60"/>
      <c r="H84" s="60"/>
      <c r="I84" s="3"/>
      <c r="J84" s="31"/>
      <c r="K84" s="31"/>
      <c r="L84" s="3"/>
      <c r="M84" s="4"/>
      <c r="N84" s="4"/>
      <c r="O84" s="4"/>
      <c r="P84" s="4"/>
      <c r="Q84" s="4"/>
      <c r="R84" s="4"/>
      <c r="S84" s="4"/>
      <c r="T84" s="33"/>
      <c r="U84" s="33"/>
      <c r="V84" s="33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</row>
    <row r="85" spans="1:81" s="2" customFormat="1" ht="12.75" customHeight="1">
      <c r="A85" s="75" t="str">
        <f t="shared" si="20"/>
        <v>Piontek, Max</v>
      </c>
      <c r="B85" s="30" t="str">
        <f t="shared" si="21"/>
        <v>Gegner 6</v>
      </c>
      <c r="C85" s="63"/>
      <c r="D85" s="81"/>
      <c r="E85" s="61"/>
      <c r="F85" s="60"/>
      <c r="G85" s="60"/>
      <c r="H85" s="60"/>
      <c r="I85" s="3"/>
      <c r="J85" s="31"/>
      <c r="K85" s="31"/>
      <c r="L85" s="3"/>
      <c r="M85" s="4"/>
      <c r="N85" s="4"/>
      <c r="O85" s="4"/>
      <c r="P85" s="4"/>
      <c r="Q85" s="4"/>
      <c r="R85" s="4"/>
      <c r="S85" s="4"/>
      <c r="T85" s="33"/>
      <c r="U85" s="33"/>
      <c r="V85" s="33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</row>
    <row r="86" spans="1:24" ht="12.75" customHeight="1">
      <c r="A86" s="71" t="str">
        <f>'b-nrw'!A86</f>
        <v>Racek, Kilian</v>
      </c>
      <c r="B86" s="128"/>
      <c r="C86" s="118"/>
      <c r="D86" s="119"/>
      <c r="E86" s="120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2"/>
    </row>
    <row r="87" spans="1:81" s="2" customFormat="1" ht="12.75" customHeight="1">
      <c r="A87" s="75" t="str">
        <f aca="true" t="shared" si="22" ref="A87:A92">A86</f>
        <v>Racek, Kilian</v>
      </c>
      <c r="B87" s="30" t="str">
        <f aca="true" t="shared" si="23" ref="B87:B92">B3</f>
        <v>Hessen</v>
      </c>
      <c r="C87" s="63"/>
      <c r="D87" s="81"/>
      <c r="E87" s="61"/>
      <c r="F87" s="60"/>
      <c r="G87" s="60"/>
      <c r="H87" s="60"/>
      <c r="I87" s="3"/>
      <c r="J87" s="31"/>
      <c r="K87" s="31"/>
      <c r="L87" s="3"/>
      <c r="M87" s="4"/>
      <c r="N87" s="4"/>
      <c r="O87" s="4"/>
      <c r="P87" s="4"/>
      <c r="Q87" s="4"/>
      <c r="R87" s="4"/>
      <c r="S87" s="4"/>
      <c r="T87" s="33"/>
      <c r="U87" s="33"/>
      <c r="V87" s="33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</row>
    <row r="88" spans="1:81" s="2" customFormat="1" ht="12.75" customHeight="1">
      <c r="A88" s="75" t="str">
        <f t="shared" si="22"/>
        <v>Racek, Kilian</v>
      </c>
      <c r="B88" s="30" t="str">
        <f t="shared" si="23"/>
        <v>Südwest</v>
      </c>
      <c r="C88" s="63"/>
      <c r="D88" s="81"/>
      <c r="E88" s="61"/>
      <c r="F88" s="60"/>
      <c r="G88" s="60"/>
      <c r="H88" s="60"/>
      <c r="I88" s="3"/>
      <c r="J88" s="31"/>
      <c r="K88" s="31"/>
      <c r="L88" s="3"/>
      <c r="M88" s="4"/>
      <c r="N88" s="4"/>
      <c r="O88" s="4"/>
      <c r="P88" s="4"/>
      <c r="Q88" s="4"/>
      <c r="R88" s="4"/>
      <c r="S88" s="4"/>
      <c r="T88" s="33"/>
      <c r="U88" s="33"/>
      <c r="V88" s="33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</row>
    <row r="89" spans="1:81" s="2" customFormat="1" ht="12.75" customHeight="1">
      <c r="A89" s="75" t="str">
        <f t="shared" si="22"/>
        <v>Racek, Kilian</v>
      </c>
      <c r="B89" s="30" t="str">
        <f t="shared" si="23"/>
        <v>Berlin-Brandenburg</v>
      </c>
      <c r="C89" s="63"/>
      <c r="D89" s="81"/>
      <c r="E89" s="61"/>
      <c r="F89" s="60"/>
      <c r="G89" s="60"/>
      <c r="H89" s="60"/>
      <c r="I89" s="3"/>
      <c r="J89" s="31"/>
      <c r="K89" s="31"/>
      <c r="L89" s="3"/>
      <c r="M89" s="4"/>
      <c r="N89" s="4"/>
      <c r="O89" s="4"/>
      <c r="P89" s="4"/>
      <c r="Q89" s="4"/>
      <c r="R89" s="4"/>
      <c r="S89" s="4"/>
      <c r="T89" s="33"/>
      <c r="U89" s="33"/>
      <c r="V89" s="33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</row>
    <row r="90" spans="1:81" s="2" customFormat="1" ht="12.75" customHeight="1">
      <c r="A90" s="75" t="str">
        <f t="shared" si="22"/>
        <v>Racek, Kilian</v>
      </c>
      <c r="B90" s="30" t="str">
        <f t="shared" si="23"/>
        <v>Bayern</v>
      </c>
      <c r="C90" s="63"/>
      <c r="D90" s="81"/>
      <c r="E90" s="61"/>
      <c r="F90" s="60"/>
      <c r="G90" s="60"/>
      <c r="H90" s="60"/>
      <c r="I90" s="3"/>
      <c r="J90" s="31"/>
      <c r="K90" s="31"/>
      <c r="L90" s="3"/>
      <c r="M90" s="4"/>
      <c r="N90" s="4"/>
      <c r="O90" s="4"/>
      <c r="P90" s="4"/>
      <c r="Q90" s="4"/>
      <c r="R90" s="4"/>
      <c r="S90" s="4"/>
      <c r="T90" s="33"/>
      <c r="U90" s="33"/>
      <c r="V90" s="33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</row>
    <row r="91" spans="1:81" s="2" customFormat="1" ht="12.75" customHeight="1">
      <c r="A91" s="75" t="str">
        <f t="shared" si="22"/>
        <v>Racek, Kilian</v>
      </c>
      <c r="B91" s="30" t="str">
        <f t="shared" si="23"/>
        <v>Baden-Württemberg</v>
      </c>
      <c r="C91" s="63"/>
      <c r="D91" s="81"/>
      <c r="E91" s="61"/>
      <c r="F91" s="60"/>
      <c r="G91" s="60"/>
      <c r="H91" s="60"/>
      <c r="I91" s="3"/>
      <c r="J91" s="31"/>
      <c r="K91" s="31"/>
      <c r="L91" s="3"/>
      <c r="M91" s="4"/>
      <c r="N91" s="4"/>
      <c r="O91" s="4"/>
      <c r="P91" s="4"/>
      <c r="Q91" s="4"/>
      <c r="R91" s="4"/>
      <c r="S91" s="4"/>
      <c r="T91" s="33"/>
      <c r="U91" s="33"/>
      <c r="V91" s="33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</row>
    <row r="92" spans="1:81" s="2" customFormat="1" ht="12.75" customHeight="1">
      <c r="A92" s="75" t="str">
        <f t="shared" si="22"/>
        <v>Racek, Kilian</v>
      </c>
      <c r="B92" s="30" t="str">
        <f t="shared" si="23"/>
        <v>Gegner 6</v>
      </c>
      <c r="C92" s="63"/>
      <c r="D92" s="81"/>
      <c r="E92" s="61"/>
      <c r="F92" s="60"/>
      <c r="G92" s="60"/>
      <c r="H92" s="60"/>
      <c r="I92" s="3"/>
      <c r="J92" s="31"/>
      <c r="K92" s="31"/>
      <c r="L92" s="3"/>
      <c r="M92" s="4"/>
      <c r="N92" s="4"/>
      <c r="O92" s="4"/>
      <c r="P92" s="4"/>
      <c r="Q92" s="4"/>
      <c r="R92" s="4"/>
      <c r="S92" s="4"/>
      <c r="T92" s="33"/>
      <c r="U92" s="33"/>
      <c r="V92" s="33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</row>
    <row r="93" spans="1:37" ht="12.75" customHeight="1">
      <c r="A93" s="71" t="str">
        <f>'b-nrw'!A93</f>
        <v>Racek, Philipp</v>
      </c>
      <c r="B93" s="128"/>
      <c r="C93" s="118"/>
      <c r="D93" s="119"/>
      <c r="E93" s="120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</row>
    <row r="94" spans="1:81" s="2" customFormat="1" ht="12.75" customHeight="1">
      <c r="A94" s="75" t="str">
        <f aca="true" t="shared" si="24" ref="A94:A99">A93</f>
        <v>Racek, Philipp</v>
      </c>
      <c r="B94" s="22" t="str">
        <f aca="true" t="shared" si="25" ref="B94:B99">B3</f>
        <v>Hessen</v>
      </c>
      <c r="C94" s="64"/>
      <c r="D94" s="81"/>
      <c r="E94" s="61"/>
      <c r="F94" s="60"/>
      <c r="G94" s="60"/>
      <c r="H94" s="60"/>
      <c r="I94" s="3"/>
      <c r="J94" s="31"/>
      <c r="K94" s="31"/>
      <c r="L94" s="3"/>
      <c r="M94" s="4"/>
      <c r="N94" s="4"/>
      <c r="O94" s="4"/>
      <c r="P94" s="4"/>
      <c r="Q94" s="4"/>
      <c r="R94" s="4"/>
      <c r="S94" s="4"/>
      <c r="T94" s="33"/>
      <c r="U94" s="33"/>
      <c r="V94" s="33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</row>
    <row r="95" spans="1:81" s="2" customFormat="1" ht="12.75" customHeight="1">
      <c r="A95" s="75" t="str">
        <f t="shared" si="24"/>
        <v>Racek, Philipp</v>
      </c>
      <c r="B95" s="22" t="str">
        <f t="shared" si="25"/>
        <v>Südwest</v>
      </c>
      <c r="C95" s="64"/>
      <c r="D95" s="81"/>
      <c r="E95" s="61"/>
      <c r="F95" s="60"/>
      <c r="G95" s="60"/>
      <c r="H95" s="60"/>
      <c r="I95" s="3"/>
      <c r="J95" s="31"/>
      <c r="K95" s="31"/>
      <c r="L95" s="3"/>
      <c r="M95" s="4"/>
      <c r="N95" s="4"/>
      <c r="O95" s="4"/>
      <c r="P95" s="4"/>
      <c r="Q95" s="4"/>
      <c r="R95" s="4"/>
      <c r="S95" s="4"/>
      <c r="T95" s="33"/>
      <c r="U95" s="33"/>
      <c r="V95" s="33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</row>
    <row r="96" spans="1:81" s="2" customFormat="1" ht="12.75" customHeight="1">
      <c r="A96" s="75" t="str">
        <f t="shared" si="24"/>
        <v>Racek, Philipp</v>
      </c>
      <c r="B96" s="22" t="str">
        <f t="shared" si="25"/>
        <v>Berlin-Brandenburg</v>
      </c>
      <c r="C96" s="64"/>
      <c r="D96" s="81"/>
      <c r="E96" s="61"/>
      <c r="F96" s="60"/>
      <c r="G96" s="60"/>
      <c r="H96" s="60"/>
      <c r="I96" s="3"/>
      <c r="J96" s="31"/>
      <c r="K96" s="31"/>
      <c r="L96" s="3"/>
      <c r="M96" s="4"/>
      <c r="N96" s="4"/>
      <c r="O96" s="4"/>
      <c r="P96" s="4"/>
      <c r="Q96" s="4"/>
      <c r="R96" s="4"/>
      <c r="S96" s="4"/>
      <c r="T96" s="33"/>
      <c r="U96" s="33"/>
      <c r="V96" s="33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</row>
    <row r="97" spans="1:81" s="2" customFormat="1" ht="12.75" customHeight="1">
      <c r="A97" s="75" t="str">
        <f t="shared" si="24"/>
        <v>Racek, Philipp</v>
      </c>
      <c r="B97" s="22" t="str">
        <f t="shared" si="25"/>
        <v>Bayern</v>
      </c>
      <c r="C97" s="64">
        <v>1</v>
      </c>
      <c r="D97" s="81">
        <v>2</v>
      </c>
      <c r="E97" s="61">
        <v>12</v>
      </c>
      <c r="F97" s="60">
        <v>6</v>
      </c>
      <c r="G97" s="60">
        <v>4</v>
      </c>
      <c r="H97" s="60">
        <v>3</v>
      </c>
      <c r="I97" s="3">
        <v>2</v>
      </c>
      <c r="J97" s="31">
        <v>1</v>
      </c>
      <c r="K97" s="31"/>
      <c r="L97" s="3"/>
      <c r="M97" s="4">
        <v>2</v>
      </c>
      <c r="N97" s="4">
        <v>4</v>
      </c>
      <c r="O97" s="4"/>
      <c r="P97" s="4">
        <v>1</v>
      </c>
      <c r="Q97" s="4">
        <v>1</v>
      </c>
      <c r="R97" s="4">
        <v>2</v>
      </c>
      <c r="S97" s="4"/>
      <c r="T97" s="33"/>
      <c r="U97" s="33"/>
      <c r="V97" s="33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</row>
    <row r="98" spans="1:81" s="2" customFormat="1" ht="12.75" customHeight="1">
      <c r="A98" s="75" t="str">
        <f t="shared" si="24"/>
        <v>Racek, Philipp</v>
      </c>
      <c r="B98" s="22" t="str">
        <f t="shared" si="25"/>
        <v>Baden-Württemberg</v>
      </c>
      <c r="C98" s="64"/>
      <c r="D98" s="81"/>
      <c r="E98" s="61"/>
      <c r="F98" s="60"/>
      <c r="G98" s="60"/>
      <c r="H98" s="60"/>
      <c r="I98" s="3"/>
      <c r="J98" s="31"/>
      <c r="K98" s="31"/>
      <c r="L98" s="3"/>
      <c r="M98" s="4"/>
      <c r="N98" s="4"/>
      <c r="O98" s="4"/>
      <c r="P98" s="4"/>
      <c r="Q98" s="4"/>
      <c r="R98" s="4"/>
      <c r="S98" s="4"/>
      <c r="T98" s="33"/>
      <c r="U98" s="33"/>
      <c r="V98" s="33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</row>
    <row r="99" spans="1:81" s="2" customFormat="1" ht="12.75" customHeight="1">
      <c r="A99" s="75" t="str">
        <f t="shared" si="24"/>
        <v>Racek, Philipp</v>
      </c>
      <c r="B99" s="22" t="str">
        <f t="shared" si="25"/>
        <v>Gegner 6</v>
      </c>
      <c r="C99" s="64"/>
      <c r="D99" s="81"/>
      <c r="E99" s="61"/>
      <c r="F99" s="60"/>
      <c r="G99" s="60"/>
      <c r="H99" s="60"/>
      <c r="I99" s="3"/>
      <c r="J99" s="31"/>
      <c r="K99" s="31"/>
      <c r="L99" s="3"/>
      <c r="M99" s="4"/>
      <c r="N99" s="4"/>
      <c r="O99" s="4"/>
      <c r="P99" s="4"/>
      <c r="Q99" s="4"/>
      <c r="R99" s="4"/>
      <c r="S99" s="4"/>
      <c r="T99" s="33"/>
      <c r="U99" s="33"/>
      <c r="V99" s="33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</row>
    <row r="100" spans="1:25" ht="12.75" customHeight="1">
      <c r="A100" s="71" t="str">
        <f>'b-nrw'!A100</f>
        <v>Rammelmann, Luca</v>
      </c>
      <c r="B100" s="128"/>
      <c r="C100" s="118"/>
      <c r="D100" s="119"/>
      <c r="E100" s="120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2"/>
      <c r="Y100" s="122"/>
    </row>
    <row r="101" spans="1:81" s="2" customFormat="1" ht="12.75" customHeight="1">
      <c r="A101" s="75" t="str">
        <f aca="true" t="shared" si="26" ref="A101:A106">A100</f>
        <v>Rammelmann, Luca</v>
      </c>
      <c r="B101" s="30" t="str">
        <f aca="true" t="shared" si="27" ref="B101:B106">B3</f>
        <v>Hessen</v>
      </c>
      <c r="C101" s="63"/>
      <c r="D101" s="81"/>
      <c r="E101" s="61"/>
      <c r="F101" s="60"/>
      <c r="G101" s="60"/>
      <c r="H101" s="60"/>
      <c r="I101" s="3"/>
      <c r="J101" s="31"/>
      <c r="K101" s="31"/>
      <c r="L101" s="3"/>
      <c r="M101" s="4"/>
      <c r="N101" s="4"/>
      <c r="O101" s="4"/>
      <c r="P101" s="4"/>
      <c r="Q101" s="4"/>
      <c r="R101" s="4"/>
      <c r="S101" s="4"/>
      <c r="T101" s="33"/>
      <c r="U101" s="33"/>
      <c r="V101" s="33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</row>
    <row r="102" spans="1:81" s="2" customFormat="1" ht="12.75" customHeight="1">
      <c r="A102" s="75" t="str">
        <f t="shared" si="26"/>
        <v>Rammelmann, Luca</v>
      </c>
      <c r="B102" s="30" t="str">
        <f t="shared" si="27"/>
        <v>Südwest</v>
      </c>
      <c r="C102" s="63"/>
      <c r="D102" s="81"/>
      <c r="E102" s="61"/>
      <c r="F102" s="60"/>
      <c r="G102" s="60"/>
      <c r="H102" s="60"/>
      <c r="I102" s="3"/>
      <c r="J102" s="31"/>
      <c r="K102" s="31"/>
      <c r="L102" s="3"/>
      <c r="M102" s="4"/>
      <c r="N102" s="4"/>
      <c r="O102" s="4"/>
      <c r="P102" s="4"/>
      <c r="Q102" s="4"/>
      <c r="R102" s="4"/>
      <c r="S102" s="4"/>
      <c r="T102" s="33"/>
      <c r="U102" s="33"/>
      <c r="V102" s="33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</row>
    <row r="103" spans="1:81" s="2" customFormat="1" ht="12.75" customHeight="1">
      <c r="A103" s="75" t="str">
        <f t="shared" si="26"/>
        <v>Rammelmann, Luca</v>
      </c>
      <c r="B103" s="30" t="str">
        <f t="shared" si="27"/>
        <v>Berlin-Brandenburg</v>
      </c>
      <c r="C103" s="63"/>
      <c r="D103" s="81"/>
      <c r="E103" s="61"/>
      <c r="F103" s="60"/>
      <c r="G103" s="60"/>
      <c r="H103" s="60"/>
      <c r="I103" s="3"/>
      <c r="J103" s="31"/>
      <c r="K103" s="31"/>
      <c r="L103" s="3"/>
      <c r="M103" s="4"/>
      <c r="N103" s="4"/>
      <c r="O103" s="4"/>
      <c r="P103" s="4"/>
      <c r="Q103" s="4"/>
      <c r="R103" s="4"/>
      <c r="S103" s="4"/>
      <c r="T103" s="33"/>
      <c r="U103" s="33"/>
      <c r="V103" s="33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</row>
    <row r="104" spans="1:81" s="2" customFormat="1" ht="12.75" customHeight="1">
      <c r="A104" s="75" t="str">
        <f t="shared" si="26"/>
        <v>Rammelmann, Luca</v>
      </c>
      <c r="B104" s="30" t="str">
        <f t="shared" si="27"/>
        <v>Bayern</v>
      </c>
      <c r="C104" s="63"/>
      <c r="D104" s="81"/>
      <c r="E104" s="61"/>
      <c r="F104" s="60"/>
      <c r="G104" s="60"/>
      <c r="H104" s="60"/>
      <c r="I104" s="3"/>
      <c r="J104" s="31"/>
      <c r="K104" s="31"/>
      <c r="L104" s="3"/>
      <c r="M104" s="4"/>
      <c r="N104" s="4"/>
      <c r="O104" s="4"/>
      <c r="P104" s="4"/>
      <c r="Q104" s="4"/>
      <c r="R104" s="4"/>
      <c r="S104" s="4"/>
      <c r="T104" s="33"/>
      <c r="U104" s="33"/>
      <c r="V104" s="33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</row>
    <row r="105" spans="1:81" s="2" customFormat="1" ht="12.75" customHeight="1">
      <c r="A105" s="75" t="str">
        <f t="shared" si="26"/>
        <v>Rammelmann, Luca</v>
      </c>
      <c r="B105" s="30" t="str">
        <f t="shared" si="27"/>
        <v>Baden-Württemberg</v>
      </c>
      <c r="C105" s="63"/>
      <c r="D105" s="81"/>
      <c r="E105" s="61"/>
      <c r="F105" s="60"/>
      <c r="G105" s="60"/>
      <c r="H105" s="60"/>
      <c r="I105" s="3"/>
      <c r="J105" s="31"/>
      <c r="K105" s="31"/>
      <c r="L105" s="3"/>
      <c r="M105" s="4"/>
      <c r="N105" s="4"/>
      <c r="O105" s="4"/>
      <c r="P105" s="4"/>
      <c r="Q105" s="4"/>
      <c r="R105" s="4"/>
      <c r="S105" s="4"/>
      <c r="T105" s="33"/>
      <c r="U105" s="33"/>
      <c r="V105" s="33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</row>
    <row r="106" spans="1:81" s="2" customFormat="1" ht="12.75" customHeight="1">
      <c r="A106" s="75" t="str">
        <f t="shared" si="26"/>
        <v>Rammelmann, Luca</v>
      </c>
      <c r="B106" s="30" t="str">
        <f t="shared" si="27"/>
        <v>Gegner 6</v>
      </c>
      <c r="C106" s="63"/>
      <c r="D106" s="81"/>
      <c r="E106" s="61"/>
      <c r="F106" s="60"/>
      <c r="G106" s="60"/>
      <c r="H106" s="60"/>
      <c r="I106" s="3"/>
      <c r="J106" s="31"/>
      <c r="K106" s="31"/>
      <c r="L106" s="3"/>
      <c r="M106" s="4"/>
      <c r="N106" s="4"/>
      <c r="O106" s="4"/>
      <c r="P106" s="4"/>
      <c r="Q106" s="4"/>
      <c r="R106" s="4"/>
      <c r="S106" s="4"/>
      <c r="T106" s="33"/>
      <c r="U106" s="33"/>
      <c r="V106" s="33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</row>
    <row r="107" spans="1:25" ht="12.75" customHeight="1">
      <c r="A107" s="71" t="str">
        <f>'b-nrw'!A107</f>
        <v>Reuße, Julius</v>
      </c>
      <c r="B107" s="128"/>
      <c r="C107" s="118"/>
      <c r="D107" s="119"/>
      <c r="E107" s="120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2"/>
      <c r="Y107" s="122"/>
    </row>
    <row r="108" spans="1:81" s="2" customFormat="1" ht="12.75" customHeight="1">
      <c r="A108" s="75" t="str">
        <f aca="true" t="shared" si="28" ref="A108:A113">A107</f>
        <v>Reuße, Julius</v>
      </c>
      <c r="B108" s="30" t="str">
        <f aca="true" t="shared" si="29" ref="B108:B113">B3</f>
        <v>Hessen</v>
      </c>
      <c r="C108" s="63"/>
      <c r="D108" s="81"/>
      <c r="E108" s="61"/>
      <c r="F108" s="60"/>
      <c r="G108" s="60"/>
      <c r="H108" s="60"/>
      <c r="I108" s="3"/>
      <c r="J108" s="31"/>
      <c r="K108" s="31"/>
      <c r="L108" s="3"/>
      <c r="M108" s="4"/>
      <c r="N108" s="4"/>
      <c r="O108" s="4"/>
      <c r="P108" s="4"/>
      <c r="Q108" s="4"/>
      <c r="R108" s="4"/>
      <c r="S108" s="4"/>
      <c r="T108" s="33"/>
      <c r="U108" s="33"/>
      <c r="V108" s="33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</row>
    <row r="109" spans="1:81" s="2" customFormat="1" ht="12.75" customHeight="1">
      <c r="A109" s="75" t="str">
        <f t="shared" si="28"/>
        <v>Reuße, Julius</v>
      </c>
      <c r="B109" s="30" t="str">
        <f t="shared" si="29"/>
        <v>Südwest</v>
      </c>
      <c r="C109" s="63"/>
      <c r="D109" s="81"/>
      <c r="E109" s="61"/>
      <c r="F109" s="60"/>
      <c r="G109" s="60"/>
      <c r="H109" s="60"/>
      <c r="I109" s="3"/>
      <c r="J109" s="31"/>
      <c r="K109" s="31"/>
      <c r="L109" s="3"/>
      <c r="M109" s="4"/>
      <c r="N109" s="4"/>
      <c r="O109" s="4"/>
      <c r="P109" s="4"/>
      <c r="Q109" s="4"/>
      <c r="R109" s="4"/>
      <c r="S109" s="4"/>
      <c r="T109" s="33"/>
      <c r="U109" s="33"/>
      <c r="V109" s="33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</row>
    <row r="110" spans="1:81" s="2" customFormat="1" ht="12.75" customHeight="1">
      <c r="A110" s="75" t="str">
        <f t="shared" si="28"/>
        <v>Reuße, Julius</v>
      </c>
      <c r="B110" s="30" t="str">
        <f t="shared" si="29"/>
        <v>Berlin-Brandenburg</v>
      </c>
      <c r="C110" s="63"/>
      <c r="D110" s="81"/>
      <c r="E110" s="61"/>
      <c r="F110" s="60"/>
      <c r="G110" s="60"/>
      <c r="H110" s="60"/>
      <c r="I110" s="3"/>
      <c r="J110" s="31"/>
      <c r="K110" s="31"/>
      <c r="L110" s="3"/>
      <c r="M110" s="4"/>
      <c r="N110" s="4"/>
      <c r="O110" s="4"/>
      <c r="P110" s="4"/>
      <c r="Q110" s="4"/>
      <c r="R110" s="4"/>
      <c r="S110" s="4"/>
      <c r="T110" s="33"/>
      <c r="U110" s="33"/>
      <c r="V110" s="33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</row>
    <row r="111" spans="1:81" s="2" customFormat="1" ht="12.75" customHeight="1">
      <c r="A111" s="75" t="str">
        <f t="shared" si="28"/>
        <v>Reuße, Julius</v>
      </c>
      <c r="B111" s="30" t="str">
        <f t="shared" si="29"/>
        <v>Bayern</v>
      </c>
      <c r="C111" s="63"/>
      <c r="D111" s="81"/>
      <c r="E111" s="61"/>
      <c r="F111" s="60"/>
      <c r="G111" s="60"/>
      <c r="H111" s="60"/>
      <c r="I111" s="3"/>
      <c r="J111" s="31"/>
      <c r="K111" s="31"/>
      <c r="L111" s="3"/>
      <c r="M111" s="4"/>
      <c r="N111" s="4"/>
      <c r="O111" s="4"/>
      <c r="P111" s="4"/>
      <c r="Q111" s="4"/>
      <c r="R111" s="4"/>
      <c r="S111" s="4"/>
      <c r="T111" s="33"/>
      <c r="U111" s="33"/>
      <c r="V111" s="33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</row>
    <row r="112" spans="1:81" s="2" customFormat="1" ht="12.75" customHeight="1">
      <c r="A112" s="75" t="str">
        <f t="shared" si="28"/>
        <v>Reuße, Julius</v>
      </c>
      <c r="B112" s="30" t="str">
        <f t="shared" si="29"/>
        <v>Baden-Württemberg</v>
      </c>
      <c r="C112" s="63"/>
      <c r="D112" s="81"/>
      <c r="E112" s="61"/>
      <c r="F112" s="60"/>
      <c r="G112" s="60"/>
      <c r="H112" s="60"/>
      <c r="I112" s="3"/>
      <c r="J112" s="31"/>
      <c r="K112" s="31"/>
      <c r="L112" s="3"/>
      <c r="M112" s="4"/>
      <c r="N112" s="4"/>
      <c r="O112" s="4"/>
      <c r="P112" s="4"/>
      <c r="Q112" s="4"/>
      <c r="R112" s="4"/>
      <c r="S112" s="4"/>
      <c r="T112" s="33"/>
      <c r="U112" s="33"/>
      <c r="V112" s="33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</row>
    <row r="113" spans="1:81" s="2" customFormat="1" ht="12.75" customHeight="1">
      <c r="A113" s="75" t="str">
        <f t="shared" si="28"/>
        <v>Reuße, Julius</v>
      </c>
      <c r="B113" s="30" t="str">
        <f t="shared" si="29"/>
        <v>Gegner 6</v>
      </c>
      <c r="C113" s="63"/>
      <c r="D113" s="81"/>
      <c r="E113" s="61"/>
      <c r="F113" s="60"/>
      <c r="G113" s="60"/>
      <c r="H113" s="60"/>
      <c r="I113" s="3"/>
      <c r="J113" s="31"/>
      <c r="K113" s="31"/>
      <c r="L113" s="3"/>
      <c r="M113" s="4"/>
      <c r="N113" s="4"/>
      <c r="O113" s="4"/>
      <c r="P113" s="4"/>
      <c r="Q113" s="4"/>
      <c r="R113" s="4"/>
      <c r="S113" s="4"/>
      <c r="T113" s="33"/>
      <c r="U113" s="33"/>
      <c r="V113" s="33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</row>
    <row r="114" spans="1:25" ht="12.75" customHeight="1">
      <c r="A114" s="71" t="str">
        <f>'b-nrw'!A114</f>
        <v>Sondersorg, Leon</v>
      </c>
      <c r="B114" s="128"/>
      <c r="C114" s="118"/>
      <c r="D114" s="119"/>
      <c r="E114" s="120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2"/>
      <c r="Y114" s="122"/>
    </row>
    <row r="115" spans="1:81" s="2" customFormat="1" ht="12.75" customHeight="1">
      <c r="A115" s="75" t="str">
        <f aca="true" t="shared" si="30" ref="A115:A120">A114</f>
        <v>Sondersorg, Leon</v>
      </c>
      <c r="B115" s="30" t="str">
        <f aca="true" t="shared" si="31" ref="B115:B120">B3</f>
        <v>Hessen</v>
      </c>
      <c r="C115" s="63"/>
      <c r="D115" s="81"/>
      <c r="E115" s="61"/>
      <c r="F115" s="60"/>
      <c r="G115" s="60"/>
      <c r="H115" s="60"/>
      <c r="I115" s="3"/>
      <c r="J115" s="31"/>
      <c r="K115" s="31"/>
      <c r="L115" s="3"/>
      <c r="M115" s="4"/>
      <c r="N115" s="4"/>
      <c r="O115" s="4"/>
      <c r="P115" s="4"/>
      <c r="Q115" s="4"/>
      <c r="R115" s="4"/>
      <c r="S115" s="4"/>
      <c r="T115" s="33"/>
      <c r="U115" s="33"/>
      <c r="V115" s="33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</row>
    <row r="116" spans="1:81" s="2" customFormat="1" ht="12.75" customHeight="1">
      <c r="A116" s="75" t="str">
        <f t="shared" si="30"/>
        <v>Sondersorg, Leon</v>
      </c>
      <c r="B116" s="30" t="str">
        <f t="shared" si="31"/>
        <v>Südwest</v>
      </c>
      <c r="C116" s="63"/>
      <c r="D116" s="81"/>
      <c r="E116" s="61"/>
      <c r="F116" s="60"/>
      <c r="G116" s="60"/>
      <c r="H116" s="60"/>
      <c r="I116" s="3"/>
      <c r="J116" s="31"/>
      <c r="K116" s="31"/>
      <c r="L116" s="3"/>
      <c r="M116" s="4"/>
      <c r="N116" s="4"/>
      <c r="O116" s="4"/>
      <c r="P116" s="4"/>
      <c r="Q116" s="4"/>
      <c r="R116" s="4"/>
      <c r="S116" s="4"/>
      <c r="T116" s="33"/>
      <c r="U116" s="33"/>
      <c r="V116" s="33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</row>
    <row r="117" spans="1:81" s="2" customFormat="1" ht="12.75" customHeight="1">
      <c r="A117" s="75" t="str">
        <f t="shared" si="30"/>
        <v>Sondersorg, Leon</v>
      </c>
      <c r="B117" s="30" t="str">
        <f t="shared" si="31"/>
        <v>Berlin-Brandenburg</v>
      </c>
      <c r="C117" s="63"/>
      <c r="D117" s="81"/>
      <c r="E117" s="61"/>
      <c r="F117" s="60"/>
      <c r="G117" s="60"/>
      <c r="H117" s="60"/>
      <c r="I117" s="3"/>
      <c r="J117" s="31"/>
      <c r="K117" s="31"/>
      <c r="L117" s="3"/>
      <c r="M117" s="4"/>
      <c r="N117" s="4"/>
      <c r="O117" s="4"/>
      <c r="P117" s="4"/>
      <c r="Q117" s="4"/>
      <c r="R117" s="4"/>
      <c r="S117" s="4"/>
      <c r="T117" s="33"/>
      <c r="U117" s="33"/>
      <c r="V117" s="33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</row>
    <row r="118" spans="1:81" s="2" customFormat="1" ht="12.75" customHeight="1">
      <c r="A118" s="75" t="str">
        <f t="shared" si="30"/>
        <v>Sondersorg, Leon</v>
      </c>
      <c r="B118" s="30" t="str">
        <f t="shared" si="31"/>
        <v>Bayern</v>
      </c>
      <c r="C118" s="63"/>
      <c r="D118" s="81"/>
      <c r="E118" s="61"/>
      <c r="F118" s="60"/>
      <c r="G118" s="60"/>
      <c r="H118" s="60"/>
      <c r="I118" s="3"/>
      <c r="J118" s="31"/>
      <c r="K118" s="31"/>
      <c r="L118" s="3"/>
      <c r="M118" s="4"/>
      <c r="N118" s="4"/>
      <c r="O118" s="4"/>
      <c r="P118" s="4"/>
      <c r="Q118" s="4"/>
      <c r="R118" s="4"/>
      <c r="S118" s="4"/>
      <c r="T118" s="33"/>
      <c r="U118" s="33"/>
      <c r="V118" s="33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</row>
    <row r="119" spans="1:81" s="2" customFormat="1" ht="12.75" customHeight="1">
      <c r="A119" s="75" t="str">
        <f t="shared" si="30"/>
        <v>Sondersorg, Leon</v>
      </c>
      <c r="B119" s="30" t="str">
        <f t="shared" si="31"/>
        <v>Baden-Württemberg</v>
      </c>
      <c r="C119" s="63"/>
      <c r="D119" s="81"/>
      <c r="E119" s="61"/>
      <c r="F119" s="60"/>
      <c r="G119" s="60"/>
      <c r="H119" s="60"/>
      <c r="I119" s="3"/>
      <c r="J119" s="31"/>
      <c r="K119" s="31"/>
      <c r="L119" s="3"/>
      <c r="M119" s="4"/>
      <c r="N119" s="4"/>
      <c r="O119" s="4"/>
      <c r="P119" s="4"/>
      <c r="Q119" s="4"/>
      <c r="R119" s="4"/>
      <c r="S119" s="4"/>
      <c r="T119" s="33"/>
      <c r="U119" s="33"/>
      <c r="V119" s="33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</row>
    <row r="120" spans="1:81" s="2" customFormat="1" ht="12.75" customHeight="1">
      <c r="A120" s="75" t="str">
        <f t="shared" si="30"/>
        <v>Sondersorg, Leon</v>
      </c>
      <c r="B120" s="30" t="str">
        <f t="shared" si="31"/>
        <v>Gegner 6</v>
      </c>
      <c r="C120" s="63"/>
      <c r="D120" s="81"/>
      <c r="E120" s="61"/>
      <c r="F120" s="60"/>
      <c r="G120" s="60"/>
      <c r="H120" s="60"/>
      <c r="I120" s="3"/>
      <c r="J120" s="31"/>
      <c r="K120" s="31"/>
      <c r="L120" s="3"/>
      <c r="M120" s="4"/>
      <c r="N120" s="4"/>
      <c r="O120" s="4"/>
      <c r="P120" s="4"/>
      <c r="Q120" s="4"/>
      <c r="R120" s="4"/>
      <c r="S120" s="4"/>
      <c r="T120" s="33"/>
      <c r="U120" s="33"/>
      <c r="V120" s="33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</row>
    <row r="121" spans="1:25" ht="12.75" customHeight="1">
      <c r="A121" s="71" t="str">
        <f>'b-nrw'!A121</f>
        <v>Still, Leon</v>
      </c>
      <c r="B121" s="128"/>
      <c r="C121" s="118"/>
      <c r="D121" s="119"/>
      <c r="E121" s="120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2"/>
      <c r="Y121" s="122"/>
    </row>
    <row r="122" spans="1:81" s="2" customFormat="1" ht="12.75" customHeight="1">
      <c r="A122" s="75" t="str">
        <f aca="true" t="shared" si="32" ref="A122:A127">A121</f>
        <v>Still, Leon</v>
      </c>
      <c r="B122" s="30" t="str">
        <f aca="true" t="shared" si="33" ref="B122:B127">B3</f>
        <v>Hessen</v>
      </c>
      <c r="C122" s="63"/>
      <c r="D122" s="81"/>
      <c r="E122" s="61"/>
      <c r="F122" s="60"/>
      <c r="G122" s="60"/>
      <c r="H122" s="60"/>
      <c r="I122" s="3"/>
      <c r="J122" s="31"/>
      <c r="K122" s="31"/>
      <c r="L122" s="3"/>
      <c r="M122" s="4"/>
      <c r="N122" s="4"/>
      <c r="O122" s="4"/>
      <c r="P122" s="4"/>
      <c r="Q122" s="4"/>
      <c r="R122" s="4"/>
      <c r="S122" s="4"/>
      <c r="T122" s="33"/>
      <c r="U122" s="33"/>
      <c r="V122" s="33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</row>
    <row r="123" spans="1:81" s="2" customFormat="1" ht="12.75" customHeight="1">
      <c r="A123" s="75" t="str">
        <f t="shared" si="32"/>
        <v>Still, Leon</v>
      </c>
      <c r="B123" s="30" t="str">
        <f t="shared" si="33"/>
        <v>Südwest</v>
      </c>
      <c r="C123" s="63"/>
      <c r="D123" s="81"/>
      <c r="E123" s="61"/>
      <c r="F123" s="60"/>
      <c r="G123" s="60"/>
      <c r="H123" s="60"/>
      <c r="I123" s="3"/>
      <c r="J123" s="31"/>
      <c r="K123" s="31"/>
      <c r="L123" s="3"/>
      <c r="M123" s="4"/>
      <c r="N123" s="4"/>
      <c r="O123" s="4"/>
      <c r="P123" s="4"/>
      <c r="Q123" s="4"/>
      <c r="R123" s="4"/>
      <c r="S123" s="4"/>
      <c r="T123" s="33"/>
      <c r="U123" s="33"/>
      <c r="V123" s="33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</row>
    <row r="124" spans="1:81" s="2" customFormat="1" ht="12.75" customHeight="1">
      <c r="A124" s="75" t="str">
        <f t="shared" si="32"/>
        <v>Still, Leon</v>
      </c>
      <c r="B124" s="30" t="str">
        <f t="shared" si="33"/>
        <v>Berlin-Brandenburg</v>
      </c>
      <c r="C124" s="63"/>
      <c r="D124" s="81"/>
      <c r="E124" s="61"/>
      <c r="F124" s="60"/>
      <c r="G124" s="60"/>
      <c r="H124" s="60"/>
      <c r="I124" s="3"/>
      <c r="J124" s="31"/>
      <c r="K124" s="31"/>
      <c r="L124" s="3"/>
      <c r="M124" s="4"/>
      <c r="N124" s="4"/>
      <c r="O124" s="4"/>
      <c r="P124" s="4"/>
      <c r="Q124" s="4"/>
      <c r="R124" s="4"/>
      <c r="S124" s="4"/>
      <c r="T124" s="33"/>
      <c r="U124" s="33"/>
      <c r="V124" s="33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</row>
    <row r="125" spans="1:81" s="2" customFormat="1" ht="12.75" customHeight="1">
      <c r="A125" s="75" t="str">
        <f t="shared" si="32"/>
        <v>Still, Leon</v>
      </c>
      <c r="B125" s="30" t="str">
        <f t="shared" si="33"/>
        <v>Bayern</v>
      </c>
      <c r="C125" s="63"/>
      <c r="D125" s="81"/>
      <c r="E125" s="61"/>
      <c r="F125" s="60"/>
      <c r="G125" s="60"/>
      <c r="H125" s="60"/>
      <c r="I125" s="3"/>
      <c r="J125" s="31"/>
      <c r="K125" s="31"/>
      <c r="L125" s="3"/>
      <c r="M125" s="4"/>
      <c r="N125" s="4"/>
      <c r="O125" s="4"/>
      <c r="P125" s="4"/>
      <c r="Q125" s="4"/>
      <c r="R125" s="4"/>
      <c r="S125" s="4"/>
      <c r="T125" s="33"/>
      <c r="U125" s="33"/>
      <c r="V125" s="33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</row>
    <row r="126" spans="1:81" s="2" customFormat="1" ht="12.75" customHeight="1">
      <c r="A126" s="75" t="str">
        <f t="shared" si="32"/>
        <v>Still, Leon</v>
      </c>
      <c r="B126" s="30" t="str">
        <f t="shared" si="33"/>
        <v>Baden-Württemberg</v>
      </c>
      <c r="C126" s="63"/>
      <c r="D126" s="81"/>
      <c r="E126" s="61"/>
      <c r="F126" s="60"/>
      <c r="G126" s="60"/>
      <c r="H126" s="60"/>
      <c r="I126" s="3"/>
      <c r="J126" s="31"/>
      <c r="K126" s="31"/>
      <c r="L126" s="3"/>
      <c r="M126" s="4"/>
      <c r="N126" s="4"/>
      <c r="O126" s="4"/>
      <c r="P126" s="4"/>
      <c r="Q126" s="4"/>
      <c r="R126" s="4"/>
      <c r="S126" s="4"/>
      <c r="T126" s="33"/>
      <c r="U126" s="33"/>
      <c r="V126" s="33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</row>
    <row r="127" spans="1:81" s="2" customFormat="1" ht="12.75" customHeight="1">
      <c r="A127" s="75" t="str">
        <f t="shared" si="32"/>
        <v>Still, Leon</v>
      </c>
      <c r="B127" s="30" t="str">
        <f t="shared" si="33"/>
        <v>Gegner 6</v>
      </c>
      <c r="C127" s="63"/>
      <c r="D127" s="81"/>
      <c r="E127" s="61"/>
      <c r="F127" s="60"/>
      <c r="G127" s="60"/>
      <c r="H127" s="60"/>
      <c r="I127" s="3"/>
      <c r="J127" s="31"/>
      <c r="K127" s="31"/>
      <c r="L127" s="3"/>
      <c r="M127" s="4"/>
      <c r="N127" s="4"/>
      <c r="O127" s="4"/>
      <c r="P127" s="4"/>
      <c r="Q127" s="4"/>
      <c r="R127" s="4"/>
      <c r="S127" s="4"/>
      <c r="T127" s="33"/>
      <c r="U127" s="33"/>
      <c r="V127" s="33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</row>
    <row r="128" spans="1:25" ht="12.75" customHeight="1">
      <c r="A128" s="71" t="str">
        <f>'b-nrw'!A128</f>
        <v>Weber, Yannis</v>
      </c>
      <c r="B128" s="128"/>
      <c r="C128" s="118"/>
      <c r="D128" s="119"/>
      <c r="E128" s="120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2"/>
      <c r="Y128" s="122"/>
    </row>
    <row r="129" spans="1:81" s="2" customFormat="1" ht="12.75" customHeight="1">
      <c r="A129" s="75" t="str">
        <f aca="true" t="shared" si="34" ref="A129:A134">A128</f>
        <v>Weber, Yannis</v>
      </c>
      <c r="B129" s="30" t="str">
        <f aca="true" t="shared" si="35" ref="B129:B134">B3</f>
        <v>Hessen</v>
      </c>
      <c r="C129" s="63"/>
      <c r="D129" s="81"/>
      <c r="E129" s="61"/>
      <c r="F129" s="60"/>
      <c r="G129" s="60"/>
      <c r="H129" s="60"/>
      <c r="I129" s="3"/>
      <c r="J129" s="31"/>
      <c r="K129" s="31"/>
      <c r="L129" s="3"/>
      <c r="M129" s="4"/>
      <c r="N129" s="4"/>
      <c r="O129" s="4"/>
      <c r="P129" s="4"/>
      <c r="Q129" s="4"/>
      <c r="R129" s="4"/>
      <c r="S129" s="4"/>
      <c r="T129" s="33"/>
      <c r="U129" s="33"/>
      <c r="V129" s="33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</row>
    <row r="130" spans="1:81" s="2" customFormat="1" ht="12.75" customHeight="1">
      <c r="A130" s="75" t="str">
        <f t="shared" si="34"/>
        <v>Weber, Yannis</v>
      </c>
      <c r="B130" s="30" t="str">
        <f t="shared" si="35"/>
        <v>Südwest</v>
      </c>
      <c r="C130" s="63"/>
      <c r="D130" s="81"/>
      <c r="E130" s="61"/>
      <c r="F130" s="60"/>
      <c r="G130" s="60"/>
      <c r="H130" s="60"/>
      <c r="I130" s="3"/>
      <c r="J130" s="31"/>
      <c r="K130" s="31"/>
      <c r="L130" s="3"/>
      <c r="M130" s="4"/>
      <c r="N130" s="4"/>
      <c r="O130" s="4"/>
      <c r="P130" s="4"/>
      <c r="Q130" s="4"/>
      <c r="R130" s="4"/>
      <c r="S130" s="4"/>
      <c r="T130" s="33"/>
      <c r="U130" s="33"/>
      <c r="V130" s="33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</row>
    <row r="131" spans="1:81" s="2" customFormat="1" ht="12.75" customHeight="1">
      <c r="A131" s="75" t="str">
        <f t="shared" si="34"/>
        <v>Weber, Yannis</v>
      </c>
      <c r="B131" s="30" t="str">
        <f t="shared" si="35"/>
        <v>Berlin-Brandenburg</v>
      </c>
      <c r="C131" s="63">
        <v>1</v>
      </c>
      <c r="D131" s="81">
        <v>1</v>
      </c>
      <c r="E131" s="61">
        <v>3</v>
      </c>
      <c r="F131" s="60">
        <v>3</v>
      </c>
      <c r="G131" s="60"/>
      <c r="H131" s="60"/>
      <c r="I131" s="3"/>
      <c r="J131" s="31"/>
      <c r="K131" s="31"/>
      <c r="L131" s="3"/>
      <c r="M131" s="4">
        <v>1</v>
      </c>
      <c r="N131" s="4"/>
      <c r="O131" s="4"/>
      <c r="P131" s="4"/>
      <c r="Q131" s="4"/>
      <c r="R131" s="4"/>
      <c r="S131" s="4"/>
      <c r="T131" s="33"/>
      <c r="U131" s="33"/>
      <c r="V131" s="33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</row>
    <row r="132" spans="1:81" s="2" customFormat="1" ht="12.75" customHeight="1">
      <c r="A132" s="75" t="str">
        <f t="shared" si="34"/>
        <v>Weber, Yannis</v>
      </c>
      <c r="B132" s="30" t="str">
        <f t="shared" si="35"/>
        <v>Bayern</v>
      </c>
      <c r="C132" s="63"/>
      <c r="D132" s="81"/>
      <c r="E132" s="61"/>
      <c r="F132" s="60"/>
      <c r="G132" s="60"/>
      <c r="H132" s="60"/>
      <c r="I132" s="3"/>
      <c r="J132" s="31"/>
      <c r="K132" s="31"/>
      <c r="L132" s="3"/>
      <c r="M132" s="4"/>
      <c r="N132" s="4"/>
      <c r="O132" s="4"/>
      <c r="P132" s="4"/>
      <c r="Q132" s="4"/>
      <c r="R132" s="4"/>
      <c r="S132" s="4"/>
      <c r="T132" s="33"/>
      <c r="U132" s="33"/>
      <c r="V132" s="33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</row>
    <row r="133" spans="1:81" s="2" customFormat="1" ht="12.75" customHeight="1">
      <c r="A133" s="75" t="str">
        <f t="shared" si="34"/>
        <v>Weber, Yannis</v>
      </c>
      <c r="B133" s="30" t="str">
        <f t="shared" si="35"/>
        <v>Baden-Württemberg</v>
      </c>
      <c r="C133" s="63">
        <v>1</v>
      </c>
      <c r="D133" s="81">
        <v>6.667</v>
      </c>
      <c r="E133" s="61">
        <v>27</v>
      </c>
      <c r="F133" s="60">
        <v>25</v>
      </c>
      <c r="G133" s="60">
        <v>2</v>
      </c>
      <c r="H133" s="60"/>
      <c r="I133" s="3">
        <v>4</v>
      </c>
      <c r="J133" s="31"/>
      <c r="K133" s="31"/>
      <c r="L133" s="3"/>
      <c r="M133" s="4">
        <v>8</v>
      </c>
      <c r="N133" s="4">
        <v>1</v>
      </c>
      <c r="O133" s="4">
        <v>1</v>
      </c>
      <c r="P133" s="4"/>
      <c r="Q133" s="4"/>
      <c r="R133" s="4">
        <v>1</v>
      </c>
      <c r="S133" s="4"/>
      <c r="T133" s="33">
        <v>1</v>
      </c>
      <c r="U133" s="33"/>
      <c r="V133" s="33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</row>
    <row r="134" spans="1:81" s="2" customFormat="1" ht="12.75" customHeight="1">
      <c r="A134" s="75" t="str">
        <f t="shared" si="34"/>
        <v>Weber, Yannis</v>
      </c>
      <c r="B134" s="30" t="str">
        <f t="shared" si="35"/>
        <v>Gegner 6</v>
      </c>
      <c r="C134" s="63"/>
      <c r="D134" s="81"/>
      <c r="E134" s="61"/>
      <c r="F134" s="60"/>
      <c r="G134" s="60"/>
      <c r="H134" s="60"/>
      <c r="I134" s="3"/>
      <c r="J134" s="31"/>
      <c r="K134" s="31"/>
      <c r="L134" s="3"/>
      <c r="M134" s="4"/>
      <c r="N134" s="4"/>
      <c r="O134" s="4"/>
      <c r="P134" s="4"/>
      <c r="Q134" s="4"/>
      <c r="R134" s="4"/>
      <c r="S134" s="4"/>
      <c r="T134" s="33"/>
      <c r="U134" s="33"/>
      <c r="V134" s="33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</row>
    <row r="135" spans="1:25" ht="12.75" customHeight="1">
      <c r="A135" s="71" t="str">
        <f>'b-nrw'!A135</f>
        <v>Weyer, Jonathan</v>
      </c>
      <c r="B135" s="128"/>
      <c r="C135" s="118"/>
      <c r="D135" s="119"/>
      <c r="E135" s="120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2"/>
      <c r="Y135" s="122"/>
    </row>
    <row r="136" spans="1:81" s="2" customFormat="1" ht="12.75" customHeight="1">
      <c r="A136" s="75" t="str">
        <f aca="true" t="shared" si="36" ref="A136:A141">A135</f>
        <v>Weyer, Jonathan</v>
      </c>
      <c r="B136" s="30" t="str">
        <f aca="true" t="shared" si="37" ref="B136:B141">B3</f>
        <v>Hessen</v>
      </c>
      <c r="C136" s="63">
        <v>1</v>
      </c>
      <c r="D136" s="81">
        <v>5.333</v>
      </c>
      <c r="E136" s="61">
        <v>27</v>
      </c>
      <c r="F136" s="60">
        <v>19</v>
      </c>
      <c r="G136" s="60">
        <v>6</v>
      </c>
      <c r="H136" s="60">
        <v>3</v>
      </c>
      <c r="I136" s="3">
        <v>5</v>
      </c>
      <c r="J136" s="31">
        <v>1</v>
      </c>
      <c r="K136" s="31">
        <v>1</v>
      </c>
      <c r="L136" s="3"/>
      <c r="M136" s="4">
        <v>5</v>
      </c>
      <c r="N136" s="4">
        <v>7</v>
      </c>
      <c r="O136" s="4"/>
      <c r="P136" s="4"/>
      <c r="Q136" s="4">
        <v>1</v>
      </c>
      <c r="R136" s="4">
        <v>1</v>
      </c>
      <c r="S136" s="4"/>
      <c r="T136" s="33">
        <v>1</v>
      </c>
      <c r="U136" s="33"/>
      <c r="V136" s="33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</row>
    <row r="137" spans="1:81" s="2" customFormat="1" ht="12.75" customHeight="1">
      <c r="A137" s="75" t="str">
        <f t="shared" si="36"/>
        <v>Weyer, Jonathan</v>
      </c>
      <c r="B137" s="30" t="str">
        <f t="shared" si="37"/>
        <v>Südwest</v>
      </c>
      <c r="C137" s="63"/>
      <c r="D137" s="81"/>
      <c r="E137" s="61"/>
      <c r="F137" s="60"/>
      <c r="G137" s="60"/>
      <c r="H137" s="60"/>
      <c r="I137" s="3"/>
      <c r="J137" s="31"/>
      <c r="K137" s="31"/>
      <c r="L137" s="3"/>
      <c r="M137" s="4"/>
      <c r="N137" s="4"/>
      <c r="O137" s="4"/>
      <c r="P137" s="4"/>
      <c r="Q137" s="4"/>
      <c r="R137" s="4"/>
      <c r="S137" s="4"/>
      <c r="T137" s="33"/>
      <c r="U137" s="33"/>
      <c r="V137" s="33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</row>
    <row r="138" spans="1:81" s="2" customFormat="1" ht="12.75" customHeight="1">
      <c r="A138" s="75" t="str">
        <f t="shared" si="36"/>
        <v>Weyer, Jonathan</v>
      </c>
      <c r="B138" s="30" t="str">
        <f t="shared" si="37"/>
        <v>Berlin-Brandenburg</v>
      </c>
      <c r="C138" s="63"/>
      <c r="D138" s="81"/>
      <c r="E138" s="61"/>
      <c r="F138" s="60"/>
      <c r="G138" s="60"/>
      <c r="H138" s="60"/>
      <c r="I138" s="3"/>
      <c r="J138" s="31"/>
      <c r="K138" s="31"/>
      <c r="L138" s="3"/>
      <c r="M138" s="4"/>
      <c r="N138" s="4"/>
      <c r="O138" s="4"/>
      <c r="P138" s="4"/>
      <c r="Q138" s="4"/>
      <c r="R138" s="4"/>
      <c r="S138" s="4"/>
      <c r="T138" s="33"/>
      <c r="U138" s="33"/>
      <c r="V138" s="33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</row>
    <row r="139" spans="1:81" s="2" customFormat="1" ht="12.75" customHeight="1">
      <c r="A139" s="75" t="str">
        <f t="shared" si="36"/>
        <v>Weyer, Jonathan</v>
      </c>
      <c r="B139" s="30" t="str">
        <f t="shared" si="37"/>
        <v>Bayern</v>
      </c>
      <c r="C139" s="63"/>
      <c r="D139" s="81"/>
      <c r="E139" s="61"/>
      <c r="F139" s="60"/>
      <c r="G139" s="60"/>
      <c r="H139" s="60"/>
      <c r="I139" s="3"/>
      <c r="J139" s="31"/>
      <c r="K139" s="31"/>
      <c r="L139" s="3"/>
      <c r="M139" s="4"/>
      <c r="N139" s="4"/>
      <c r="O139" s="4"/>
      <c r="P139" s="4"/>
      <c r="Q139" s="4"/>
      <c r="R139" s="4"/>
      <c r="S139" s="4"/>
      <c r="T139" s="33"/>
      <c r="U139" s="33"/>
      <c r="V139" s="33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</row>
    <row r="140" spans="1:81" s="2" customFormat="1" ht="12.75" customHeight="1">
      <c r="A140" s="75" t="str">
        <f t="shared" si="36"/>
        <v>Weyer, Jonathan</v>
      </c>
      <c r="B140" s="30" t="str">
        <f t="shared" si="37"/>
        <v>Baden-Württemberg</v>
      </c>
      <c r="C140" s="63"/>
      <c r="D140" s="81"/>
      <c r="E140" s="61"/>
      <c r="F140" s="60"/>
      <c r="G140" s="60"/>
      <c r="H140" s="60"/>
      <c r="I140" s="3"/>
      <c r="J140" s="31"/>
      <c r="K140" s="31"/>
      <c r="L140" s="3"/>
      <c r="M140" s="4"/>
      <c r="N140" s="4"/>
      <c r="O140" s="4"/>
      <c r="P140" s="4"/>
      <c r="Q140" s="4"/>
      <c r="R140" s="4"/>
      <c r="S140" s="4"/>
      <c r="T140" s="33"/>
      <c r="U140" s="33"/>
      <c r="V140" s="33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</row>
    <row r="141" spans="1:81" s="2" customFormat="1" ht="12.75" customHeight="1">
      <c r="A141" s="75" t="str">
        <f t="shared" si="36"/>
        <v>Weyer, Jonathan</v>
      </c>
      <c r="B141" s="30" t="str">
        <f t="shared" si="37"/>
        <v>Gegner 6</v>
      </c>
      <c r="C141" s="63"/>
      <c r="D141" s="81"/>
      <c r="E141" s="61"/>
      <c r="F141" s="60"/>
      <c r="G141" s="60"/>
      <c r="H141" s="60"/>
      <c r="I141" s="3"/>
      <c r="J141" s="31"/>
      <c r="K141" s="31"/>
      <c r="L141" s="3"/>
      <c r="M141" s="4"/>
      <c r="N141" s="4"/>
      <c r="O141" s="4"/>
      <c r="P141" s="4"/>
      <c r="Q141" s="4"/>
      <c r="R141" s="4"/>
      <c r="S141" s="4"/>
      <c r="T141" s="33"/>
      <c r="U141" s="33"/>
      <c r="V141" s="33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</row>
    <row r="142" spans="1:25" ht="12.75" customHeight="1">
      <c r="A142" s="71">
        <f>'b-nrw'!A142</f>
        <v>0</v>
      </c>
      <c r="B142" s="128"/>
      <c r="C142" s="118"/>
      <c r="D142" s="119"/>
      <c r="E142" s="120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2"/>
      <c r="Y142" s="122"/>
    </row>
    <row r="143" spans="1:81" s="2" customFormat="1" ht="12.75" customHeight="1">
      <c r="A143" s="75">
        <f aca="true" t="shared" si="38" ref="A143:A148">A142</f>
        <v>0</v>
      </c>
      <c r="B143" s="30" t="str">
        <f aca="true" t="shared" si="39" ref="B143:B148">B31</f>
        <v>Hessen</v>
      </c>
      <c r="C143" s="63"/>
      <c r="D143" s="81"/>
      <c r="E143" s="61"/>
      <c r="F143" s="60"/>
      <c r="G143" s="60"/>
      <c r="H143" s="60"/>
      <c r="I143" s="3"/>
      <c r="J143" s="31"/>
      <c r="K143" s="31"/>
      <c r="L143" s="3"/>
      <c r="M143" s="4"/>
      <c r="N143" s="4"/>
      <c r="O143" s="4"/>
      <c r="P143" s="4"/>
      <c r="Q143" s="4"/>
      <c r="R143" s="4"/>
      <c r="S143" s="4"/>
      <c r="T143" s="33"/>
      <c r="U143" s="33"/>
      <c r="V143" s="33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</row>
    <row r="144" spans="1:81" s="2" customFormat="1" ht="12.75" customHeight="1">
      <c r="A144" s="75">
        <f t="shared" si="38"/>
        <v>0</v>
      </c>
      <c r="B144" s="30" t="str">
        <f t="shared" si="39"/>
        <v>Südwest</v>
      </c>
      <c r="C144" s="63"/>
      <c r="D144" s="81"/>
      <c r="E144" s="61"/>
      <c r="F144" s="60"/>
      <c r="G144" s="60"/>
      <c r="H144" s="60"/>
      <c r="I144" s="3"/>
      <c r="J144" s="31"/>
      <c r="K144" s="31"/>
      <c r="L144" s="3"/>
      <c r="M144" s="4"/>
      <c r="N144" s="4"/>
      <c r="O144" s="4"/>
      <c r="P144" s="4"/>
      <c r="Q144" s="4"/>
      <c r="R144" s="4"/>
      <c r="S144" s="4"/>
      <c r="T144" s="33"/>
      <c r="U144" s="33"/>
      <c r="V144" s="33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</row>
    <row r="145" spans="1:81" s="2" customFormat="1" ht="12.75" customHeight="1">
      <c r="A145" s="75">
        <f t="shared" si="38"/>
        <v>0</v>
      </c>
      <c r="B145" s="30" t="str">
        <f t="shared" si="39"/>
        <v>Berlin-Brandenburg</v>
      </c>
      <c r="C145" s="63"/>
      <c r="D145" s="81"/>
      <c r="E145" s="61"/>
      <c r="F145" s="60"/>
      <c r="G145" s="60"/>
      <c r="H145" s="60"/>
      <c r="I145" s="3"/>
      <c r="J145" s="31"/>
      <c r="K145" s="31"/>
      <c r="L145" s="3"/>
      <c r="M145" s="4"/>
      <c r="N145" s="4"/>
      <c r="O145" s="4"/>
      <c r="P145" s="4"/>
      <c r="Q145" s="4"/>
      <c r="R145" s="4"/>
      <c r="S145" s="4"/>
      <c r="T145" s="33"/>
      <c r="U145" s="33"/>
      <c r="V145" s="33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</row>
    <row r="146" spans="1:81" s="2" customFormat="1" ht="12.75" customHeight="1">
      <c r="A146" s="75">
        <f t="shared" si="38"/>
        <v>0</v>
      </c>
      <c r="B146" s="30" t="str">
        <f t="shared" si="39"/>
        <v>Bayern</v>
      </c>
      <c r="C146" s="63"/>
      <c r="D146" s="81"/>
      <c r="E146" s="61"/>
      <c r="F146" s="60"/>
      <c r="G146" s="60"/>
      <c r="H146" s="60"/>
      <c r="I146" s="3"/>
      <c r="J146" s="31"/>
      <c r="K146" s="31"/>
      <c r="L146" s="3"/>
      <c r="M146" s="4"/>
      <c r="N146" s="4"/>
      <c r="O146" s="4"/>
      <c r="P146" s="4"/>
      <c r="Q146" s="4"/>
      <c r="R146" s="4"/>
      <c r="S146" s="4"/>
      <c r="T146" s="33"/>
      <c r="U146" s="33"/>
      <c r="V146" s="33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</row>
    <row r="147" spans="1:81" s="2" customFormat="1" ht="12.75" customHeight="1">
      <c r="A147" s="75">
        <f t="shared" si="38"/>
        <v>0</v>
      </c>
      <c r="B147" s="30" t="str">
        <f t="shared" si="39"/>
        <v>Baden-Württemberg</v>
      </c>
      <c r="C147" s="63"/>
      <c r="D147" s="81"/>
      <c r="E147" s="61"/>
      <c r="F147" s="60"/>
      <c r="G147" s="60"/>
      <c r="H147" s="60"/>
      <c r="I147" s="3"/>
      <c r="J147" s="31"/>
      <c r="K147" s="31"/>
      <c r="L147" s="3"/>
      <c r="M147" s="4"/>
      <c r="N147" s="4"/>
      <c r="O147" s="4"/>
      <c r="P147" s="4"/>
      <c r="Q147" s="4"/>
      <c r="R147" s="4"/>
      <c r="S147" s="4"/>
      <c r="T147" s="33"/>
      <c r="U147" s="33"/>
      <c r="V147" s="33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</row>
    <row r="148" spans="1:81" s="2" customFormat="1" ht="12.75" customHeight="1">
      <c r="A148" s="75">
        <f t="shared" si="38"/>
        <v>0</v>
      </c>
      <c r="B148" s="30" t="str">
        <f t="shared" si="39"/>
        <v>Gegner 6</v>
      </c>
      <c r="C148" s="63"/>
      <c r="D148" s="81"/>
      <c r="E148" s="61"/>
      <c r="F148" s="60"/>
      <c r="G148" s="60"/>
      <c r="H148" s="60"/>
      <c r="I148" s="3"/>
      <c r="J148" s="31"/>
      <c r="K148" s="31"/>
      <c r="L148" s="3"/>
      <c r="M148" s="4"/>
      <c r="N148" s="4"/>
      <c r="O148" s="4"/>
      <c r="P148" s="4"/>
      <c r="Q148" s="4"/>
      <c r="R148" s="4"/>
      <c r="S148" s="4"/>
      <c r="T148" s="33"/>
      <c r="U148" s="33"/>
      <c r="V148" s="33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</row>
    <row r="149" spans="1:25" ht="12.75" customHeight="1">
      <c r="A149" s="71">
        <f>'b-nrw'!A149</f>
        <v>0</v>
      </c>
      <c r="B149" s="128"/>
      <c r="C149" s="118"/>
      <c r="D149" s="119"/>
      <c r="E149" s="120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2"/>
      <c r="Y149" s="122"/>
    </row>
    <row r="150" spans="1:81" s="2" customFormat="1" ht="12.75" customHeight="1">
      <c r="A150" s="75">
        <f aca="true" t="shared" si="40" ref="A150:A155">A149</f>
        <v>0</v>
      </c>
      <c r="B150" s="30" t="str">
        <f aca="true" t="shared" si="41" ref="B150:B155">B31</f>
        <v>Hessen</v>
      </c>
      <c r="C150" s="63"/>
      <c r="D150" s="81"/>
      <c r="E150" s="61"/>
      <c r="F150" s="60"/>
      <c r="G150" s="60"/>
      <c r="H150" s="60"/>
      <c r="I150" s="3"/>
      <c r="J150" s="31"/>
      <c r="K150" s="31"/>
      <c r="L150" s="3"/>
      <c r="M150" s="4"/>
      <c r="N150" s="4"/>
      <c r="O150" s="4"/>
      <c r="P150" s="4"/>
      <c r="Q150" s="4"/>
      <c r="R150" s="4"/>
      <c r="S150" s="4"/>
      <c r="T150" s="33"/>
      <c r="U150" s="33"/>
      <c r="V150" s="33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</row>
    <row r="151" spans="1:81" s="2" customFormat="1" ht="12.75" customHeight="1">
      <c r="A151" s="75">
        <f t="shared" si="40"/>
        <v>0</v>
      </c>
      <c r="B151" s="30" t="str">
        <f t="shared" si="41"/>
        <v>Südwest</v>
      </c>
      <c r="C151" s="63"/>
      <c r="D151" s="81"/>
      <c r="E151" s="61"/>
      <c r="F151" s="60"/>
      <c r="G151" s="60"/>
      <c r="H151" s="60"/>
      <c r="I151" s="3"/>
      <c r="J151" s="31"/>
      <c r="K151" s="31"/>
      <c r="L151" s="3"/>
      <c r="M151" s="4"/>
      <c r="N151" s="4"/>
      <c r="O151" s="4"/>
      <c r="P151" s="4"/>
      <c r="Q151" s="4"/>
      <c r="R151" s="4"/>
      <c r="S151" s="4"/>
      <c r="T151" s="33"/>
      <c r="U151" s="33"/>
      <c r="V151" s="33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</row>
    <row r="152" spans="1:81" s="2" customFormat="1" ht="12.75" customHeight="1">
      <c r="A152" s="75">
        <f t="shared" si="40"/>
        <v>0</v>
      </c>
      <c r="B152" s="30" t="str">
        <f t="shared" si="41"/>
        <v>Berlin-Brandenburg</v>
      </c>
      <c r="C152" s="63"/>
      <c r="D152" s="81"/>
      <c r="E152" s="61"/>
      <c r="F152" s="60"/>
      <c r="G152" s="60"/>
      <c r="H152" s="60"/>
      <c r="I152" s="3"/>
      <c r="J152" s="31"/>
      <c r="K152" s="31"/>
      <c r="L152" s="3"/>
      <c r="M152" s="4"/>
      <c r="N152" s="4"/>
      <c r="O152" s="4"/>
      <c r="P152" s="4"/>
      <c r="Q152" s="4"/>
      <c r="R152" s="4"/>
      <c r="S152" s="4"/>
      <c r="T152" s="33"/>
      <c r="U152" s="33"/>
      <c r="V152" s="33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</row>
    <row r="153" spans="1:81" s="2" customFormat="1" ht="12.75" customHeight="1">
      <c r="A153" s="75">
        <f t="shared" si="40"/>
        <v>0</v>
      </c>
      <c r="B153" s="30" t="str">
        <f t="shared" si="41"/>
        <v>Bayern</v>
      </c>
      <c r="C153" s="63"/>
      <c r="D153" s="81"/>
      <c r="E153" s="61"/>
      <c r="F153" s="60"/>
      <c r="G153" s="60"/>
      <c r="H153" s="60"/>
      <c r="I153" s="3"/>
      <c r="J153" s="31"/>
      <c r="K153" s="31"/>
      <c r="L153" s="3"/>
      <c r="M153" s="4"/>
      <c r="N153" s="4"/>
      <c r="O153" s="4"/>
      <c r="P153" s="4"/>
      <c r="Q153" s="4"/>
      <c r="R153" s="4"/>
      <c r="S153" s="4"/>
      <c r="T153" s="33"/>
      <c r="U153" s="33"/>
      <c r="V153" s="33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</row>
    <row r="154" spans="1:81" s="2" customFormat="1" ht="12.75" customHeight="1">
      <c r="A154" s="75">
        <f t="shared" si="40"/>
        <v>0</v>
      </c>
      <c r="B154" s="30" t="str">
        <f t="shared" si="41"/>
        <v>Baden-Württemberg</v>
      </c>
      <c r="C154" s="63"/>
      <c r="D154" s="81"/>
      <c r="E154" s="61"/>
      <c r="F154" s="60"/>
      <c r="G154" s="60"/>
      <c r="H154" s="60"/>
      <c r="I154" s="3"/>
      <c r="J154" s="31"/>
      <c r="K154" s="31"/>
      <c r="L154" s="3"/>
      <c r="M154" s="4"/>
      <c r="N154" s="4"/>
      <c r="O154" s="4"/>
      <c r="P154" s="4"/>
      <c r="Q154" s="4"/>
      <c r="R154" s="4"/>
      <c r="S154" s="4"/>
      <c r="T154" s="33"/>
      <c r="U154" s="33"/>
      <c r="V154" s="33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</row>
    <row r="155" spans="1:81" s="2" customFormat="1" ht="12.75" customHeight="1">
      <c r="A155" s="75">
        <f t="shared" si="40"/>
        <v>0</v>
      </c>
      <c r="B155" s="30" t="str">
        <f t="shared" si="41"/>
        <v>Gegner 6</v>
      </c>
      <c r="C155" s="63"/>
      <c r="D155" s="81"/>
      <c r="E155" s="61"/>
      <c r="F155" s="60"/>
      <c r="G155" s="60"/>
      <c r="H155" s="60"/>
      <c r="I155" s="3"/>
      <c r="J155" s="31"/>
      <c r="K155" s="31"/>
      <c r="L155" s="3"/>
      <c r="M155" s="4"/>
      <c r="N155" s="4"/>
      <c r="O155" s="4"/>
      <c r="P155" s="4"/>
      <c r="Q155" s="4"/>
      <c r="R155" s="4"/>
      <c r="S155" s="4"/>
      <c r="T155" s="33"/>
      <c r="U155" s="33"/>
      <c r="V155" s="33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</row>
    <row r="156" spans="1:25" ht="12.75" customHeight="1">
      <c r="A156" s="71">
        <f>'b-nrw'!A156</f>
        <v>0</v>
      </c>
      <c r="B156" s="128"/>
      <c r="C156" s="118"/>
      <c r="D156" s="119"/>
      <c r="E156" s="120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2"/>
      <c r="Y156" s="122"/>
    </row>
    <row r="157" spans="1:81" s="2" customFormat="1" ht="12.75" customHeight="1">
      <c r="A157" s="75">
        <f aca="true" t="shared" si="42" ref="A157:A162">A156</f>
        <v>0</v>
      </c>
      <c r="B157" s="30" t="str">
        <f aca="true" t="shared" si="43" ref="B157:B162">B31</f>
        <v>Hessen</v>
      </c>
      <c r="C157" s="63"/>
      <c r="D157" s="81"/>
      <c r="E157" s="61"/>
      <c r="F157" s="60"/>
      <c r="G157" s="60"/>
      <c r="H157" s="60"/>
      <c r="I157" s="3"/>
      <c r="J157" s="31"/>
      <c r="K157" s="31"/>
      <c r="L157" s="3"/>
      <c r="M157" s="4"/>
      <c r="N157" s="4"/>
      <c r="O157" s="4"/>
      <c r="P157" s="4"/>
      <c r="Q157" s="4"/>
      <c r="R157" s="4"/>
      <c r="S157" s="4"/>
      <c r="T157" s="33"/>
      <c r="U157" s="33"/>
      <c r="V157" s="33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</row>
    <row r="158" spans="1:81" s="2" customFormat="1" ht="12.75" customHeight="1">
      <c r="A158" s="75">
        <f t="shared" si="42"/>
        <v>0</v>
      </c>
      <c r="B158" s="30" t="str">
        <f t="shared" si="43"/>
        <v>Südwest</v>
      </c>
      <c r="C158" s="63"/>
      <c r="D158" s="81"/>
      <c r="E158" s="61"/>
      <c r="F158" s="60"/>
      <c r="G158" s="60"/>
      <c r="H158" s="60"/>
      <c r="I158" s="3"/>
      <c r="J158" s="31"/>
      <c r="K158" s="31"/>
      <c r="L158" s="3"/>
      <c r="M158" s="4"/>
      <c r="N158" s="4"/>
      <c r="O158" s="4"/>
      <c r="P158" s="4"/>
      <c r="Q158" s="4"/>
      <c r="R158" s="4"/>
      <c r="S158" s="4"/>
      <c r="T158" s="33"/>
      <c r="U158" s="33"/>
      <c r="V158" s="33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</row>
    <row r="159" spans="1:81" s="2" customFormat="1" ht="12.75" customHeight="1">
      <c r="A159" s="75">
        <f t="shared" si="42"/>
        <v>0</v>
      </c>
      <c r="B159" s="30" t="str">
        <f t="shared" si="43"/>
        <v>Berlin-Brandenburg</v>
      </c>
      <c r="C159" s="63"/>
      <c r="D159" s="81"/>
      <c r="E159" s="61"/>
      <c r="F159" s="60"/>
      <c r="G159" s="60"/>
      <c r="H159" s="60"/>
      <c r="I159" s="3"/>
      <c r="J159" s="31"/>
      <c r="K159" s="31"/>
      <c r="L159" s="3"/>
      <c r="M159" s="4"/>
      <c r="N159" s="4"/>
      <c r="O159" s="4"/>
      <c r="P159" s="4"/>
      <c r="Q159" s="4"/>
      <c r="R159" s="4"/>
      <c r="S159" s="4"/>
      <c r="T159" s="33"/>
      <c r="U159" s="33"/>
      <c r="V159" s="33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</row>
    <row r="160" spans="1:81" s="2" customFormat="1" ht="12.75" customHeight="1">
      <c r="A160" s="75">
        <f t="shared" si="42"/>
        <v>0</v>
      </c>
      <c r="B160" s="30" t="str">
        <f t="shared" si="43"/>
        <v>Bayern</v>
      </c>
      <c r="C160" s="63"/>
      <c r="D160" s="81"/>
      <c r="E160" s="61"/>
      <c r="F160" s="60"/>
      <c r="G160" s="60"/>
      <c r="H160" s="60"/>
      <c r="I160" s="3"/>
      <c r="J160" s="31"/>
      <c r="K160" s="31"/>
      <c r="L160" s="3"/>
      <c r="M160" s="4"/>
      <c r="N160" s="4"/>
      <c r="O160" s="4"/>
      <c r="P160" s="4"/>
      <c r="Q160" s="4"/>
      <c r="R160" s="4"/>
      <c r="S160" s="4"/>
      <c r="T160" s="33"/>
      <c r="U160" s="33"/>
      <c r="V160" s="33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</row>
    <row r="161" spans="1:81" s="2" customFormat="1" ht="12.75" customHeight="1">
      <c r="A161" s="75">
        <f t="shared" si="42"/>
        <v>0</v>
      </c>
      <c r="B161" s="30" t="str">
        <f t="shared" si="43"/>
        <v>Baden-Württemberg</v>
      </c>
      <c r="C161" s="63"/>
      <c r="D161" s="81"/>
      <c r="E161" s="61"/>
      <c r="F161" s="60"/>
      <c r="G161" s="60"/>
      <c r="H161" s="60"/>
      <c r="I161" s="3"/>
      <c r="J161" s="31"/>
      <c r="K161" s="31"/>
      <c r="L161" s="3"/>
      <c r="M161" s="4"/>
      <c r="N161" s="4"/>
      <c r="O161" s="4"/>
      <c r="P161" s="4"/>
      <c r="Q161" s="4"/>
      <c r="R161" s="4"/>
      <c r="S161" s="4"/>
      <c r="T161" s="33"/>
      <c r="U161" s="33"/>
      <c r="V161" s="33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</row>
    <row r="162" spans="1:81" s="2" customFormat="1" ht="12.75" customHeight="1">
      <c r="A162" s="75">
        <f t="shared" si="42"/>
        <v>0</v>
      </c>
      <c r="B162" s="30" t="str">
        <f t="shared" si="43"/>
        <v>Gegner 6</v>
      </c>
      <c r="C162" s="63"/>
      <c r="D162" s="81"/>
      <c r="E162" s="61"/>
      <c r="F162" s="60"/>
      <c r="G162" s="60"/>
      <c r="H162" s="60"/>
      <c r="I162" s="3"/>
      <c r="J162" s="31"/>
      <c r="K162" s="31"/>
      <c r="L162" s="3"/>
      <c r="M162" s="4"/>
      <c r="N162" s="4"/>
      <c r="O162" s="4"/>
      <c r="P162" s="4"/>
      <c r="Q162" s="4"/>
      <c r="R162" s="4"/>
      <c r="S162" s="4"/>
      <c r="T162" s="33"/>
      <c r="U162" s="33"/>
      <c r="V162" s="33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</row>
    <row r="163" spans="1:25" ht="12.75" customHeight="1">
      <c r="A163" s="71">
        <f>'b-nrw'!A163</f>
        <v>0</v>
      </c>
      <c r="B163" s="128"/>
      <c r="C163" s="118"/>
      <c r="D163" s="119"/>
      <c r="E163" s="120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2"/>
      <c r="Y163" s="122"/>
    </row>
    <row r="164" spans="1:81" s="2" customFormat="1" ht="12.75" customHeight="1">
      <c r="A164" s="75">
        <f aca="true" t="shared" si="44" ref="A164:A169">A163</f>
        <v>0</v>
      </c>
      <c r="B164" s="30" t="str">
        <f aca="true" t="shared" si="45" ref="B164:B169">B31</f>
        <v>Hessen</v>
      </c>
      <c r="C164" s="63"/>
      <c r="D164" s="81"/>
      <c r="E164" s="61"/>
      <c r="F164" s="60"/>
      <c r="G164" s="60"/>
      <c r="H164" s="60"/>
      <c r="I164" s="3"/>
      <c r="J164" s="31"/>
      <c r="K164" s="31"/>
      <c r="L164" s="3"/>
      <c r="M164" s="4"/>
      <c r="N164" s="4"/>
      <c r="O164" s="4"/>
      <c r="P164" s="4"/>
      <c r="Q164" s="4"/>
      <c r="R164" s="4"/>
      <c r="S164" s="4"/>
      <c r="T164" s="33"/>
      <c r="U164" s="33"/>
      <c r="V164" s="33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</row>
    <row r="165" spans="1:81" s="2" customFormat="1" ht="12.75" customHeight="1">
      <c r="A165" s="75">
        <f t="shared" si="44"/>
        <v>0</v>
      </c>
      <c r="B165" s="30" t="str">
        <f t="shared" si="45"/>
        <v>Südwest</v>
      </c>
      <c r="C165" s="63"/>
      <c r="D165" s="81"/>
      <c r="E165" s="61"/>
      <c r="F165" s="60"/>
      <c r="G165" s="60"/>
      <c r="H165" s="60"/>
      <c r="I165" s="3"/>
      <c r="J165" s="31"/>
      <c r="K165" s="31"/>
      <c r="L165" s="3"/>
      <c r="M165" s="4"/>
      <c r="N165" s="4"/>
      <c r="O165" s="4"/>
      <c r="P165" s="4"/>
      <c r="Q165" s="4"/>
      <c r="R165" s="4"/>
      <c r="S165" s="4"/>
      <c r="T165" s="33"/>
      <c r="U165" s="33"/>
      <c r="V165" s="33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</row>
    <row r="166" spans="1:81" s="2" customFormat="1" ht="12.75" customHeight="1">
      <c r="A166" s="75">
        <f t="shared" si="44"/>
        <v>0</v>
      </c>
      <c r="B166" s="30" t="str">
        <f t="shared" si="45"/>
        <v>Berlin-Brandenburg</v>
      </c>
      <c r="C166" s="63"/>
      <c r="D166" s="81"/>
      <c r="E166" s="61"/>
      <c r="F166" s="60"/>
      <c r="G166" s="60"/>
      <c r="H166" s="60"/>
      <c r="I166" s="3"/>
      <c r="J166" s="31"/>
      <c r="K166" s="31"/>
      <c r="L166" s="3"/>
      <c r="M166" s="4"/>
      <c r="N166" s="4"/>
      <c r="O166" s="4"/>
      <c r="P166" s="4"/>
      <c r="Q166" s="4"/>
      <c r="R166" s="4"/>
      <c r="S166" s="4"/>
      <c r="T166" s="33"/>
      <c r="U166" s="33"/>
      <c r="V166" s="33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</row>
    <row r="167" spans="1:81" s="2" customFormat="1" ht="12.75" customHeight="1">
      <c r="A167" s="75">
        <f t="shared" si="44"/>
        <v>0</v>
      </c>
      <c r="B167" s="30" t="str">
        <f t="shared" si="45"/>
        <v>Bayern</v>
      </c>
      <c r="C167" s="63"/>
      <c r="D167" s="81"/>
      <c r="E167" s="61"/>
      <c r="F167" s="60"/>
      <c r="G167" s="60"/>
      <c r="H167" s="60"/>
      <c r="I167" s="3"/>
      <c r="J167" s="31"/>
      <c r="K167" s="31"/>
      <c r="L167" s="3"/>
      <c r="M167" s="4"/>
      <c r="N167" s="4"/>
      <c r="O167" s="4"/>
      <c r="P167" s="4"/>
      <c r="Q167" s="4"/>
      <c r="R167" s="4"/>
      <c r="S167" s="4"/>
      <c r="T167" s="33"/>
      <c r="U167" s="33"/>
      <c r="V167" s="33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</row>
    <row r="168" spans="1:81" s="2" customFormat="1" ht="12.75" customHeight="1">
      <c r="A168" s="75">
        <f t="shared" si="44"/>
        <v>0</v>
      </c>
      <c r="B168" s="30" t="str">
        <f t="shared" si="45"/>
        <v>Baden-Württemberg</v>
      </c>
      <c r="C168" s="63"/>
      <c r="D168" s="81"/>
      <c r="E168" s="61"/>
      <c r="F168" s="60"/>
      <c r="G168" s="60"/>
      <c r="H168" s="60"/>
      <c r="I168" s="3"/>
      <c r="J168" s="31"/>
      <c r="K168" s="31"/>
      <c r="L168" s="3"/>
      <c r="M168" s="4"/>
      <c r="N168" s="4"/>
      <c r="O168" s="4"/>
      <c r="P168" s="4"/>
      <c r="Q168" s="4"/>
      <c r="R168" s="4"/>
      <c r="S168" s="4"/>
      <c r="T168" s="33"/>
      <c r="U168" s="33"/>
      <c r="V168" s="33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</row>
    <row r="169" spans="1:81" s="2" customFormat="1" ht="12.75" customHeight="1">
      <c r="A169" s="75">
        <f t="shared" si="44"/>
        <v>0</v>
      </c>
      <c r="B169" s="30" t="str">
        <f t="shared" si="45"/>
        <v>Gegner 6</v>
      </c>
      <c r="C169" s="63"/>
      <c r="D169" s="81"/>
      <c r="E169" s="61"/>
      <c r="F169" s="60"/>
      <c r="G169" s="60"/>
      <c r="H169" s="60"/>
      <c r="I169" s="3"/>
      <c r="J169" s="31"/>
      <c r="K169" s="31"/>
      <c r="L169" s="3"/>
      <c r="M169" s="4"/>
      <c r="N169" s="4"/>
      <c r="O169" s="4"/>
      <c r="P169" s="4"/>
      <c r="Q169" s="4"/>
      <c r="R169" s="4"/>
      <c r="S169" s="4"/>
      <c r="T169" s="33"/>
      <c r="U169" s="33"/>
      <c r="V169" s="33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</row>
    <row r="171" spans="2:22" s="79" customFormat="1" ht="12.75" customHeight="1">
      <c r="B171" s="79" t="s">
        <v>35</v>
      </c>
      <c r="C171" s="83"/>
      <c r="D171" s="91">
        <f>SUBTOTAL(9,D3:D141)</f>
        <v>31.000999999999998</v>
      </c>
      <c r="E171" s="85">
        <f aca="true" t="shared" si="46" ref="E171:V171">SUBTOTAL(9,E3:E141)</f>
        <v>143</v>
      </c>
      <c r="F171" s="85">
        <f t="shared" si="46"/>
        <v>112</v>
      </c>
      <c r="G171" s="85">
        <f t="shared" si="46"/>
        <v>21</v>
      </c>
      <c r="H171" s="85">
        <f t="shared" si="46"/>
        <v>15</v>
      </c>
      <c r="I171" s="87">
        <f t="shared" si="46"/>
        <v>26</v>
      </c>
      <c r="J171" s="87">
        <f t="shared" si="46"/>
        <v>4</v>
      </c>
      <c r="K171" s="87">
        <f t="shared" si="46"/>
        <v>1</v>
      </c>
      <c r="L171" s="87">
        <f t="shared" si="46"/>
        <v>0</v>
      </c>
      <c r="M171" s="89">
        <f t="shared" si="46"/>
        <v>33</v>
      </c>
      <c r="N171" s="89">
        <f t="shared" si="46"/>
        <v>23</v>
      </c>
      <c r="O171" s="89">
        <f t="shared" si="46"/>
        <v>1</v>
      </c>
      <c r="P171" s="89">
        <f t="shared" si="46"/>
        <v>2</v>
      </c>
      <c r="Q171" s="89">
        <f t="shared" si="46"/>
        <v>2</v>
      </c>
      <c r="R171" s="89">
        <f t="shared" si="46"/>
        <v>7</v>
      </c>
      <c r="S171" s="89">
        <f t="shared" si="46"/>
        <v>3</v>
      </c>
      <c r="T171" s="92">
        <f t="shared" si="46"/>
        <v>5</v>
      </c>
      <c r="U171" s="92">
        <f t="shared" si="46"/>
        <v>0</v>
      </c>
      <c r="V171" s="92">
        <f t="shared" si="46"/>
        <v>1</v>
      </c>
    </row>
  </sheetData>
  <sheetProtection/>
  <autoFilter ref="B1:B169"/>
  <printOptions/>
  <pageMargins left="0.7874015748031497" right="0.7874015748031497" top="0.7874015748031497" bottom="0.8661417322834646" header="0.5118110236220472" footer="0.5118110236220472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C171"/>
  <sheetViews>
    <sheetView showGridLines="0" zoomScalePageLayoutView="0" workbookViewId="0" topLeftCell="A1">
      <pane ySplit="1" topLeftCell="A2" activePane="bottomLeft" state="frozen"/>
      <selection pane="topLeft" activeCell="A27" sqref="A27"/>
      <selection pane="bottomLeft" activeCell="A27" sqref="A27"/>
    </sheetView>
  </sheetViews>
  <sheetFormatPr defaultColWidth="11.421875" defaultRowHeight="12.75" customHeight="1"/>
  <cols>
    <col min="1" max="1" width="20.7109375" style="123" customWidth="1"/>
    <col min="2" max="2" width="20.7109375" style="116" customWidth="1"/>
    <col min="3" max="3" width="3.7109375" style="116" customWidth="1"/>
    <col min="4" max="4" width="7.28125" style="124" customWidth="1"/>
    <col min="5" max="5" width="3.7109375" style="125" customWidth="1"/>
    <col min="6" max="9" width="3.7109375" style="116" customWidth="1"/>
    <col min="10" max="11" width="3.7109375" style="125" customWidth="1"/>
    <col min="12" max="19" width="3.7109375" style="116" customWidth="1"/>
    <col min="20" max="22" width="3.7109375" style="125" customWidth="1"/>
    <col min="23" max="23" width="11.421875" style="116" customWidth="1"/>
    <col min="24" max="81" width="11.421875" style="59" customWidth="1"/>
    <col min="82" max="16384" width="11.421875" style="116" customWidth="1"/>
  </cols>
  <sheetData>
    <row r="1" spans="1:22" ht="12.75" customHeight="1">
      <c r="A1" s="71" t="str">
        <f>'b-sh'!A1</f>
        <v>Schleswig-H./Hamburg</v>
      </c>
      <c r="B1" s="1" t="s">
        <v>26</v>
      </c>
      <c r="C1" s="35" t="s">
        <v>25</v>
      </c>
      <c r="D1" s="36" t="s">
        <v>20</v>
      </c>
      <c r="E1" s="37" t="s">
        <v>19</v>
      </c>
      <c r="F1" s="35" t="s">
        <v>0</v>
      </c>
      <c r="G1" s="35" t="s">
        <v>2</v>
      </c>
      <c r="H1" s="35" t="s">
        <v>21</v>
      </c>
      <c r="I1" s="35" t="s">
        <v>4</v>
      </c>
      <c r="J1" s="37" t="s">
        <v>5</v>
      </c>
      <c r="K1" s="37" t="s">
        <v>6</v>
      </c>
      <c r="L1" s="35" t="s">
        <v>7</v>
      </c>
      <c r="M1" s="35" t="s">
        <v>8</v>
      </c>
      <c r="N1" s="35" t="s">
        <v>9</v>
      </c>
      <c r="O1" s="35" t="s">
        <v>10</v>
      </c>
      <c r="P1" s="35" t="s">
        <v>13</v>
      </c>
      <c r="Q1" s="35" t="s">
        <v>14</v>
      </c>
      <c r="R1" s="35" t="s">
        <v>22</v>
      </c>
      <c r="S1" s="35" t="s">
        <v>23</v>
      </c>
      <c r="T1" s="37" t="s">
        <v>30</v>
      </c>
      <c r="U1" s="37" t="s">
        <v>31</v>
      </c>
      <c r="V1" s="37" t="s">
        <v>32</v>
      </c>
    </row>
    <row r="2" spans="1:22" ht="12.75" customHeight="1">
      <c r="A2" s="74" t="str">
        <f>'b-sh'!A2</f>
        <v>Alpers, Bengt</v>
      </c>
      <c r="B2" s="117"/>
      <c r="C2" s="118"/>
      <c r="D2" s="119"/>
      <c r="E2" s="120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81" s="2" customFormat="1" ht="12.75" customHeight="1">
      <c r="A3" s="75" t="str">
        <f aca="true" t="shared" si="0" ref="A3:A8">A2</f>
        <v>Alpers, Bengt</v>
      </c>
      <c r="B3" s="29" t="str">
        <f>'b-sh'!B3</f>
        <v>Bayern</v>
      </c>
      <c r="C3" s="63"/>
      <c r="D3" s="81"/>
      <c r="E3" s="61"/>
      <c r="F3" s="60"/>
      <c r="G3" s="60"/>
      <c r="H3" s="60"/>
      <c r="I3" s="3"/>
      <c r="J3" s="31"/>
      <c r="K3" s="31"/>
      <c r="L3" s="3"/>
      <c r="M3" s="4"/>
      <c r="N3" s="4"/>
      <c r="O3" s="4"/>
      <c r="P3" s="4"/>
      <c r="Q3" s="4"/>
      <c r="R3" s="4"/>
      <c r="S3" s="4"/>
      <c r="T3" s="33"/>
      <c r="U3" s="33"/>
      <c r="V3" s="33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</row>
    <row r="4" spans="1:81" s="2" customFormat="1" ht="12.75" customHeight="1">
      <c r="A4" s="75" t="str">
        <f t="shared" si="0"/>
        <v>Alpers, Bengt</v>
      </c>
      <c r="B4" s="29" t="str">
        <f>'b-sh'!B4</f>
        <v>Baden-Württemberg</v>
      </c>
      <c r="C4" s="63"/>
      <c r="D4" s="81"/>
      <c r="E4" s="61"/>
      <c r="F4" s="60"/>
      <c r="G4" s="60"/>
      <c r="H4" s="60"/>
      <c r="I4" s="3"/>
      <c r="J4" s="31"/>
      <c r="K4" s="31"/>
      <c r="L4" s="32"/>
      <c r="M4" s="4"/>
      <c r="N4" s="4"/>
      <c r="O4" s="4"/>
      <c r="P4" s="4"/>
      <c r="Q4" s="4"/>
      <c r="R4" s="4"/>
      <c r="S4" s="4"/>
      <c r="T4" s="33"/>
      <c r="U4" s="33"/>
      <c r="V4" s="33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</row>
    <row r="5" spans="1:81" s="2" customFormat="1" ht="12.75" customHeight="1">
      <c r="A5" s="75" t="str">
        <f t="shared" si="0"/>
        <v>Alpers, Bengt</v>
      </c>
      <c r="B5" s="29" t="str">
        <f>'b-sh'!B5</f>
        <v>Südwest</v>
      </c>
      <c r="C5" s="63"/>
      <c r="D5" s="81"/>
      <c r="E5" s="61"/>
      <c r="F5" s="60"/>
      <c r="G5" s="60"/>
      <c r="H5" s="60"/>
      <c r="I5" s="3"/>
      <c r="J5" s="31"/>
      <c r="K5" s="31"/>
      <c r="L5" s="3"/>
      <c r="M5" s="4"/>
      <c r="N5" s="4"/>
      <c r="O5" s="4"/>
      <c r="P5" s="4"/>
      <c r="Q5" s="4"/>
      <c r="R5" s="4"/>
      <c r="S5" s="4"/>
      <c r="T5" s="33"/>
      <c r="U5" s="33"/>
      <c r="V5" s="33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</row>
    <row r="6" spans="1:81" s="2" customFormat="1" ht="12.75" customHeight="1">
      <c r="A6" s="76" t="str">
        <f t="shared" si="0"/>
        <v>Alpers, Bengt</v>
      </c>
      <c r="B6" s="29" t="str">
        <f>'b-sh'!B6</f>
        <v>Berlin-Brandenburg</v>
      </c>
      <c r="C6" s="63"/>
      <c r="D6" s="81"/>
      <c r="E6" s="61"/>
      <c r="F6" s="60"/>
      <c r="G6" s="60"/>
      <c r="H6" s="60"/>
      <c r="I6" s="3"/>
      <c r="J6" s="31"/>
      <c r="K6" s="31"/>
      <c r="L6" s="3"/>
      <c r="M6" s="4"/>
      <c r="N6" s="4"/>
      <c r="O6" s="4"/>
      <c r="P6" s="4"/>
      <c r="Q6" s="4"/>
      <c r="R6" s="4"/>
      <c r="S6" s="4"/>
      <c r="T6" s="33"/>
      <c r="U6" s="33"/>
      <c r="V6" s="33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</row>
    <row r="7" spans="1:81" s="2" customFormat="1" ht="12.75" customHeight="1">
      <c r="A7" s="75" t="str">
        <f t="shared" si="0"/>
        <v>Alpers, Bengt</v>
      </c>
      <c r="B7" s="29" t="str">
        <f>'b-sh'!B7</f>
        <v>Gegner 5</v>
      </c>
      <c r="C7" s="63"/>
      <c r="D7" s="81"/>
      <c r="E7" s="61"/>
      <c r="F7" s="60"/>
      <c r="G7" s="60"/>
      <c r="H7" s="60"/>
      <c r="I7" s="3"/>
      <c r="J7" s="31"/>
      <c r="K7" s="31"/>
      <c r="L7" s="3"/>
      <c r="M7" s="4"/>
      <c r="N7" s="4"/>
      <c r="O7" s="4"/>
      <c r="P7" s="4"/>
      <c r="Q7" s="4"/>
      <c r="R7" s="4"/>
      <c r="S7" s="4"/>
      <c r="T7" s="33"/>
      <c r="U7" s="33"/>
      <c r="V7" s="33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</row>
    <row r="8" spans="1:81" s="2" customFormat="1" ht="12.75" customHeight="1">
      <c r="A8" s="76" t="str">
        <f t="shared" si="0"/>
        <v>Alpers, Bengt</v>
      </c>
      <c r="B8" s="29" t="str">
        <f>'b-sh'!B8</f>
        <v>Gegner 6</v>
      </c>
      <c r="C8" s="63"/>
      <c r="D8" s="81"/>
      <c r="E8" s="61"/>
      <c r="F8" s="60"/>
      <c r="G8" s="60"/>
      <c r="H8" s="60"/>
      <c r="I8" s="3"/>
      <c r="J8" s="31"/>
      <c r="K8" s="31"/>
      <c r="L8" s="3"/>
      <c r="M8" s="4"/>
      <c r="N8" s="4"/>
      <c r="O8" s="4"/>
      <c r="P8" s="4"/>
      <c r="Q8" s="4"/>
      <c r="R8" s="4"/>
      <c r="S8" s="4"/>
      <c r="T8" s="33"/>
      <c r="U8" s="33"/>
      <c r="V8" s="33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</row>
    <row r="9" spans="1:22" ht="12.75" customHeight="1">
      <c r="A9" s="74" t="str">
        <f>'b-sh'!A9</f>
        <v>Bäumer, Simon</v>
      </c>
      <c r="B9" s="117"/>
      <c r="C9" s="118"/>
      <c r="D9" s="119"/>
      <c r="E9" s="120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</row>
    <row r="10" spans="1:81" s="2" customFormat="1" ht="12.75" customHeight="1">
      <c r="A10" s="75" t="str">
        <f aca="true" t="shared" si="1" ref="A10:A15">A9</f>
        <v>Bäumer, Simon</v>
      </c>
      <c r="B10" s="29" t="str">
        <f>$B$3</f>
        <v>Bayern</v>
      </c>
      <c r="C10" s="63"/>
      <c r="D10" s="81"/>
      <c r="E10" s="61"/>
      <c r="F10" s="60"/>
      <c r="G10" s="60"/>
      <c r="H10" s="60"/>
      <c r="I10" s="3"/>
      <c r="J10" s="31"/>
      <c r="K10" s="31"/>
      <c r="L10" s="3"/>
      <c r="M10" s="4"/>
      <c r="N10" s="4"/>
      <c r="O10" s="4"/>
      <c r="P10" s="4"/>
      <c r="Q10" s="4"/>
      <c r="R10" s="4"/>
      <c r="S10" s="4"/>
      <c r="T10" s="33"/>
      <c r="U10" s="33"/>
      <c r="V10" s="33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</row>
    <row r="11" spans="1:81" s="2" customFormat="1" ht="12.75" customHeight="1">
      <c r="A11" s="75" t="str">
        <f t="shared" si="1"/>
        <v>Bäumer, Simon</v>
      </c>
      <c r="B11" s="29" t="str">
        <f>$B$4</f>
        <v>Baden-Württemberg</v>
      </c>
      <c r="C11" s="63">
        <v>1</v>
      </c>
      <c r="D11" s="81">
        <v>1.333</v>
      </c>
      <c r="E11" s="61">
        <v>8</v>
      </c>
      <c r="F11" s="60">
        <v>6</v>
      </c>
      <c r="G11" s="60">
        <v>2</v>
      </c>
      <c r="H11" s="60">
        <v>2</v>
      </c>
      <c r="I11" s="3">
        <v>2</v>
      </c>
      <c r="J11" s="31">
        <v>1</v>
      </c>
      <c r="K11" s="31"/>
      <c r="L11" s="3"/>
      <c r="M11" s="4">
        <v>2</v>
      </c>
      <c r="N11" s="4">
        <v>2</v>
      </c>
      <c r="O11" s="4"/>
      <c r="P11" s="4"/>
      <c r="Q11" s="4"/>
      <c r="R11" s="4"/>
      <c r="S11" s="4"/>
      <c r="T11" s="33"/>
      <c r="U11" s="33"/>
      <c r="V11" s="33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</row>
    <row r="12" spans="1:81" s="2" customFormat="1" ht="12.75" customHeight="1">
      <c r="A12" s="75" t="str">
        <f t="shared" si="1"/>
        <v>Bäumer, Simon</v>
      </c>
      <c r="B12" s="29" t="str">
        <f>$B$5</f>
        <v>Südwest</v>
      </c>
      <c r="C12" s="63"/>
      <c r="D12" s="81"/>
      <c r="E12" s="61"/>
      <c r="F12" s="60"/>
      <c r="G12" s="60"/>
      <c r="H12" s="60"/>
      <c r="I12" s="3"/>
      <c r="J12" s="31"/>
      <c r="K12" s="31"/>
      <c r="L12" s="3"/>
      <c r="M12" s="4"/>
      <c r="N12" s="4"/>
      <c r="O12" s="4"/>
      <c r="P12" s="4"/>
      <c r="Q12" s="4"/>
      <c r="R12" s="4"/>
      <c r="S12" s="4"/>
      <c r="T12" s="33"/>
      <c r="U12" s="33"/>
      <c r="V12" s="33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</row>
    <row r="13" spans="1:81" s="2" customFormat="1" ht="12.75" customHeight="1">
      <c r="A13" s="75" t="str">
        <f t="shared" si="1"/>
        <v>Bäumer, Simon</v>
      </c>
      <c r="B13" s="29" t="str">
        <f>$B$6</f>
        <v>Berlin-Brandenburg</v>
      </c>
      <c r="C13" s="63">
        <v>1</v>
      </c>
      <c r="D13" s="81">
        <v>6.333</v>
      </c>
      <c r="E13" s="61">
        <v>27</v>
      </c>
      <c r="F13" s="60">
        <v>25</v>
      </c>
      <c r="G13" s="60">
        <v>1</v>
      </c>
      <c r="H13" s="60"/>
      <c r="I13" s="3">
        <v>6</v>
      </c>
      <c r="J13" s="31"/>
      <c r="K13" s="31"/>
      <c r="L13" s="3"/>
      <c r="M13" s="4">
        <v>8</v>
      </c>
      <c r="N13" s="4">
        <v>1</v>
      </c>
      <c r="O13" s="4"/>
      <c r="P13" s="4">
        <v>1</v>
      </c>
      <c r="Q13" s="4"/>
      <c r="R13" s="4">
        <v>1</v>
      </c>
      <c r="S13" s="4"/>
      <c r="T13" s="33">
        <v>1</v>
      </c>
      <c r="U13" s="33"/>
      <c r="V13" s="33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</row>
    <row r="14" spans="1:81" s="2" customFormat="1" ht="12.75" customHeight="1">
      <c r="A14" s="75" t="str">
        <f t="shared" si="1"/>
        <v>Bäumer, Simon</v>
      </c>
      <c r="B14" s="29" t="str">
        <f>B7</f>
        <v>Gegner 5</v>
      </c>
      <c r="C14" s="63"/>
      <c r="D14" s="81"/>
      <c r="E14" s="61"/>
      <c r="F14" s="60"/>
      <c r="G14" s="60"/>
      <c r="H14" s="60"/>
      <c r="I14" s="3"/>
      <c r="J14" s="31"/>
      <c r="K14" s="31"/>
      <c r="L14" s="3"/>
      <c r="M14" s="4"/>
      <c r="N14" s="4"/>
      <c r="O14" s="4"/>
      <c r="P14" s="4"/>
      <c r="Q14" s="4"/>
      <c r="R14" s="4"/>
      <c r="S14" s="4"/>
      <c r="T14" s="33"/>
      <c r="U14" s="33"/>
      <c r="V14" s="33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</row>
    <row r="15" spans="1:81" s="2" customFormat="1" ht="12.75" customHeight="1">
      <c r="A15" s="75" t="str">
        <f t="shared" si="1"/>
        <v>Bäumer, Simon</v>
      </c>
      <c r="B15" s="29" t="str">
        <f>B8</f>
        <v>Gegner 6</v>
      </c>
      <c r="C15" s="63"/>
      <c r="D15" s="81"/>
      <c r="E15" s="61"/>
      <c r="F15" s="60"/>
      <c r="G15" s="60"/>
      <c r="H15" s="60"/>
      <c r="I15" s="3"/>
      <c r="J15" s="31"/>
      <c r="K15" s="31"/>
      <c r="L15" s="3"/>
      <c r="M15" s="4"/>
      <c r="N15" s="4"/>
      <c r="O15" s="4"/>
      <c r="P15" s="4"/>
      <c r="Q15" s="4"/>
      <c r="R15" s="4"/>
      <c r="S15" s="4"/>
      <c r="T15" s="33"/>
      <c r="U15" s="33"/>
      <c r="V15" s="33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</row>
    <row r="16" spans="1:22" ht="12.75" customHeight="1">
      <c r="A16" s="74" t="str">
        <f>'b-sh'!A16</f>
        <v>Boldt, Jakob</v>
      </c>
      <c r="B16" s="117"/>
      <c r="C16" s="118"/>
      <c r="D16" s="119"/>
      <c r="E16" s="120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</row>
    <row r="17" spans="1:81" s="2" customFormat="1" ht="12.75" customHeight="1">
      <c r="A17" s="75" t="str">
        <f aca="true" t="shared" si="2" ref="A17:A22">A16</f>
        <v>Boldt, Jakob</v>
      </c>
      <c r="B17" s="29" t="str">
        <f aca="true" t="shared" si="3" ref="B17:B22">B3</f>
        <v>Bayern</v>
      </c>
      <c r="C17" s="63"/>
      <c r="D17" s="81"/>
      <c r="E17" s="61"/>
      <c r="F17" s="60"/>
      <c r="G17" s="60"/>
      <c r="H17" s="60"/>
      <c r="I17" s="3"/>
      <c r="J17" s="31"/>
      <c r="K17" s="31"/>
      <c r="L17" s="3"/>
      <c r="M17" s="4"/>
      <c r="N17" s="4"/>
      <c r="O17" s="4"/>
      <c r="P17" s="4"/>
      <c r="Q17" s="4"/>
      <c r="R17" s="4"/>
      <c r="S17" s="4"/>
      <c r="T17" s="33"/>
      <c r="U17" s="33"/>
      <c r="V17" s="33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</row>
    <row r="18" spans="1:81" s="2" customFormat="1" ht="12.75" customHeight="1">
      <c r="A18" s="75" t="str">
        <f t="shared" si="2"/>
        <v>Boldt, Jakob</v>
      </c>
      <c r="B18" s="29" t="str">
        <f t="shared" si="3"/>
        <v>Baden-Württemberg</v>
      </c>
      <c r="C18" s="63"/>
      <c r="D18" s="81"/>
      <c r="E18" s="61"/>
      <c r="F18" s="60"/>
      <c r="G18" s="60"/>
      <c r="H18" s="60"/>
      <c r="I18" s="3"/>
      <c r="J18" s="31"/>
      <c r="K18" s="31"/>
      <c r="L18" s="3"/>
      <c r="M18" s="4"/>
      <c r="N18" s="4"/>
      <c r="O18" s="4"/>
      <c r="P18" s="4"/>
      <c r="Q18" s="4"/>
      <c r="R18" s="4"/>
      <c r="S18" s="4"/>
      <c r="T18" s="33"/>
      <c r="U18" s="33"/>
      <c r="V18" s="33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</row>
    <row r="19" spans="1:81" s="2" customFormat="1" ht="12.75" customHeight="1">
      <c r="A19" s="75" t="str">
        <f t="shared" si="2"/>
        <v>Boldt, Jakob</v>
      </c>
      <c r="B19" s="29" t="str">
        <f t="shared" si="3"/>
        <v>Südwest</v>
      </c>
      <c r="C19" s="63"/>
      <c r="D19" s="81"/>
      <c r="E19" s="61"/>
      <c r="F19" s="60"/>
      <c r="G19" s="60"/>
      <c r="H19" s="60"/>
      <c r="I19" s="3"/>
      <c r="J19" s="31"/>
      <c r="K19" s="31"/>
      <c r="L19" s="3"/>
      <c r="M19" s="4"/>
      <c r="N19" s="4"/>
      <c r="O19" s="4"/>
      <c r="P19" s="4"/>
      <c r="Q19" s="4"/>
      <c r="R19" s="4"/>
      <c r="S19" s="4"/>
      <c r="T19" s="33"/>
      <c r="U19" s="33"/>
      <c r="V19" s="33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</row>
    <row r="20" spans="1:81" s="2" customFormat="1" ht="12.75" customHeight="1">
      <c r="A20" s="75" t="str">
        <f t="shared" si="2"/>
        <v>Boldt, Jakob</v>
      </c>
      <c r="B20" s="29" t="str">
        <f t="shared" si="3"/>
        <v>Berlin-Brandenburg</v>
      </c>
      <c r="C20" s="63"/>
      <c r="D20" s="81"/>
      <c r="E20" s="61"/>
      <c r="F20" s="60"/>
      <c r="G20" s="60"/>
      <c r="H20" s="60"/>
      <c r="I20" s="3"/>
      <c r="J20" s="31"/>
      <c r="K20" s="31"/>
      <c r="L20" s="3"/>
      <c r="M20" s="4"/>
      <c r="N20" s="4"/>
      <c r="O20" s="4"/>
      <c r="P20" s="4"/>
      <c r="Q20" s="4"/>
      <c r="R20" s="4"/>
      <c r="S20" s="4"/>
      <c r="T20" s="33"/>
      <c r="U20" s="33"/>
      <c r="V20" s="33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</row>
    <row r="21" spans="1:81" s="2" customFormat="1" ht="12.75" customHeight="1">
      <c r="A21" s="75" t="str">
        <f t="shared" si="2"/>
        <v>Boldt, Jakob</v>
      </c>
      <c r="B21" s="29" t="str">
        <f t="shared" si="3"/>
        <v>Gegner 5</v>
      </c>
      <c r="C21" s="63"/>
      <c r="D21" s="81"/>
      <c r="E21" s="61"/>
      <c r="F21" s="60"/>
      <c r="G21" s="60"/>
      <c r="H21" s="60"/>
      <c r="I21" s="3"/>
      <c r="J21" s="31"/>
      <c r="K21" s="31"/>
      <c r="L21" s="3"/>
      <c r="M21" s="4"/>
      <c r="N21" s="4"/>
      <c r="O21" s="4"/>
      <c r="P21" s="4"/>
      <c r="Q21" s="4"/>
      <c r="R21" s="4"/>
      <c r="S21" s="4"/>
      <c r="T21" s="33"/>
      <c r="U21" s="33"/>
      <c r="V21" s="33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</row>
    <row r="22" spans="1:81" s="2" customFormat="1" ht="12.75" customHeight="1">
      <c r="A22" s="75" t="str">
        <f t="shared" si="2"/>
        <v>Boldt, Jakob</v>
      </c>
      <c r="B22" s="29" t="str">
        <f t="shared" si="3"/>
        <v>Gegner 6</v>
      </c>
      <c r="C22" s="63"/>
      <c r="D22" s="81"/>
      <c r="E22" s="61"/>
      <c r="F22" s="60"/>
      <c r="G22" s="60"/>
      <c r="H22" s="60"/>
      <c r="I22" s="3"/>
      <c r="J22" s="31"/>
      <c r="K22" s="31"/>
      <c r="L22" s="3"/>
      <c r="M22" s="4"/>
      <c r="N22" s="4"/>
      <c r="O22" s="4"/>
      <c r="P22" s="4"/>
      <c r="Q22" s="4"/>
      <c r="R22" s="4"/>
      <c r="S22" s="4"/>
      <c r="T22" s="33"/>
      <c r="U22" s="33"/>
      <c r="V22" s="33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</row>
    <row r="23" spans="1:22" ht="12.75" customHeight="1">
      <c r="A23" s="74" t="str">
        <f>'b-sh'!A23</f>
        <v>Bönicke, Marc</v>
      </c>
      <c r="B23" s="117"/>
      <c r="C23" s="118"/>
      <c r="D23" s="119"/>
      <c r="E23" s="12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</row>
    <row r="24" spans="1:81" s="2" customFormat="1" ht="12.75" customHeight="1">
      <c r="A24" s="75" t="str">
        <f aca="true" t="shared" si="4" ref="A24:A29">A23</f>
        <v>Bönicke, Marc</v>
      </c>
      <c r="B24" s="29" t="str">
        <f aca="true" t="shared" si="5" ref="B24:B29">B3</f>
        <v>Bayern</v>
      </c>
      <c r="C24" s="63"/>
      <c r="D24" s="81"/>
      <c r="E24" s="61"/>
      <c r="F24" s="60"/>
      <c r="G24" s="60"/>
      <c r="H24" s="60"/>
      <c r="I24" s="3"/>
      <c r="J24" s="31"/>
      <c r="K24" s="31"/>
      <c r="L24" s="3"/>
      <c r="M24" s="4"/>
      <c r="N24" s="4"/>
      <c r="O24" s="4"/>
      <c r="P24" s="4"/>
      <c r="Q24" s="4"/>
      <c r="R24" s="4"/>
      <c r="S24" s="4"/>
      <c r="T24" s="33"/>
      <c r="U24" s="33"/>
      <c r="V24" s="33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</row>
    <row r="25" spans="1:81" s="2" customFormat="1" ht="12.75" customHeight="1">
      <c r="A25" s="75" t="str">
        <f t="shared" si="4"/>
        <v>Bönicke, Marc</v>
      </c>
      <c r="B25" s="29" t="str">
        <f t="shared" si="5"/>
        <v>Baden-Württemberg</v>
      </c>
      <c r="C25" s="63"/>
      <c r="D25" s="81"/>
      <c r="E25" s="61"/>
      <c r="F25" s="60"/>
      <c r="G25" s="60"/>
      <c r="H25" s="60"/>
      <c r="I25" s="3"/>
      <c r="J25" s="31"/>
      <c r="K25" s="31"/>
      <c r="L25" s="3"/>
      <c r="M25" s="4"/>
      <c r="N25" s="4"/>
      <c r="O25" s="4"/>
      <c r="P25" s="4"/>
      <c r="Q25" s="4"/>
      <c r="R25" s="4"/>
      <c r="S25" s="4"/>
      <c r="T25" s="33"/>
      <c r="U25" s="33"/>
      <c r="V25" s="33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</row>
    <row r="26" spans="1:81" s="2" customFormat="1" ht="12.75" customHeight="1">
      <c r="A26" s="75" t="str">
        <f t="shared" si="4"/>
        <v>Bönicke, Marc</v>
      </c>
      <c r="B26" s="29" t="str">
        <f t="shared" si="5"/>
        <v>Südwest</v>
      </c>
      <c r="C26" s="63"/>
      <c r="D26" s="81"/>
      <c r="E26" s="61"/>
      <c r="F26" s="60"/>
      <c r="G26" s="60"/>
      <c r="H26" s="60"/>
      <c r="I26" s="3"/>
      <c r="J26" s="31"/>
      <c r="K26" s="31"/>
      <c r="L26" s="3"/>
      <c r="M26" s="4"/>
      <c r="N26" s="4"/>
      <c r="O26" s="4"/>
      <c r="P26" s="4"/>
      <c r="Q26" s="4"/>
      <c r="R26" s="4"/>
      <c r="S26" s="4"/>
      <c r="T26" s="33"/>
      <c r="U26" s="33"/>
      <c r="V26" s="33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</row>
    <row r="27" spans="1:81" s="2" customFormat="1" ht="12.75" customHeight="1">
      <c r="A27" s="75" t="str">
        <f t="shared" si="4"/>
        <v>Bönicke, Marc</v>
      </c>
      <c r="B27" s="29" t="str">
        <f t="shared" si="5"/>
        <v>Berlin-Brandenburg</v>
      </c>
      <c r="C27" s="63"/>
      <c r="D27" s="81"/>
      <c r="E27" s="61"/>
      <c r="F27" s="60"/>
      <c r="G27" s="60"/>
      <c r="H27" s="60"/>
      <c r="I27" s="3"/>
      <c r="J27" s="31"/>
      <c r="K27" s="31"/>
      <c r="L27" s="3"/>
      <c r="M27" s="4"/>
      <c r="N27" s="4"/>
      <c r="O27" s="4"/>
      <c r="P27" s="4"/>
      <c r="Q27" s="4"/>
      <c r="R27" s="4"/>
      <c r="S27" s="4"/>
      <c r="T27" s="33"/>
      <c r="U27" s="33"/>
      <c r="V27" s="33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</row>
    <row r="28" spans="1:81" s="2" customFormat="1" ht="12.75" customHeight="1">
      <c r="A28" s="75" t="str">
        <f t="shared" si="4"/>
        <v>Bönicke, Marc</v>
      </c>
      <c r="B28" s="29" t="str">
        <f t="shared" si="5"/>
        <v>Gegner 5</v>
      </c>
      <c r="C28" s="63"/>
      <c r="D28" s="81"/>
      <c r="E28" s="61"/>
      <c r="F28" s="60"/>
      <c r="G28" s="60"/>
      <c r="H28" s="60"/>
      <c r="I28" s="3"/>
      <c r="J28" s="31"/>
      <c r="K28" s="31"/>
      <c r="L28" s="3"/>
      <c r="M28" s="4"/>
      <c r="N28" s="4"/>
      <c r="O28" s="4"/>
      <c r="P28" s="4"/>
      <c r="Q28" s="4"/>
      <c r="R28" s="4"/>
      <c r="S28" s="4"/>
      <c r="T28" s="33"/>
      <c r="U28" s="33"/>
      <c r="V28" s="33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</row>
    <row r="29" spans="1:81" s="2" customFormat="1" ht="12.75" customHeight="1">
      <c r="A29" s="75" t="str">
        <f t="shared" si="4"/>
        <v>Bönicke, Marc</v>
      </c>
      <c r="B29" s="29" t="str">
        <f t="shared" si="5"/>
        <v>Gegner 6</v>
      </c>
      <c r="C29" s="63"/>
      <c r="D29" s="81"/>
      <c r="E29" s="61"/>
      <c r="F29" s="60"/>
      <c r="G29" s="60"/>
      <c r="H29" s="60"/>
      <c r="I29" s="3"/>
      <c r="J29" s="31"/>
      <c r="K29" s="31"/>
      <c r="L29" s="3"/>
      <c r="M29" s="4"/>
      <c r="N29" s="4"/>
      <c r="O29" s="4"/>
      <c r="P29" s="4"/>
      <c r="Q29" s="4"/>
      <c r="R29" s="4"/>
      <c r="S29" s="4"/>
      <c r="T29" s="33"/>
      <c r="U29" s="33"/>
      <c r="V29" s="33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</row>
    <row r="30" spans="1:22" ht="12.75" customHeight="1">
      <c r="A30" s="74" t="str">
        <f>'b-sh'!A30</f>
        <v>Derstappen, Yannick</v>
      </c>
      <c r="B30" s="117"/>
      <c r="C30" s="118"/>
      <c r="D30" s="119"/>
      <c r="E30" s="12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</row>
    <row r="31" spans="1:81" s="2" customFormat="1" ht="12.75" customHeight="1">
      <c r="A31" s="75" t="str">
        <f aca="true" t="shared" si="6" ref="A31:A36">A30</f>
        <v>Derstappen, Yannick</v>
      </c>
      <c r="B31" s="29" t="str">
        <f aca="true" t="shared" si="7" ref="B31:B36">B3</f>
        <v>Bayern</v>
      </c>
      <c r="C31" s="63"/>
      <c r="D31" s="81"/>
      <c r="E31" s="61"/>
      <c r="F31" s="60"/>
      <c r="G31" s="60"/>
      <c r="H31" s="60"/>
      <c r="I31" s="3"/>
      <c r="J31" s="31"/>
      <c r="K31" s="31"/>
      <c r="L31" s="3"/>
      <c r="M31" s="4"/>
      <c r="N31" s="4"/>
      <c r="O31" s="4"/>
      <c r="P31" s="4"/>
      <c r="Q31" s="4"/>
      <c r="R31" s="4"/>
      <c r="S31" s="4"/>
      <c r="T31" s="33"/>
      <c r="U31" s="33"/>
      <c r="V31" s="33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</row>
    <row r="32" spans="1:81" s="2" customFormat="1" ht="12.75" customHeight="1">
      <c r="A32" s="75" t="str">
        <f t="shared" si="6"/>
        <v>Derstappen, Yannick</v>
      </c>
      <c r="B32" s="29" t="str">
        <f t="shared" si="7"/>
        <v>Baden-Württemberg</v>
      </c>
      <c r="C32" s="63"/>
      <c r="D32" s="81"/>
      <c r="E32" s="61"/>
      <c r="F32" s="60"/>
      <c r="G32" s="60"/>
      <c r="H32" s="60"/>
      <c r="I32" s="3"/>
      <c r="J32" s="31"/>
      <c r="K32" s="31"/>
      <c r="L32" s="3"/>
      <c r="M32" s="4"/>
      <c r="N32" s="4"/>
      <c r="O32" s="4"/>
      <c r="P32" s="4"/>
      <c r="Q32" s="4"/>
      <c r="R32" s="4"/>
      <c r="S32" s="4"/>
      <c r="T32" s="33"/>
      <c r="U32" s="33"/>
      <c r="V32" s="33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</row>
    <row r="33" spans="1:81" s="2" customFormat="1" ht="12.75" customHeight="1">
      <c r="A33" s="75" t="str">
        <f t="shared" si="6"/>
        <v>Derstappen, Yannick</v>
      </c>
      <c r="B33" s="29" t="str">
        <f t="shared" si="7"/>
        <v>Südwest</v>
      </c>
      <c r="C33" s="63"/>
      <c r="D33" s="81"/>
      <c r="E33" s="61"/>
      <c r="F33" s="60"/>
      <c r="G33" s="62"/>
      <c r="H33" s="60"/>
      <c r="I33" s="3"/>
      <c r="J33" s="31"/>
      <c r="K33" s="31"/>
      <c r="L33" s="3"/>
      <c r="M33" s="4"/>
      <c r="N33" s="4"/>
      <c r="O33" s="4"/>
      <c r="P33" s="4"/>
      <c r="Q33" s="4"/>
      <c r="R33" s="4"/>
      <c r="S33" s="4"/>
      <c r="T33" s="33"/>
      <c r="U33" s="33"/>
      <c r="V33" s="33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</row>
    <row r="34" spans="1:81" s="2" customFormat="1" ht="12.75" customHeight="1">
      <c r="A34" s="75" t="str">
        <f t="shared" si="6"/>
        <v>Derstappen, Yannick</v>
      </c>
      <c r="B34" s="29" t="str">
        <f t="shared" si="7"/>
        <v>Berlin-Brandenburg</v>
      </c>
      <c r="C34" s="63"/>
      <c r="D34" s="81"/>
      <c r="E34" s="61"/>
      <c r="F34" s="60"/>
      <c r="G34" s="60"/>
      <c r="H34" s="60"/>
      <c r="I34" s="3"/>
      <c r="J34" s="31"/>
      <c r="K34" s="31"/>
      <c r="L34" s="3"/>
      <c r="M34" s="4"/>
      <c r="N34" s="4"/>
      <c r="O34" s="4"/>
      <c r="P34" s="4"/>
      <c r="Q34" s="4"/>
      <c r="R34" s="4"/>
      <c r="S34" s="4"/>
      <c r="T34" s="33"/>
      <c r="U34" s="33"/>
      <c r="V34" s="33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</row>
    <row r="35" spans="1:81" s="2" customFormat="1" ht="12.75" customHeight="1">
      <c r="A35" s="75" t="str">
        <f t="shared" si="6"/>
        <v>Derstappen, Yannick</v>
      </c>
      <c r="B35" s="29" t="str">
        <f t="shared" si="7"/>
        <v>Gegner 5</v>
      </c>
      <c r="C35" s="63"/>
      <c r="D35" s="81"/>
      <c r="E35" s="61"/>
      <c r="F35" s="60"/>
      <c r="G35" s="60"/>
      <c r="H35" s="60"/>
      <c r="I35" s="3"/>
      <c r="J35" s="31"/>
      <c r="K35" s="31"/>
      <c r="L35" s="3"/>
      <c r="M35" s="4"/>
      <c r="N35" s="4"/>
      <c r="O35" s="4"/>
      <c r="P35" s="4"/>
      <c r="Q35" s="4"/>
      <c r="R35" s="4"/>
      <c r="S35" s="4"/>
      <c r="T35" s="33"/>
      <c r="U35" s="33"/>
      <c r="V35" s="33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</row>
    <row r="36" spans="1:81" s="2" customFormat="1" ht="12.75" customHeight="1">
      <c r="A36" s="75" t="str">
        <f t="shared" si="6"/>
        <v>Derstappen, Yannick</v>
      </c>
      <c r="B36" s="29" t="str">
        <f t="shared" si="7"/>
        <v>Gegner 6</v>
      </c>
      <c r="C36" s="63"/>
      <c r="D36" s="81"/>
      <c r="E36" s="61"/>
      <c r="F36" s="60"/>
      <c r="G36" s="60"/>
      <c r="H36" s="60"/>
      <c r="I36" s="3"/>
      <c r="J36" s="31"/>
      <c r="K36" s="31"/>
      <c r="L36" s="3"/>
      <c r="M36" s="4"/>
      <c r="N36" s="4"/>
      <c r="O36" s="4"/>
      <c r="P36" s="4"/>
      <c r="Q36" s="4"/>
      <c r="R36" s="4"/>
      <c r="S36" s="4"/>
      <c r="T36" s="33"/>
      <c r="U36" s="33"/>
      <c r="V36" s="33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</row>
    <row r="37" spans="1:23" ht="12.75" customHeight="1">
      <c r="A37" s="74" t="str">
        <f>'b-sh'!A37</f>
        <v>Guci, Liam</v>
      </c>
      <c r="B37" s="117"/>
      <c r="C37" s="118"/>
      <c r="D37" s="119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</row>
    <row r="38" spans="1:81" s="2" customFormat="1" ht="12.75" customHeight="1">
      <c r="A38" s="75" t="str">
        <f aca="true" t="shared" si="8" ref="A38:A43">A37</f>
        <v>Guci, Liam</v>
      </c>
      <c r="B38" s="29" t="str">
        <f aca="true" t="shared" si="9" ref="B38:B43">B3</f>
        <v>Bayern</v>
      </c>
      <c r="C38" s="63"/>
      <c r="D38" s="81"/>
      <c r="E38" s="61"/>
      <c r="F38" s="60"/>
      <c r="G38" s="60"/>
      <c r="H38" s="60"/>
      <c r="I38" s="3"/>
      <c r="J38" s="31"/>
      <c r="K38" s="31"/>
      <c r="L38" s="3"/>
      <c r="M38" s="4"/>
      <c r="N38" s="4"/>
      <c r="O38" s="4"/>
      <c r="P38" s="4"/>
      <c r="Q38" s="4"/>
      <c r="R38" s="4"/>
      <c r="S38" s="4"/>
      <c r="T38" s="33"/>
      <c r="U38" s="33"/>
      <c r="V38" s="33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</row>
    <row r="39" spans="1:81" s="2" customFormat="1" ht="12.75" customHeight="1">
      <c r="A39" s="75" t="str">
        <f t="shared" si="8"/>
        <v>Guci, Liam</v>
      </c>
      <c r="B39" s="29" t="str">
        <f t="shared" si="9"/>
        <v>Baden-Württemberg</v>
      </c>
      <c r="C39" s="63"/>
      <c r="D39" s="81"/>
      <c r="E39" s="61"/>
      <c r="F39" s="60"/>
      <c r="G39" s="60"/>
      <c r="H39" s="60"/>
      <c r="I39" s="3"/>
      <c r="J39" s="31"/>
      <c r="K39" s="31"/>
      <c r="L39" s="3"/>
      <c r="M39" s="4"/>
      <c r="N39" s="4"/>
      <c r="O39" s="4"/>
      <c r="P39" s="4"/>
      <c r="Q39" s="4"/>
      <c r="R39" s="4"/>
      <c r="S39" s="4"/>
      <c r="T39" s="33"/>
      <c r="U39" s="33"/>
      <c r="V39" s="33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</row>
    <row r="40" spans="1:81" s="2" customFormat="1" ht="12.75" customHeight="1">
      <c r="A40" s="75" t="str">
        <f t="shared" si="8"/>
        <v>Guci, Liam</v>
      </c>
      <c r="B40" s="29" t="str">
        <f t="shared" si="9"/>
        <v>Südwest</v>
      </c>
      <c r="C40" s="63"/>
      <c r="D40" s="81"/>
      <c r="E40" s="61"/>
      <c r="F40" s="60"/>
      <c r="G40" s="60"/>
      <c r="H40" s="60"/>
      <c r="I40" s="3"/>
      <c r="J40" s="31"/>
      <c r="K40" s="31"/>
      <c r="L40" s="3"/>
      <c r="M40" s="4"/>
      <c r="N40" s="4"/>
      <c r="O40" s="4"/>
      <c r="P40" s="4"/>
      <c r="Q40" s="4"/>
      <c r="R40" s="4"/>
      <c r="S40" s="4"/>
      <c r="T40" s="33"/>
      <c r="U40" s="33"/>
      <c r="V40" s="33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</row>
    <row r="41" spans="1:81" s="2" customFormat="1" ht="12.75" customHeight="1">
      <c r="A41" s="75" t="str">
        <f t="shared" si="8"/>
        <v>Guci, Liam</v>
      </c>
      <c r="B41" s="29" t="str">
        <f t="shared" si="9"/>
        <v>Berlin-Brandenburg</v>
      </c>
      <c r="C41" s="63"/>
      <c r="D41" s="81"/>
      <c r="E41" s="61"/>
      <c r="F41" s="60"/>
      <c r="G41" s="60"/>
      <c r="H41" s="60"/>
      <c r="I41" s="3"/>
      <c r="J41" s="31"/>
      <c r="K41" s="31"/>
      <c r="L41" s="3"/>
      <c r="M41" s="4"/>
      <c r="N41" s="4"/>
      <c r="O41" s="4"/>
      <c r="P41" s="4"/>
      <c r="Q41" s="4"/>
      <c r="R41" s="4"/>
      <c r="S41" s="4"/>
      <c r="T41" s="33"/>
      <c r="U41" s="33"/>
      <c r="V41" s="33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</row>
    <row r="42" spans="1:81" s="2" customFormat="1" ht="12.75" customHeight="1">
      <c r="A42" s="75" t="str">
        <f t="shared" si="8"/>
        <v>Guci, Liam</v>
      </c>
      <c r="B42" s="29" t="str">
        <f t="shared" si="9"/>
        <v>Gegner 5</v>
      </c>
      <c r="C42" s="63"/>
      <c r="D42" s="81"/>
      <c r="E42" s="61"/>
      <c r="F42" s="60"/>
      <c r="G42" s="60"/>
      <c r="H42" s="60"/>
      <c r="I42" s="3"/>
      <c r="J42" s="31"/>
      <c r="K42" s="31"/>
      <c r="L42" s="3"/>
      <c r="M42" s="4"/>
      <c r="N42" s="4"/>
      <c r="O42" s="4"/>
      <c r="P42" s="4"/>
      <c r="Q42" s="4"/>
      <c r="R42" s="4"/>
      <c r="S42" s="4"/>
      <c r="T42" s="33"/>
      <c r="U42" s="33"/>
      <c r="V42" s="33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</row>
    <row r="43" spans="1:81" s="2" customFormat="1" ht="12.75" customHeight="1">
      <c r="A43" s="75" t="str">
        <f t="shared" si="8"/>
        <v>Guci, Liam</v>
      </c>
      <c r="B43" s="29" t="str">
        <f t="shared" si="9"/>
        <v>Gegner 6</v>
      </c>
      <c r="C43" s="63"/>
      <c r="D43" s="81"/>
      <c r="E43" s="61"/>
      <c r="F43" s="60"/>
      <c r="G43" s="60"/>
      <c r="H43" s="60"/>
      <c r="I43" s="3"/>
      <c r="J43" s="31"/>
      <c r="K43" s="31"/>
      <c r="L43" s="3"/>
      <c r="M43" s="4"/>
      <c r="N43" s="4"/>
      <c r="O43" s="4"/>
      <c r="P43" s="4"/>
      <c r="Q43" s="4"/>
      <c r="R43" s="4"/>
      <c r="S43" s="4"/>
      <c r="T43" s="33"/>
      <c r="U43" s="33"/>
      <c r="V43" s="33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</row>
    <row r="44" spans="1:25" ht="12.75" customHeight="1">
      <c r="A44" s="74" t="str">
        <f>'b-sh'!A44</f>
        <v>Harder, Marc Darren</v>
      </c>
      <c r="B44" s="117"/>
      <c r="C44" s="118"/>
      <c r="D44" s="119"/>
      <c r="E44" s="12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2"/>
      <c r="Y44" s="122"/>
    </row>
    <row r="45" spans="1:81" s="2" customFormat="1" ht="12.75" customHeight="1">
      <c r="A45" s="75" t="str">
        <f aca="true" t="shared" si="10" ref="A45:A50">A44</f>
        <v>Harder, Marc Darren</v>
      </c>
      <c r="B45" s="29" t="str">
        <f aca="true" t="shared" si="11" ref="B45:B50">B3</f>
        <v>Bayern</v>
      </c>
      <c r="C45" s="63">
        <v>1</v>
      </c>
      <c r="D45" s="81">
        <v>6</v>
      </c>
      <c r="E45" s="61">
        <v>26</v>
      </c>
      <c r="F45" s="60">
        <v>22</v>
      </c>
      <c r="G45" s="60">
        <v>5</v>
      </c>
      <c r="H45" s="60">
        <v>5</v>
      </c>
      <c r="I45" s="3">
        <v>6</v>
      </c>
      <c r="J45" s="31">
        <v>2</v>
      </c>
      <c r="K45" s="31">
        <v>1</v>
      </c>
      <c r="L45" s="3"/>
      <c r="M45" s="4">
        <v>6</v>
      </c>
      <c r="N45" s="4">
        <v>2</v>
      </c>
      <c r="O45" s="4"/>
      <c r="P45" s="4"/>
      <c r="Q45" s="4">
        <v>2</v>
      </c>
      <c r="R45" s="4"/>
      <c r="S45" s="4"/>
      <c r="T45" s="33"/>
      <c r="U45" s="33">
        <v>1</v>
      </c>
      <c r="V45" s="33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</row>
    <row r="46" spans="1:81" s="2" customFormat="1" ht="12.75" customHeight="1">
      <c r="A46" s="75" t="str">
        <f t="shared" si="10"/>
        <v>Harder, Marc Darren</v>
      </c>
      <c r="B46" s="29" t="str">
        <f t="shared" si="11"/>
        <v>Baden-Württemberg</v>
      </c>
      <c r="C46" s="63"/>
      <c r="D46" s="81"/>
      <c r="E46" s="61"/>
      <c r="F46" s="60"/>
      <c r="G46" s="60"/>
      <c r="H46" s="60"/>
      <c r="I46" s="3"/>
      <c r="J46" s="31"/>
      <c r="K46" s="31"/>
      <c r="L46" s="3"/>
      <c r="M46" s="4"/>
      <c r="N46" s="4"/>
      <c r="O46" s="4"/>
      <c r="P46" s="4"/>
      <c r="Q46" s="4"/>
      <c r="R46" s="4"/>
      <c r="S46" s="4"/>
      <c r="T46" s="33"/>
      <c r="U46" s="33"/>
      <c r="V46" s="33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</row>
    <row r="47" spans="1:81" s="2" customFormat="1" ht="12.75" customHeight="1">
      <c r="A47" s="75" t="str">
        <f t="shared" si="10"/>
        <v>Harder, Marc Darren</v>
      </c>
      <c r="B47" s="29" t="str">
        <f t="shared" si="11"/>
        <v>Südwest</v>
      </c>
      <c r="C47" s="63"/>
      <c r="D47" s="81"/>
      <c r="E47" s="61"/>
      <c r="F47" s="60"/>
      <c r="G47" s="60"/>
      <c r="H47" s="60"/>
      <c r="I47" s="3"/>
      <c r="J47" s="31"/>
      <c r="K47" s="31"/>
      <c r="L47" s="3"/>
      <c r="M47" s="4"/>
      <c r="N47" s="4"/>
      <c r="O47" s="4"/>
      <c r="P47" s="4"/>
      <c r="Q47" s="4"/>
      <c r="R47" s="4"/>
      <c r="S47" s="4"/>
      <c r="T47" s="33"/>
      <c r="U47" s="33"/>
      <c r="V47" s="33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</row>
    <row r="48" spans="1:81" s="2" customFormat="1" ht="12.75" customHeight="1">
      <c r="A48" s="75" t="str">
        <f t="shared" si="10"/>
        <v>Harder, Marc Darren</v>
      </c>
      <c r="B48" s="29" t="str">
        <f t="shared" si="11"/>
        <v>Berlin-Brandenburg</v>
      </c>
      <c r="C48" s="63"/>
      <c r="D48" s="81"/>
      <c r="E48" s="61"/>
      <c r="F48" s="60"/>
      <c r="G48" s="60"/>
      <c r="H48" s="60"/>
      <c r="I48" s="3"/>
      <c r="J48" s="31"/>
      <c r="K48" s="31"/>
      <c r="L48" s="3"/>
      <c r="M48" s="4"/>
      <c r="N48" s="4"/>
      <c r="O48" s="4"/>
      <c r="P48" s="4"/>
      <c r="Q48" s="4"/>
      <c r="R48" s="4"/>
      <c r="S48" s="4"/>
      <c r="T48" s="33"/>
      <c r="U48" s="33"/>
      <c r="V48" s="33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</row>
    <row r="49" spans="1:81" s="2" customFormat="1" ht="12.75" customHeight="1">
      <c r="A49" s="75" t="str">
        <f t="shared" si="10"/>
        <v>Harder, Marc Darren</v>
      </c>
      <c r="B49" s="29" t="str">
        <f t="shared" si="11"/>
        <v>Gegner 5</v>
      </c>
      <c r="C49" s="63"/>
      <c r="D49" s="81"/>
      <c r="E49" s="61"/>
      <c r="F49" s="60"/>
      <c r="G49" s="60"/>
      <c r="H49" s="60"/>
      <c r="I49" s="3"/>
      <c r="J49" s="31"/>
      <c r="K49" s="31"/>
      <c r="L49" s="3"/>
      <c r="M49" s="4"/>
      <c r="N49" s="4"/>
      <c r="O49" s="4"/>
      <c r="P49" s="4"/>
      <c r="Q49" s="4"/>
      <c r="R49" s="4"/>
      <c r="S49" s="4"/>
      <c r="T49" s="33"/>
      <c r="U49" s="33"/>
      <c r="V49" s="33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</row>
    <row r="50" spans="1:81" s="2" customFormat="1" ht="12.75" customHeight="1">
      <c r="A50" s="75" t="str">
        <f t="shared" si="10"/>
        <v>Harder, Marc Darren</v>
      </c>
      <c r="B50" s="29" t="str">
        <f t="shared" si="11"/>
        <v>Gegner 6</v>
      </c>
      <c r="C50" s="63"/>
      <c r="D50" s="81"/>
      <c r="E50" s="61"/>
      <c r="F50" s="60"/>
      <c r="G50" s="60"/>
      <c r="H50" s="60"/>
      <c r="I50" s="3"/>
      <c r="J50" s="31"/>
      <c r="K50" s="31"/>
      <c r="L50" s="3"/>
      <c r="M50" s="4"/>
      <c r="N50" s="4"/>
      <c r="O50" s="4"/>
      <c r="P50" s="4"/>
      <c r="Q50" s="4"/>
      <c r="R50" s="4"/>
      <c r="S50" s="4"/>
      <c r="T50" s="33"/>
      <c r="U50" s="33"/>
      <c r="V50" s="33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</row>
    <row r="51" spans="1:41" ht="12.75" customHeight="1">
      <c r="A51" s="74" t="str">
        <f>'b-sh'!A51</f>
        <v>Harder, Timo</v>
      </c>
      <c r="B51" s="117"/>
      <c r="C51" s="118"/>
      <c r="D51" s="119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</row>
    <row r="52" spans="1:81" s="2" customFormat="1" ht="12.75" customHeight="1">
      <c r="A52" s="75" t="str">
        <f aca="true" t="shared" si="12" ref="A52:A57">A51</f>
        <v>Harder, Timo</v>
      </c>
      <c r="B52" s="29" t="str">
        <f aca="true" t="shared" si="13" ref="B52:B57">B3</f>
        <v>Bayern</v>
      </c>
      <c r="C52" s="63"/>
      <c r="D52" s="81"/>
      <c r="E52" s="61"/>
      <c r="F52" s="60"/>
      <c r="G52" s="60"/>
      <c r="H52" s="60"/>
      <c r="I52" s="3"/>
      <c r="J52" s="31"/>
      <c r="K52" s="31"/>
      <c r="L52" s="3"/>
      <c r="M52" s="4"/>
      <c r="N52" s="4"/>
      <c r="O52" s="4"/>
      <c r="P52" s="4"/>
      <c r="Q52" s="4"/>
      <c r="R52" s="4"/>
      <c r="S52" s="4"/>
      <c r="T52" s="33"/>
      <c r="U52" s="33"/>
      <c r="V52" s="33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</row>
    <row r="53" spans="1:81" s="2" customFormat="1" ht="12.75" customHeight="1">
      <c r="A53" s="75" t="str">
        <f t="shared" si="12"/>
        <v>Harder, Timo</v>
      </c>
      <c r="B53" s="29" t="str">
        <f t="shared" si="13"/>
        <v>Baden-Württemberg</v>
      </c>
      <c r="C53" s="63">
        <v>1</v>
      </c>
      <c r="D53" s="81">
        <v>3.333</v>
      </c>
      <c r="E53" s="61">
        <v>22</v>
      </c>
      <c r="F53" s="60">
        <v>18</v>
      </c>
      <c r="G53" s="60">
        <v>7</v>
      </c>
      <c r="H53" s="60">
        <v>7</v>
      </c>
      <c r="I53" s="3">
        <v>10</v>
      </c>
      <c r="J53" s="31"/>
      <c r="K53" s="31"/>
      <c r="L53" s="3"/>
      <c r="M53" s="4">
        <v>4</v>
      </c>
      <c r="N53" s="4">
        <v>3</v>
      </c>
      <c r="O53" s="4"/>
      <c r="P53" s="4"/>
      <c r="Q53" s="4">
        <v>1</v>
      </c>
      <c r="R53" s="4">
        <v>1</v>
      </c>
      <c r="S53" s="4"/>
      <c r="T53" s="33"/>
      <c r="U53" s="33"/>
      <c r="V53" s="33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</row>
    <row r="54" spans="1:81" s="2" customFormat="1" ht="12.75" customHeight="1">
      <c r="A54" s="75" t="str">
        <f t="shared" si="12"/>
        <v>Harder, Timo</v>
      </c>
      <c r="B54" s="29" t="str">
        <f t="shared" si="13"/>
        <v>Südwest</v>
      </c>
      <c r="C54" s="63"/>
      <c r="D54" s="81"/>
      <c r="E54" s="61"/>
      <c r="F54" s="60"/>
      <c r="G54" s="60"/>
      <c r="H54" s="60"/>
      <c r="I54" s="3"/>
      <c r="J54" s="31"/>
      <c r="K54" s="31"/>
      <c r="L54" s="3"/>
      <c r="M54" s="4"/>
      <c r="N54" s="4"/>
      <c r="O54" s="4"/>
      <c r="P54" s="4"/>
      <c r="Q54" s="4"/>
      <c r="R54" s="4"/>
      <c r="S54" s="4"/>
      <c r="T54" s="33"/>
      <c r="U54" s="33"/>
      <c r="V54" s="33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</row>
    <row r="55" spans="1:81" s="2" customFormat="1" ht="12.75" customHeight="1">
      <c r="A55" s="75" t="str">
        <f t="shared" si="12"/>
        <v>Harder, Timo</v>
      </c>
      <c r="B55" s="29" t="str">
        <f t="shared" si="13"/>
        <v>Berlin-Brandenburg</v>
      </c>
      <c r="C55" s="63"/>
      <c r="D55" s="81"/>
      <c r="E55" s="61"/>
      <c r="F55" s="60"/>
      <c r="G55" s="60"/>
      <c r="H55" s="60"/>
      <c r="I55" s="3"/>
      <c r="J55" s="31"/>
      <c r="K55" s="31"/>
      <c r="L55" s="3"/>
      <c r="M55" s="4"/>
      <c r="N55" s="4"/>
      <c r="O55" s="4"/>
      <c r="P55" s="4"/>
      <c r="Q55" s="4"/>
      <c r="R55" s="4"/>
      <c r="S55" s="4"/>
      <c r="T55" s="33"/>
      <c r="U55" s="33"/>
      <c r="V55" s="33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</row>
    <row r="56" spans="1:81" s="2" customFormat="1" ht="12.75" customHeight="1">
      <c r="A56" s="75" t="str">
        <f t="shared" si="12"/>
        <v>Harder, Timo</v>
      </c>
      <c r="B56" s="29" t="str">
        <f t="shared" si="13"/>
        <v>Gegner 5</v>
      </c>
      <c r="C56" s="63"/>
      <c r="D56" s="81"/>
      <c r="E56" s="61"/>
      <c r="F56" s="60"/>
      <c r="G56" s="60"/>
      <c r="H56" s="60"/>
      <c r="I56" s="3"/>
      <c r="J56" s="31"/>
      <c r="K56" s="31"/>
      <c r="L56" s="3"/>
      <c r="M56" s="4"/>
      <c r="N56" s="4"/>
      <c r="O56" s="4"/>
      <c r="P56" s="4"/>
      <c r="Q56" s="4"/>
      <c r="R56" s="4"/>
      <c r="S56" s="4"/>
      <c r="T56" s="33"/>
      <c r="U56" s="33"/>
      <c r="V56" s="33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</row>
    <row r="57" spans="1:81" s="2" customFormat="1" ht="12.75" customHeight="1">
      <c r="A57" s="75" t="str">
        <f t="shared" si="12"/>
        <v>Harder, Timo</v>
      </c>
      <c r="B57" s="29" t="str">
        <f t="shared" si="13"/>
        <v>Gegner 6</v>
      </c>
      <c r="C57" s="63"/>
      <c r="D57" s="81"/>
      <c r="E57" s="61"/>
      <c r="F57" s="60"/>
      <c r="G57" s="60"/>
      <c r="H57" s="60"/>
      <c r="I57" s="3"/>
      <c r="J57" s="31"/>
      <c r="K57" s="31"/>
      <c r="L57" s="3"/>
      <c r="M57" s="4"/>
      <c r="N57" s="4"/>
      <c r="O57" s="4"/>
      <c r="P57" s="4"/>
      <c r="Q57" s="4"/>
      <c r="R57" s="4"/>
      <c r="S57" s="4"/>
      <c r="T57" s="33"/>
      <c r="U57" s="33"/>
      <c r="V57" s="33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</row>
    <row r="58" spans="1:25" ht="12.75" customHeight="1">
      <c r="A58" s="74" t="str">
        <f>'b-sh'!A58</f>
        <v>Kilic, Marvin Mithat</v>
      </c>
      <c r="B58" s="117"/>
      <c r="C58" s="118"/>
      <c r="D58" s="119"/>
      <c r="E58" s="120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2"/>
      <c r="Y58" s="122"/>
    </row>
    <row r="59" spans="1:81" s="2" customFormat="1" ht="12.75" customHeight="1">
      <c r="A59" s="75" t="str">
        <f aca="true" t="shared" si="14" ref="A59:A64">A58</f>
        <v>Kilic, Marvin Mithat</v>
      </c>
      <c r="B59" s="29" t="str">
        <f aca="true" t="shared" si="15" ref="B59:B64">B3</f>
        <v>Bayern</v>
      </c>
      <c r="C59" s="63"/>
      <c r="D59" s="81"/>
      <c r="E59" s="61"/>
      <c r="F59" s="60"/>
      <c r="G59" s="60"/>
      <c r="H59" s="60"/>
      <c r="I59" s="3"/>
      <c r="J59" s="31"/>
      <c r="K59" s="31"/>
      <c r="L59" s="3"/>
      <c r="M59" s="4"/>
      <c r="N59" s="4"/>
      <c r="O59" s="4"/>
      <c r="P59" s="4"/>
      <c r="Q59" s="4"/>
      <c r="R59" s="4"/>
      <c r="S59" s="4"/>
      <c r="T59" s="33"/>
      <c r="U59" s="33"/>
      <c r="V59" s="33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</row>
    <row r="60" spans="1:81" s="2" customFormat="1" ht="12.75" customHeight="1">
      <c r="A60" s="75" t="str">
        <f t="shared" si="14"/>
        <v>Kilic, Marvin Mithat</v>
      </c>
      <c r="B60" s="29" t="str">
        <f t="shared" si="15"/>
        <v>Baden-Württemberg</v>
      </c>
      <c r="C60" s="63">
        <v>1</v>
      </c>
      <c r="D60" s="81">
        <v>1</v>
      </c>
      <c r="E60" s="61">
        <v>8</v>
      </c>
      <c r="F60" s="60">
        <v>8</v>
      </c>
      <c r="G60" s="60">
        <v>4</v>
      </c>
      <c r="H60" s="60">
        <v>4</v>
      </c>
      <c r="I60" s="3">
        <v>5</v>
      </c>
      <c r="J60" s="31">
        <v>1</v>
      </c>
      <c r="K60" s="31">
        <v>1</v>
      </c>
      <c r="L60" s="3"/>
      <c r="M60" s="4"/>
      <c r="N60" s="4"/>
      <c r="O60" s="4"/>
      <c r="P60" s="4"/>
      <c r="Q60" s="4"/>
      <c r="R60" s="4">
        <v>1</v>
      </c>
      <c r="S60" s="4"/>
      <c r="T60" s="33"/>
      <c r="U60" s="33">
        <v>1</v>
      </c>
      <c r="V60" s="33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</row>
    <row r="61" spans="1:81" s="2" customFormat="1" ht="12.75" customHeight="1">
      <c r="A61" s="75" t="str">
        <f t="shared" si="14"/>
        <v>Kilic, Marvin Mithat</v>
      </c>
      <c r="B61" s="29" t="str">
        <f t="shared" si="15"/>
        <v>Südwest</v>
      </c>
      <c r="C61" s="63">
        <v>1</v>
      </c>
      <c r="D61" s="81">
        <v>5</v>
      </c>
      <c r="E61" s="61">
        <v>19</v>
      </c>
      <c r="F61" s="60">
        <v>18</v>
      </c>
      <c r="G61" s="60">
        <v>1</v>
      </c>
      <c r="H61" s="60"/>
      <c r="I61" s="3">
        <v>3</v>
      </c>
      <c r="J61" s="31">
        <v>1</v>
      </c>
      <c r="K61" s="31"/>
      <c r="L61" s="3"/>
      <c r="M61" s="4">
        <v>5</v>
      </c>
      <c r="N61" s="4">
        <v>1</v>
      </c>
      <c r="O61" s="4"/>
      <c r="P61" s="4"/>
      <c r="Q61" s="4"/>
      <c r="R61" s="4">
        <v>1</v>
      </c>
      <c r="S61" s="4"/>
      <c r="T61" s="33">
        <v>1</v>
      </c>
      <c r="U61" s="33"/>
      <c r="V61" s="33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</row>
    <row r="62" spans="1:81" s="2" customFormat="1" ht="12.75" customHeight="1">
      <c r="A62" s="75" t="str">
        <f t="shared" si="14"/>
        <v>Kilic, Marvin Mithat</v>
      </c>
      <c r="B62" s="29" t="str">
        <f t="shared" si="15"/>
        <v>Berlin-Brandenburg</v>
      </c>
      <c r="C62" s="63"/>
      <c r="D62" s="81"/>
      <c r="E62" s="61"/>
      <c r="F62" s="60"/>
      <c r="G62" s="60"/>
      <c r="H62" s="60"/>
      <c r="I62" s="3"/>
      <c r="J62" s="31"/>
      <c r="K62" s="31"/>
      <c r="L62" s="3"/>
      <c r="M62" s="4"/>
      <c r="N62" s="4"/>
      <c r="O62" s="4"/>
      <c r="P62" s="4"/>
      <c r="Q62" s="4"/>
      <c r="R62" s="4"/>
      <c r="S62" s="4"/>
      <c r="T62" s="33"/>
      <c r="U62" s="33"/>
      <c r="V62" s="33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</row>
    <row r="63" spans="1:81" s="2" customFormat="1" ht="12.75" customHeight="1">
      <c r="A63" s="75" t="str">
        <f t="shared" si="14"/>
        <v>Kilic, Marvin Mithat</v>
      </c>
      <c r="B63" s="29" t="str">
        <f t="shared" si="15"/>
        <v>Gegner 5</v>
      </c>
      <c r="C63" s="63"/>
      <c r="D63" s="81"/>
      <c r="E63" s="61"/>
      <c r="F63" s="60"/>
      <c r="G63" s="60"/>
      <c r="H63" s="60"/>
      <c r="I63" s="3"/>
      <c r="J63" s="31"/>
      <c r="K63" s="31"/>
      <c r="L63" s="3"/>
      <c r="M63" s="4"/>
      <c r="N63" s="4"/>
      <c r="O63" s="4"/>
      <c r="P63" s="4"/>
      <c r="Q63" s="4"/>
      <c r="R63" s="4"/>
      <c r="S63" s="4"/>
      <c r="T63" s="33"/>
      <c r="U63" s="33"/>
      <c r="V63" s="33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</row>
    <row r="64" spans="1:81" s="2" customFormat="1" ht="12.75" customHeight="1">
      <c r="A64" s="75" t="str">
        <f t="shared" si="14"/>
        <v>Kilic, Marvin Mithat</v>
      </c>
      <c r="B64" s="29" t="str">
        <f t="shared" si="15"/>
        <v>Gegner 6</v>
      </c>
      <c r="C64" s="63"/>
      <c r="D64" s="81"/>
      <c r="E64" s="61"/>
      <c r="F64" s="60"/>
      <c r="G64" s="60"/>
      <c r="H64" s="60"/>
      <c r="I64" s="3"/>
      <c r="J64" s="31"/>
      <c r="K64" s="31"/>
      <c r="L64" s="3"/>
      <c r="M64" s="4"/>
      <c r="N64" s="4"/>
      <c r="O64" s="4"/>
      <c r="P64" s="4"/>
      <c r="Q64" s="4"/>
      <c r="R64" s="4"/>
      <c r="S64" s="4"/>
      <c r="T64" s="33"/>
      <c r="U64" s="33"/>
      <c r="V64" s="33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</row>
    <row r="65" spans="1:24" ht="12.75" customHeight="1">
      <c r="A65" s="74" t="str">
        <f>'b-sh'!A65</f>
        <v>Koch, Rickert</v>
      </c>
      <c r="B65" s="117"/>
      <c r="C65" s="118"/>
      <c r="D65" s="119"/>
      <c r="E65" s="120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2"/>
    </row>
    <row r="66" spans="1:81" s="2" customFormat="1" ht="12.75" customHeight="1">
      <c r="A66" s="75" t="str">
        <f aca="true" t="shared" si="16" ref="A66:A71">A65</f>
        <v>Koch, Rickert</v>
      </c>
      <c r="B66" s="29" t="str">
        <f aca="true" t="shared" si="17" ref="B66:B71">B3</f>
        <v>Bayern</v>
      </c>
      <c r="C66" s="63"/>
      <c r="D66" s="81"/>
      <c r="E66" s="61"/>
      <c r="F66" s="60"/>
      <c r="G66" s="60"/>
      <c r="H66" s="60"/>
      <c r="I66" s="3"/>
      <c r="J66" s="31"/>
      <c r="K66" s="31"/>
      <c r="L66" s="3"/>
      <c r="M66" s="4"/>
      <c r="N66" s="4"/>
      <c r="O66" s="4"/>
      <c r="P66" s="4"/>
      <c r="Q66" s="4"/>
      <c r="R66" s="4"/>
      <c r="S66" s="4"/>
      <c r="T66" s="33"/>
      <c r="U66" s="33"/>
      <c r="V66" s="33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</row>
    <row r="67" spans="1:81" s="2" customFormat="1" ht="12.75" customHeight="1">
      <c r="A67" s="75" t="str">
        <f t="shared" si="16"/>
        <v>Koch, Rickert</v>
      </c>
      <c r="B67" s="29" t="str">
        <f t="shared" si="17"/>
        <v>Baden-Württemberg</v>
      </c>
      <c r="C67" s="63">
        <v>1</v>
      </c>
      <c r="D67" s="81">
        <v>1.333</v>
      </c>
      <c r="E67" s="61">
        <v>8</v>
      </c>
      <c r="F67" s="60">
        <v>6</v>
      </c>
      <c r="G67" s="60">
        <v>1</v>
      </c>
      <c r="H67" s="60">
        <v>1</v>
      </c>
      <c r="I67" s="3">
        <v>2</v>
      </c>
      <c r="J67" s="31"/>
      <c r="K67" s="31">
        <v>1</v>
      </c>
      <c r="L67" s="3"/>
      <c r="M67" s="4"/>
      <c r="N67" s="4">
        <v>2</v>
      </c>
      <c r="O67" s="4"/>
      <c r="P67" s="4"/>
      <c r="Q67" s="4"/>
      <c r="R67" s="4"/>
      <c r="S67" s="4"/>
      <c r="T67" s="33"/>
      <c r="U67" s="33"/>
      <c r="V67" s="33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</row>
    <row r="68" spans="1:81" s="2" customFormat="1" ht="12.75" customHeight="1">
      <c r="A68" s="75" t="str">
        <f t="shared" si="16"/>
        <v>Koch, Rickert</v>
      </c>
      <c r="B68" s="29" t="str">
        <f t="shared" si="17"/>
        <v>Südwest</v>
      </c>
      <c r="C68" s="63"/>
      <c r="D68" s="81"/>
      <c r="E68" s="61"/>
      <c r="F68" s="60"/>
      <c r="G68" s="60"/>
      <c r="H68" s="60"/>
      <c r="I68" s="3"/>
      <c r="J68" s="31"/>
      <c r="K68" s="31"/>
      <c r="L68" s="3"/>
      <c r="M68" s="4"/>
      <c r="N68" s="4"/>
      <c r="O68" s="4"/>
      <c r="P68" s="4"/>
      <c r="Q68" s="4"/>
      <c r="R68" s="4"/>
      <c r="S68" s="4"/>
      <c r="T68" s="33"/>
      <c r="U68" s="33"/>
      <c r="V68" s="33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</row>
    <row r="69" spans="1:81" s="2" customFormat="1" ht="12.75" customHeight="1">
      <c r="A69" s="75" t="str">
        <f t="shared" si="16"/>
        <v>Koch, Rickert</v>
      </c>
      <c r="B69" s="29" t="str">
        <f t="shared" si="17"/>
        <v>Berlin-Brandenburg</v>
      </c>
      <c r="C69" s="63">
        <v>1</v>
      </c>
      <c r="D69" s="81">
        <v>0.667</v>
      </c>
      <c r="E69" s="61">
        <v>6</v>
      </c>
      <c r="F69" s="60">
        <v>6</v>
      </c>
      <c r="G69" s="60">
        <v>3</v>
      </c>
      <c r="H69" s="60"/>
      <c r="I69" s="3">
        <v>3</v>
      </c>
      <c r="J69" s="31"/>
      <c r="K69" s="31"/>
      <c r="L69" s="3"/>
      <c r="M69" s="4">
        <v>1</v>
      </c>
      <c r="N69" s="4"/>
      <c r="O69" s="4"/>
      <c r="P69" s="4"/>
      <c r="Q69" s="4"/>
      <c r="R69" s="4"/>
      <c r="S69" s="4"/>
      <c r="T69" s="33"/>
      <c r="U69" s="33"/>
      <c r="V69" s="33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</row>
    <row r="70" spans="1:81" s="2" customFormat="1" ht="12.75" customHeight="1">
      <c r="A70" s="75" t="str">
        <f t="shared" si="16"/>
        <v>Koch, Rickert</v>
      </c>
      <c r="B70" s="29" t="str">
        <f t="shared" si="17"/>
        <v>Gegner 5</v>
      </c>
      <c r="C70" s="63"/>
      <c r="D70" s="81"/>
      <c r="E70" s="61"/>
      <c r="F70" s="60"/>
      <c r="G70" s="60"/>
      <c r="H70" s="60"/>
      <c r="I70" s="3"/>
      <c r="J70" s="31"/>
      <c r="K70" s="31"/>
      <c r="L70" s="3"/>
      <c r="M70" s="4"/>
      <c r="N70" s="4"/>
      <c r="O70" s="4"/>
      <c r="P70" s="4"/>
      <c r="Q70" s="4"/>
      <c r="R70" s="4"/>
      <c r="S70" s="4"/>
      <c r="T70" s="33"/>
      <c r="U70" s="33"/>
      <c r="V70" s="33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</row>
    <row r="71" spans="1:81" s="2" customFormat="1" ht="12.75" customHeight="1">
      <c r="A71" s="75" t="str">
        <f t="shared" si="16"/>
        <v>Koch, Rickert</v>
      </c>
      <c r="B71" s="29" t="str">
        <f t="shared" si="17"/>
        <v>Gegner 6</v>
      </c>
      <c r="C71" s="63"/>
      <c r="D71" s="81"/>
      <c r="E71" s="61"/>
      <c r="F71" s="60"/>
      <c r="G71" s="60"/>
      <c r="H71" s="60"/>
      <c r="I71" s="3"/>
      <c r="J71" s="31"/>
      <c r="K71" s="31"/>
      <c r="L71" s="3"/>
      <c r="M71" s="4"/>
      <c r="N71" s="4"/>
      <c r="O71" s="4"/>
      <c r="P71" s="4"/>
      <c r="Q71" s="4"/>
      <c r="R71" s="4"/>
      <c r="S71" s="4"/>
      <c r="T71" s="33"/>
      <c r="U71" s="33"/>
      <c r="V71" s="33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</row>
    <row r="72" spans="1:25" ht="12.75" customHeight="1">
      <c r="A72" s="74" t="str">
        <f>'b-sh'!A72</f>
        <v>Lagler, Torge</v>
      </c>
      <c r="B72" s="117"/>
      <c r="C72" s="118"/>
      <c r="D72" s="119"/>
      <c r="E72" s="120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2"/>
      <c r="Y72" s="122"/>
    </row>
    <row r="73" spans="1:81" s="2" customFormat="1" ht="12.75" customHeight="1">
      <c r="A73" s="75" t="str">
        <f aca="true" t="shared" si="18" ref="A73:A78">A72</f>
        <v>Lagler, Torge</v>
      </c>
      <c r="B73" s="29" t="str">
        <f aca="true" t="shared" si="19" ref="B73:B78">B3</f>
        <v>Bayern</v>
      </c>
      <c r="C73" s="63"/>
      <c r="D73" s="81"/>
      <c r="E73" s="61"/>
      <c r="F73" s="60"/>
      <c r="G73" s="60"/>
      <c r="H73" s="60"/>
      <c r="I73" s="3"/>
      <c r="J73" s="31"/>
      <c r="K73" s="31"/>
      <c r="L73" s="3"/>
      <c r="M73" s="4"/>
      <c r="N73" s="4"/>
      <c r="O73" s="4"/>
      <c r="P73" s="4"/>
      <c r="Q73" s="4"/>
      <c r="R73" s="4"/>
      <c r="S73" s="4"/>
      <c r="T73" s="33"/>
      <c r="U73" s="33"/>
      <c r="V73" s="33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</row>
    <row r="74" spans="1:81" s="2" customFormat="1" ht="12.75" customHeight="1">
      <c r="A74" s="75" t="str">
        <f t="shared" si="18"/>
        <v>Lagler, Torge</v>
      </c>
      <c r="B74" s="29" t="str">
        <f t="shared" si="19"/>
        <v>Baden-Württemberg</v>
      </c>
      <c r="C74" s="63"/>
      <c r="D74" s="81"/>
      <c r="E74" s="61"/>
      <c r="F74" s="60"/>
      <c r="G74" s="60"/>
      <c r="H74" s="60"/>
      <c r="I74" s="3"/>
      <c r="J74" s="31"/>
      <c r="K74" s="31"/>
      <c r="L74" s="3"/>
      <c r="M74" s="4"/>
      <c r="N74" s="4"/>
      <c r="O74" s="4"/>
      <c r="P74" s="4"/>
      <c r="Q74" s="4"/>
      <c r="R74" s="4"/>
      <c r="S74" s="4"/>
      <c r="T74" s="33"/>
      <c r="U74" s="33"/>
      <c r="V74" s="33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</row>
    <row r="75" spans="1:81" s="2" customFormat="1" ht="12.75" customHeight="1">
      <c r="A75" s="75" t="str">
        <f t="shared" si="18"/>
        <v>Lagler, Torge</v>
      </c>
      <c r="B75" s="29" t="str">
        <f t="shared" si="19"/>
        <v>Südwest</v>
      </c>
      <c r="C75" s="63"/>
      <c r="D75" s="81"/>
      <c r="E75" s="61"/>
      <c r="F75" s="60"/>
      <c r="G75" s="60"/>
      <c r="H75" s="60"/>
      <c r="I75" s="3"/>
      <c r="J75" s="31"/>
      <c r="K75" s="31"/>
      <c r="L75" s="3"/>
      <c r="M75" s="4"/>
      <c r="N75" s="4"/>
      <c r="O75" s="4"/>
      <c r="P75" s="4"/>
      <c r="Q75" s="4"/>
      <c r="R75" s="4"/>
      <c r="S75" s="4"/>
      <c r="T75" s="33"/>
      <c r="U75" s="33"/>
      <c r="V75" s="33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</row>
    <row r="76" spans="1:81" s="2" customFormat="1" ht="12.75" customHeight="1">
      <c r="A76" s="75" t="str">
        <f t="shared" si="18"/>
        <v>Lagler, Torge</v>
      </c>
      <c r="B76" s="29" t="str">
        <f t="shared" si="19"/>
        <v>Berlin-Brandenburg</v>
      </c>
      <c r="C76" s="63"/>
      <c r="D76" s="81"/>
      <c r="E76" s="61"/>
      <c r="F76" s="60"/>
      <c r="G76" s="60"/>
      <c r="H76" s="60"/>
      <c r="I76" s="3"/>
      <c r="J76" s="31"/>
      <c r="K76" s="31"/>
      <c r="L76" s="3"/>
      <c r="M76" s="4"/>
      <c r="N76" s="4"/>
      <c r="O76" s="4"/>
      <c r="P76" s="4"/>
      <c r="Q76" s="4"/>
      <c r="R76" s="4"/>
      <c r="S76" s="4"/>
      <c r="T76" s="33"/>
      <c r="U76" s="33"/>
      <c r="V76" s="33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</row>
    <row r="77" spans="1:81" s="2" customFormat="1" ht="12.75" customHeight="1">
      <c r="A77" s="75" t="str">
        <f t="shared" si="18"/>
        <v>Lagler, Torge</v>
      </c>
      <c r="B77" s="29" t="str">
        <f t="shared" si="19"/>
        <v>Gegner 5</v>
      </c>
      <c r="C77" s="63"/>
      <c r="D77" s="81"/>
      <c r="E77" s="61"/>
      <c r="F77" s="60"/>
      <c r="G77" s="60"/>
      <c r="H77" s="60"/>
      <c r="I77" s="3"/>
      <c r="J77" s="31"/>
      <c r="K77" s="31"/>
      <c r="L77" s="3"/>
      <c r="M77" s="4"/>
      <c r="N77" s="4"/>
      <c r="O77" s="4"/>
      <c r="P77" s="4"/>
      <c r="Q77" s="4"/>
      <c r="R77" s="4"/>
      <c r="S77" s="4"/>
      <c r="T77" s="33"/>
      <c r="U77" s="33"/>
      <c r="V77" s="33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</row>
    <row r="78" spans="1:81" s="2" customFormat="1" ht="12.75" customHeight="1">
      <c r="A78" s="75" t="str">
        <f t="shared" si="18"/>
        <v>Lagler, Torge</v>
      </c>
      <c r="B78" s="29" t="str">
        <f t="shared" si="19"/>
        <v>Gegner 6</v>
      </c>
      <c r="C78" s="63"/>
      <c r="D78" s="81"/>
      <c r="E78" s="61"/>
      <c r="F78" s="60"/>
      <c r="G78" s="60"/>
      <c r="H78" s="60"/>
      <c r="I78" s="3"/>
      <c r="J78" s="31"/>
      <c r="K78" s="31"/>
      <c r="L78" s="3"/>
      <c r="M78" s="4"/>
      <c r="N78" s="4"/>
      <c r="O78" s="4"/>
      <c r="P78" s="4"/>
      <c r="Q78" s="4"/>
      <c r="R78" s="4"/>
      <c r="S78" s="4"/>
      <c r="T78" s="33"/>
      <c r="U78" s="33"/>
      <c r="V78" s="33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</row>
    <row r="79" spans="1:32" ht="12.75" customHeight="1">
      <c r="A79" s="74" t="str">
        <f>'b-sh'!A79</f>
        <v>Pape, Tönnies</v>
      </c>
      <c r="B79" s="117"/>
      <c r="C79" s="118"/>
      <c r="D79" s="119"/>
      <c r="E79" s="120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2"/>
      <c r="Y79" s="122"/>
      <c r="Z79" s="122"/>
      <c r="AA79" s="122"/>
      <c r="AB79" s="122"/>
      <c r="AC79" s="122"/>
      <c r="AD79" s="122"/>
      <c r="AE79" s="122"/>
      <c r="AF79" s="122"/>
    </row>
    <row r="80" spans="1:81" s="2" customFormat="1" ht="12.75" customHeight="1">
      <c r="A80" s="75" t="str">
        <f aca="true" t="shared" si="20" ref="A80:A85">A79</f>
        <v>Pape, Tönnies</v>
      </c>
      <c r="B80" s="29" t="str">
        <f aca="true" t="shared" si="21" ref="B80:B85">B3</f>
        <v>Bayern</v>
      </c>
      <c r="C80" s="63"/>
      <c r="D80" s="81"/>
      <c r="E80" s="61"/>
      <c r="F80" s="60"/>
      <c r="G80" s="60"/>
      <c r="H80" s="60"/>
      <c r="I80" s="3"/>
      <c r="J80" s="31"/>
      <c r="K80" s="31"/>
      <c r="L80" s="3"/>
      <c r="M80" s="4"/>
      <c r="N80" s="4"/>
      <c r="O80" s="4"/>
      <c r="P80" s="4"/>
      <c r="Q80" s="4"/>
      <c r="R80" s="4"/>
      <c r="S80" s="4"/>
      <c r="T80" s="33"/>
      <c r="U80" s="33"/>
      <c r="V80" s="33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</row>
    <row r="81" spans="1:81" s="2" customFormat="1" ht="12.75" customHeight="1">
      <c r="A81" s="75" t="str">
        <f t="shared" si="20"/>
        <v>Pape, Tönnies</v>
      </c>
      <c r="B81" s="29" t="str">
        <f t="shared" si="21"/>
        <v>Baden-Württemberg</v>
      </c>
      <c r="C81" s="63"/>
      <c r="D81" s="81"/>
      <c r="E81" s="61"/>
      <c r="F81" s="60"/>
      <c r="G81" s="60"/>
      <c r="H81" s="60"/>
      <c r="I81" s="3"/>
      <c r="J81" s="31"/>
      <c r="K81" s="31"/>
      <c r="L81" s="3"/>
      <c r="M81" s="4"/>
      <c r="N81" s="4"/>
      <c r="O81" s="4"/>
      <c r="P81" s="4"/>
      <c r="Q81" s="4"/>
      <c r="R81" s="4"/>
      <c r="S81" s="4"/>
      <c r="T81" s="33"/>
      <c r="U81" s="33"/>
      <c r="V81" s="33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</row>
    <row r="82" spans="1:81" s="2" customFormat="1" ht="12.75" customHeight="1">
      <c r="A82" s="75" t="str">
        <f t="shared" si="20"/>
        <v>Pape, Tönnies</v>
      </c>
      <c r="B82" s="29" t="str">
        <f t="shared" si="21"/>
        <v>Südwest</v>
      </c>
      <c r="C82" s="63"/>
      <c r="D82" s="81"/>
      <c r="E82" s="61"/>
      <c r="F82" s="60"/>
      <c r="G82" s="60"/>
      <c r="H82" s="60"/>
      <c r="I82" s="3"/>
      <c r="J82" s="31"/>
      <c r="K82" s="31"/>
      <c r="L82" s="3"/>
      <c r="M82" s="4"/>
      <c r="N82" s="4"/>
      <c r="O82" s="4"/>
      <c r="P82" s="4"/>
      <c r="Q82" s="4"/>
      <c r="R82" s="4"/>
      <c r="S82" s="4"/>
      <c r="T82" s="33"/>
      <c r="U82" s="33"/>
      <c r="V82" s="33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</row>
    <row r="83" spans="1:81" s="2" customFormat="1" ht="12.75" customHeight="1">
      <c r="A83" s="75" t="str">
        <f t="shared" si="20"/>
        <v>Pape, Tönnies</v>
      </c>
      <c r="B83" s="29" t="str">
        <f t="shared" si="21"/>
        <v>Berlin-Brandenburg</v>
      </c>
      <c r="C83" s="63"/>
      <c r="D83" s="81"/>
      <c r="E83" s="61"/>
      <c r="F83" s="60"/>
      <c r="G83" s="60"/>
      <c r="H83" s="60"/>
      <c r="I83" s="3"/>
      <c r="J83" s="31"/>
      <c r="K83" s="31"/>
      <c r="L83" s="3"/>
      <c r="M83" s="4"/>
      <c r="N83" s="4"/>
      <c r="O83" s="4"/>
      <c r="P83" s="4"/>
      <c r="Q83" s="4"/>
      <c r="R83" s="4"/>
      <c r="S83" s="4"/>
      <c r="T83" s="33"/>
      <c r="U83" s="33"/>
      <c r="V83" s="33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</row>
    <row r="84" spans="1:81" s="2" customFormat="1" ht="12.75" customHeight="1">
      <c r="A84" s="75" t="str">
        <f t="shared" si="20"/>
        <v>Pape, Tönnies</v>
      </c>
      <c r="B84" s="29" t="str">
        <f t="shared" si="21"/>
        <v>Gegner 5</v>
      </c>
      <c r="C84" s="63"/>
      <c r="D84" s="81"/>
      <c r="E84" s="61"/>
      <c r="F84" s="60"/>
      <c r="G84" s="60"/>
      <c r="H84" s="60"/>
      <c r="I84" s="3"/>
      <c r="J84" s="31"/>
      <c r="K84" s="31"/>
      <c r="L84" s="3"/>
      <c r="M84" s="4"/>
      <c r="N84" s="4"/>
      <c r="O84" s="4"/>
      <c r="P84" s="4"/>
      <c r="Q84" s="4"/>
      <c r="R84" s="4"/>
      <c r="S84" s="4"/>
      <c r="T84" s="33"/>
      <c r="U84" s="33"/>
      <c r="V84" s="33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</row>
    <row r="85" spans="1:81" s="2" customFormat="1" ht="12.75" customHeight="1">
      <c r="A85" s="75" t="str">
        <f t="shared" si="20"/>
        <v>Pape, Tönnies</v>
      </c>
      <c r="B85" s="29" t="str">
        <f t="shared" si="21"/>
        <v>Gegner 6</v>
      </c>
      <c r="C85" s="63"/>
      <c r="D85" s="81"/>
      <c r="E85" s="61"/>
      <c r="F85" s="60"/>
      <c r="G85" s="60"/>
      <c r="H85" s="60"/>
      <c r="I85" s="3"/>
      <c r="J85" s="31"/>
      <c r="K85" s="31"/>
      <c r="L85" s="3"/>
      <c r="M85" s="4"/>
      <c r="N85" s="4"/>
      <c r="O85" s="4"/>
      <c r="P85" s="4"/>
      <c r="Q85" s="4"/>
      <c r="R85" s="4"/>
      <c r="S85" s="4"/>
      <c r="T85" s="33"/>
      <c r="U85" s="33"/>
      <c r="V85" s="33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</row>
    <row r="86" spans="1:24" ht="12.75" customHeight="1">
      <c r="A86" s="74" t="str">
        <f>'b-sh'!A86</f>
        <v>Rickels, Thorge</v>
      </c>
      <c r="B86" s="117"/>
      <c r="C86" s="118"/>
      <c r="D86" s="119"/>
      <c r="E86" s="120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2"/>
    </row>
    <row r="87" spans="1:81" s="2" customFormat="1" ht="12.75" customHeight="1">
      <c r="A87" s="75" t="str">
        <f aca="true" t="shared" si="22" ref="A87:A92">A86</f>
        <v>Rickels, Thorge</v>
      </c>
      <c r="B87" s="29" t="str">
        <f aca="true" t="shared" si="23" ref="B87:B92">B3</f>
        <v>Bayern</v>
      </c>
      <c r="C87" s="63"/>
      <c r="D87" s="81"/>
      <c r="E87" s="61"/>
      <c r="F87" s="60"/>
      <c r="G87" s="60"/>
      <c r="H87" s="60"/>
      <c r="I87" s="3"/>
      <c r="J87" s="31"/>
      <c r="K87" s="31"/>
      <c r="L87" s="3"/>
      <c r="M87" s="4"/>
      <c r="N87" s="4"/>
      <c r="O87" s="4"/>
      <c r="P87" s="4"/>
      <c r="Q87" s="4"/>
      <c r="R87" s="4"/>
      <c r="S87" s="4"/>
      <c r="T87" s="33"/>
      <c r="U87" s="33"/>
      <c r="V87" s="33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</row>
    <row r="88" spans="1:81" s="2" customFormat="1" ht="12.75" customHeight="1">
      <c r="A88" s="75" t="str">
        <f t="shared" si="22"/>
        <v>Rickels, Thorge</v>
      </c>
      <c r="B88" s="29" t="str">
        <f t="shared" si="23"/>
        <v>Baden-Württemberg</v>
      </c>
      <c r="C88" s="63"/>
      <c r="D88" s="81"/>
      <c r="E88" s="61"/>
      <c r="F88" s="60"/>
      <c r="G88" s="60"/>
      <c r="H88" s="60"/>
      <c r="I88" s="3"/>
      <c r="J88" s="31"/>
      <c r="K88" s="31"/>
      <c r="L88" s="3"/>
      <c r="M88" s="4"/>
      <c r="N88" s="4"/>
      <c r="O88" s="4"/>
      <c r="P88" s="4"/>
      <c r="Q88" s="4"/>
      <c r="R88" s="4"/>
      <c r="S88" s="4"/>
      <c r="T88" s="33"/>
      <c r="U88" s="33"/>
      <c r="V88" s="33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</row>
    <row r="89" spans="1:81" s="2" customFormat="1" ht="12.75" customHeight="1">
      <c r="A89" s="75" t="str">
        <f t="shared" si="22"/>
        <v>Rickels, Thorge</v>
      </c>
      <c r="B89" s="29" t="str">
        <f t="shared" si="23"/>
        <v>Südwest</v>
      </c>
      <c r="C89" s="63"/>
      <c r="D89" s="81"/>
      <c r="E89" s="61"/>
      <c r="F89" s="60"/>
      <c r="G89" s="60"/>
      <c r="H89" s="60"/>
      <c r="I89" s="3"/>
      <c r="J89" s="31"/>
      <c r="K89" s="31"/>
      <c r="L89" s="3"/>
      <c r="M89" s="4"/>
      <c r="N89" s="4"/>
      <c r="O89" s="4"/>
      <c r="P89" s="4"/>
      <c r="Q89" s="4"/>
      <c r="R89" s="4"/>
      <c r="S89" s="4"/>
      <c r="T89" s="33"/>
      <c r="U89" s="33"/>
      <c r="V89" s="33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</row>
    <row r="90" spans="1:81" s="2" customFormat="1" ht="12.75" customHeight="1">
      <c r="A90" s="75" t="str">
        <f t="shared" si="22"/>
        <v>Rickels, Thorge</v>
      </c>
      <c r="B90" s="29" t="str">
        <f t="shared" si="23"/>
        <v>Berlin-Brandenburg</v>
      </c>
      <c r="C90" s="63"/>
      <c r="D90" s="81"/>
      <c r="E90" s="61"/>
      <c r="F90" s="60"/>
      <c r="G90" s="60"/>
      <c r="H90" s="60"/>
      <c r="I90" s="3"/>
      <c r="J90" s="31"/>
      <c r="K90" s="31"/>
      <c r="L90" s="3"/>
      <c r="M90" s="4"/>
      <c r="N90" s="4"/>
      <c r="O90" s="4"/>
      <c r="P90" s="4"/>
      <c r="Q90" s="4"/>
      <c r="R90" s="4"/>
      <c r="S90" s="4"/>
      <c r="T90" s="33"/>
      <c r="U90" s="33"/>
      <c r="V90" s="33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</row>
    <row r="91" spans="1:81" s="2" customFormat="1" ht="12.75" customHeight="1">
      <c r="A91" s="75" t="str">
        <f t="shared" si="22"/>
        <v>Rickels, Thorge</v>
      </c>
      <c r="B91" s="29" t="str">
        <f t="shared" si="23"/>
        <v>Gegner 5</v>
      </c>
      <c r="C91" s="63"/>
      <c r="D91" s="81"/>
      <c r="E91" s="61"/>
      <c r="F91" s="60"/>
      <c r="G91" s="60"/>
      <c r="H91" s="60"/>
      <c r="I91" s="3"/>
      <c r="J91" s="31"/>
      <c r="K91" s="31"/>
      <c r="L91" s="3"/>
      <c r="M91" s="4"/>
      <c r="N91" s="4"/>
      <c r="O91" s="4"/>
      <c r="P91" s="4"/>
      <c r="Q91" s="4"/>
      <c r="R91" s="4"/>
      <c r="S91" s="4"/>
      <c r="T91" s="33"/>
      <c r="U91" s="33"/>
      <c r="V91" s="33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</row>
    <row r="92" spans="1:81" s="2" customFormat="1" ht="12.75" customHeight="1">
      <c r="A92" s="75" t="str">
        <f t="shared" si="22"/>
        <v>Rickels, Thorge</v>
      </c>
      <c r="B92" s="29" t="str">
        <f t="shared" si="23"/>
        <v>Gegner 6</v>
      </c>
      <c r="C92" s="63"/>
      <c r="D92" s="81"/>
      <c r="E92" s="61"/>
      <c r="F92" s="60"/>
      <c r="G92" s="60"/>
      <c r="H92" s="60"/>
      <c r="I92" s="3"/>
      <c r="J92" s="31"/>
      <c r="K92" s="31"/>
      <c r="L92" s="3"/>
      <c r="M92" s="4"/>
      <c r="N92" s="4"/>
      <c r="O92" s="4"/>
      <c r="P92" s="4"/>
      <c r="Q92" s="4"/>
      <c r="R92" s="4"/>
      <c r="S92" s="4"/>
      <c r="T92" s="33"/>
      <c r="U92" s="33"/>
      <c r="V92" s="33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</row>
    <row r="93" spans="1:37" ht="12.75" customHeight="1">
      <c r="A93" s="74" t="str">
        <f>'b-sh'!A93</f>
        <v>Röpke, Dennis</v>
      </c>
      <c r="B93" s="117"/>
      <c r="C93" s="118"/>
      <c r="D93" s="119"/>
      <c r="E93" s="120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</row>
    <row r="94" spans="1:81" s="2" customFormat="1" ht="12.75" customHeight="1">
      <c r="A94" s="75" t="str">
        <f aca="true" t="shared" si="24" ref="A94:A99">A93</f>
        <v>Röpke, Dennis</v>
      </c>
      <c r="B94" s="5" t="str">
        <f aca="true" t="shared" si="25" ref="B94:B99">B3</f>
        <v>Bayern</v>
      </c>
      <c r="C94" s="64"/>
      <c r="D94" s="81"/>
      <c r="E94" s="61"/>
      <c r="F94" s="60"/>
      <c r="G94" s="60"/>
      <c r="H94" s="60"/>
      <c r="I94" s="3"/>
      <c r="J94" s="31"/>
      <c r="K94" s="31"/>
      <c r="L94" s="3"/>
      <c r="M94" s="4"/>
      <c r="N94" s="4"/>
      <c r="O94" s="4"/>
      <c r="P94" s="4"/>
      <c r="Q94" s="4"/>
      <c r="R94" s="4"/>
      <c r="S94" s="4"/>
      <c r="T94" s="33"/>
      <c r="U94" s="33"/>
      <c r="V94" s="33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</row>
    <row r="95" spans="1:81" s="2" customFormat="1" ht="12.75" customHeight="1">
      <c r="A95" s="75" t="str">
        <f t="shared" si="24"/>
        <v>Röpke, Dennis</v>
      </c>
      <c r="B95" s="5" t="str">
        <f t="shared" si="25"/>
        <v>Baden-Württemberg</v>
      </c>
      <c r="C95" s="64"/>
      <c r="D95" s="81"/>
      <c r="E95" s="61"/>
      <c r="F95" s="60"/>
      <c r="G95" s="60"/>
      <c r="H95" s="60"/>
      <c r="I95" s="3"/>
      <c r="J95" s="31"/>
      <c r="K95" s="31"/>
      <c r="L95" s="3"/>
      <c r="M95" s="4"/>
      <c r="N95" s="4"/>
      <c r="O95" s="4"/>
      <c r="P95" s="4"/>
      <c r="Q95" s="4"/>
      <c r="R95" s="4"/>
      <c r="S95" s="4"/>
      <c r="T95" s="33"/>
      <c r="U95" s="33"/>
      <c r="V95" s="33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</row>
    <row r="96" spans="1:81" s="2" customFormat="1" ht="12.75" customHeight="1">
      <c r="A96" s="75" t="str">
        <f t="shared" si="24"/>
        <v>Röpke, Dennis</v>
      </c>
      <c r="B96" s="5" t="str">
        <f t="shared" si="25"/>
        <v>Südwest</v>
      </c>
      <c r="C96" s="64"/>
      <c r="D96" s="81"/>
      <c r="E96" s="61"/>
      <c r="F96" s="60"/>
      <c r="G96" s="60"/>
      <c r="H96" s="60"/>
      <c r="I96" s="3"/>
      <c r="J96" s="31"/>
      <c r="K96" s="31"/>
      <c r="L96" s="3"/>
      <c r="M96" s="4"/>
      <c r="N96" s="4"/>
      <c r="O96" s="4"/>
      <c r="P96" s="4"/>
      <c r="Q96" s="4"/>
      <c r="R96" s="4"/>
      <c r="S96" s="4"/>
      <c r="T96" s="33"/>
      <c r="U96" s="33"/>
      <c r="V96" s="33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</row>
    <row r="97" spans="1:81" s="2" customFormat="1" ht="12.75" customHeight="1">
      <c r="A97" s="75" t="str">
        <f t="shared" si="24"/>
        <v>Röpke, Dennis</v>
      </c>
      <c r="B97" s="5" t="str">
        <f t="shared" si="25"/>
        <v>Berlin-Brandenburg</v>
      </c>
      <c r="C97" s="64"/>
      <c r="D97" s="81"/>
      <c r="E97" s="61"/>
      <c r="F97" s="60"/>
      <c r="G97" s="60"/>
      <c r="H97" s="60"/>
      <c r="I97" s="3"/>
      <c r="J97" s="31"/>
      <c r="K97" s="31"/>
      <c r="L97" s="3"/>
      <c r="M97" s="4"/>
      <c r="N97" s="4"/>
      <c r="O97" s="4"/>
      <c r="P97" s="4"/>
      <c r="Q97" s="4"/>
      <c r="R97" s="4"/>
      <c r="S97" s="4"/>
      <c r="T97" s="33"/>
      <c r="U97" s="33"/>
      <c r="V97" s="33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</row>
    <row r="98" spans="1:81" s="2" customFormat="1" ht="12.75" customHeight="1">
      <c r="A98" s="75" t="str">
        <f t="shared" si="24"/>
        <v>Röpke, Dennis</v>
      </c>
      <c r="B98" s="5" t="str">
        <f t="shared" si="25"/>
        <v>Gegner 5</v>
      </c>
      <c r="C98" s="64"/>
      <c r="D98" s="81"/>
      <c r="E98" s="61"/>
      <c r="F98" s="60"/>
      <c r="G98" s="60"/>
      <c r="H98" s="60"/>
      <c r="I98" s="3"/>
      <c r="J98" s="31"/>
      <c r="K98" s="31"/>
      <c r="L98" s="3"/>
      <c r="M98" s="4"/>
      <c r="N98" s="4"/>
      <c r="O98" s="4"/>
      <c r="P98" s="4"/>
      <c r="Q98" s="4"/>
      <c r="R98" s="4"/>
      <c r="S98" s="4"/>
      <c r="T98" s="33"/>
      <c r="U98" s="33"/>
      <c r="V98" s="33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</row>
    <row r="99" spans="1:81" s="2" customFormat="1" ht="12.75" customHeight="1">
      <c r="A99" s="75" t="str">
        <f t="shared" si="24"/>
        <v>Röpke, Dennis</v>
      </c>
      <c r="B99" s="5" t="str">
        <f t="shared" si="25"/>
        <v>Gegner 6</v>
      </c>
      <c r="C99" s="64"/>
      <c r="D99" s="81"/>
      <c r="E99" s="61"/>
      <c r="F99" s="60"/>
      <c r="G99" s="60"/>
      <c r="H99" s="60"/>
      <c r="I99" s="3"/>
      <c r="J99" s="31"/>
      <c r="K99" s="31"/>
      <c r="L99" s="3"/>
      <c r="M99" s="4"/>
      <c r="N99" s="4"/>
      <c r="O99" s="4"/>
      <c r="P99" s="4"/>
      <c r="Q99" s="4"/>
      <c r="R99" s="4"/>
      <c r="S99" s="4"/>
      <c r="T99" s="33"/>
      <c r="U99" s="33"/>
      <c r="V99" s="33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</row>
    <row r="100" spans="1:25" ht="12.75" customHeight="1">
      <c r="A100" s="74" t="str">
        <f>'b-sh'!A100</f>
        <v>Voss, Vincent</v>
      </c>
      <c r="B100" s="117"/>
      <c r="C100" s="118"/>
      <c r="D100" s="119"/>
      <c r="E100" s="120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2"/>
      <c r="Y100" s="122"/>
    </row>
    <row r="101" spans="1:81" s="2" customFormat="1" ht="12.75" customHeight="1">
      <c r="A101" s="75" t="str">
        <f aca="true" t="shared" si="26" ref="A101:A106">A100</f>
        <v>Voss, Vincent</v>
      </c>
      <c r="B101" s="29" t="str">
        <f aca="true" t="shared" si="27" ref="B101:B106">B3</f>
        <v>Bayern</v>
      </c>
      <c r="C101" s="63"/>
      <c r="D101" s="81"/>
      <c r="E101" s="61"/>
      <c r="F101" s="60"/>
      <c r="G101" s="60"/>
      <c r="H101" s="60"/>
      <c r="I101" s="3"/>
      <c r="J101" s="31"/>
      <c r="K101" s="31"/>
      <c r="L101" s="3"/>
      <c r="M101" s="4"/>
      <c r="N101" s="4"/>
      <c r="O101" s="4"/>
      <c r="P101" s="4"/>
      <c r="Q101" s="4"/>
      <c r="R101" s="4"/>
      <c r="S101" s="4"/>
      <c r="T101" s="33"/>
      <c r="U101" s="33"/>
      <c r="V101" s="33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</row>
    <row r="102" spans="1:81" s="2" customFormat="1" ht="12.75" customHeight="1">
      <c r="A102" s="75" t="str">
        <f t="shared" si="26"/>
        <v>Voss, Vincent</v>
      </c>
      <c r="B102" s="29" t="str">
        <f t="shared" si="27"/>
        <v>Baden-Württemberg</v>
      </c>
      <c r="C102" s="63"/>
      <c r="D102" s="81"/>
      <c r="E102" s="61"/>
      <c r="F102" s="60"/>
      <c r="G102" s="60"/>
      <c r="H102" s="60"/>
      <c r="I102" s="3"/>
      <c r="J102" s="31"/>
      <c r="K102" s="31"/>
      <c r="L102" s="3"/>
      <c r="M102" s="4"/>
      <c r="N102" s="4"/>
      <c r="O102" s="4"/>
      <c r="P102" s="4"/>
      <c r="Q102" s="4"/>
      <c r="R102" s="4"/>
      <c r="S102" s="4"/>
      <c r="T102" s="33"/>
      <c r="U102" s="33"/>
      <c r="V102" s="33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</row>
    <row r="103" spans="1:81" s="2" customFormat="1" ht="12.75" customHeight="1">
      <c r="A103" s="75" t="str">
        <f t="shared" si="26"/>
        <v>Voss, Vincent</v>
      </c>
      <c r="B103" s="29" t="str">
        <f t="shared" si="27"/>
        <v>Südwest</v>
      </c>
      <c r="C103" s="63"/>
      <c r="D103" s="81"/>
      <c r="E103" s="61"/>
      <c r="F103" s="60"/>
      <c r="G103" s="60"/>
      <c r="H103" s="60"/>
      <c r="I103" s="3"/>
      <c r="J103" s="31"/>
      <c r="K103" s="31"/>
      <c r="L103" s="3"/>
      <c r="M103" s="4"/>
      <c r="N103" s="4"/>
      <c r="O103" s="4"/>
      <c r="P103" s="4"/>
      <c r="Q103" s="4"/>
      <c r="R103" s="4"/>
      <c r="S103" s="4"/>
      <c r="T103" s="33"/>
      <c r="U103" s="33"/>
      <c r="V103" s="33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</row>
    <row r="104" spans="1:81" s="2" customFormat="1" ht="12.75" customHeight="1">
      <c r="A104" s="75" t="str">
        <f t="shared" si="26"/>
        <v>Voss, Vincent</v>
      </c>
      <c r="B104" s="29" t="str">
        <f t="shared" si="27"/>
        <v>Berlin-Brandenburg</v>
      </c>
      <c r="C104" s="63"/>
      <c r="D104" s="81"/>
      <c r="E104" s="61"/>
      <c r="F104" s="60"/>
      <c r="G104" s="60"/>
      <c r="H104" s="60"/>
      <c r="I104" s="3"/>
      <c r="J104" s="31"/>
      <c r="K104" s="31"/>
      <c r="L104" s="3"/>
      <c r="M104" s="4"/>
      <c r="N104" s="4"/>
      <c r="O104" s="4"/>
      <c r="P104" s="4"/>
      <c r="Q104" s="4"/>
      <c r="R104" s="4"/>
      <c r="S104" s="4"/>
      <c r="T104" s="33"/>
      <c r="U104" s="33"/>
      <c r="V104" s="33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</row>
    <row r="105" spans="1:81" s="2" customFormat="1" ht="12.75" customHeight="1">
      <c r="A105" s="75" t="str">
        <f t="shared" si="26"/>
        <v>Voss, Vincent</v>
      </c>
      <c r="B105" s="29" t="str">
        <f t="shared" si="27"/>
        <v>Gegner 5</v>
      </c>
      <c r="C105" s="63"/>
      <c r="D105" s="81"/>
      <c r="E105" s="61"/>
      <c r="F105" s="60"/>
      <c r="G105" s="60"/>
      <c r="H105" s="60"/>
      <c r="I105" s="3"/>
      <c r="J105" s="31"/>
      <c r="K105" s="31"/>
      <c r="L105" s="3"/>
      <c r="M105" s="4"/>
      <c r="N105" s="4"/>
      <c r="O105" s="4"/>
      <c r="P105" s="4"/>
      <c r="Q105" s="4"/>
      <c r="R105" s="4"/>
      <c r="S105" s="4"/>
      <c r="T105" s="33"/>
      <c r="U105" s="33"/>
      <c r="V105" s="33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</row>
    <row r="106" spans="1:81" s="2" customFormat="1" ht="12.75" customHeight="1">
      <c r="A106" s="75" t="str">
        <f t="shared" si="26"/>
        <v>Voss, Vincent</v>
      </c>
      <c r="B106" s="29" t="str">
        <f t="shared" si="27"/>
        <v>Gegner 6</v>
      </c>
      <c r="C106" s="63"/>
      <c r="D106" s="81"/>
      <c r="E106" s="61"/>
      <c r="F106" s="60"/>
      <c r="G106" s="60"/>
      <c r="H106" s="60"/>
      <c r="I106" s="3"/>
      <c r="J106" s="31"/>
      <c r="K106" s="31"/>
      <c r="L106" s="3"/>
      <c r="M106" s="4"/>
      <c r="N106" s="4"/>
      <c r="O106" s="4"/>
      <c r="P106" s="4"/>
      <c r="Q106" s="4"/>
      <c r="R106" s="4"/>
      <c r="S106" s="4"/>
      <c r="T106" s="33"/>
      <c r="U106" s="33"/>
      <c r="V106" s="33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</row>
    <row r="107" spans="1:25" ht="12.75" customHeight="1">
      <c r="A107" s="74">
        <f>'b-sh'!A107</f>
        <v>0</v>
      </c>
      <c r="B107" s="117"/>
      <c r="C107" s="118"/>
      <c r="D107" s="119"/>
      <c r="E107" s="120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2"/>
      <c r="Y107" s="122"/>
    </row>
    <row r="108" spans="1:81" s="2" customFormat="1" ht="12.75" customHeight="1">
      <c r="A108" s="75">
        <f aca="true" t="shared" si="28" ref="A108:A113">A107</f>
        <v>0</v>
      </c>
      <c r="B108" s="29" t="str">
        <f aca="true" t="shared" si="29" ref="B108:B113">B3</f>
        <v>Bayern</v>
      </c>
      <c r="C108" s="63"/>
      <c r="D108" s="81"/>
      <c r="E108" s="61"/>
      <c r="F108" s="60"/>
      <c r="G108" s="60"/>
      <c r="H108" s="60"/>
      <c r="I108" s="3"/>
      <c r="J108" s="31"/>
      <c r="K108" s="31"/>
      <c r="L108" s="3"/>
      <c r="M108" s="4"/>
      <c r="N108" s="4"/>
      <c r="O108" s="4"/>
      <c r="P108" s="4"/>
      <c r="Q108" s="4"/>
      <c r="R108" s="4"/>
      <c r="S108" s="4"/>
      <c r="T108" s="33"/>
      <c r="U108" s="33"/>
      <c r="V108" s="33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</row>
    <row r="109" spans="1:81" s="2" customFormat="1" ht="12.75" customHeight="1">
      <c r="A109" s="75">
        <f t="shared" si="28"/>
        <v>0</v>
      </c>
      <c r="B109" s="29" t="str">
        <f t="shared" si="29"/>
        <v>Baden-Württemberg</v>
      </c>
      <c r="C109" s="63"/>
      <c r="D109" s="81"/>
      <c r="E109" s="61"/>
      <c r="F109" s="60"/>
      <c r="G109" s="60"/>
      <c r="H109" s="60"/>
      <c r="I109" s="3"/>
      <c r="J109" s="31"/>
      <c r="K109" s="31"/>
      <c r="L109" s="3"/>
      <c r="M109" s="4"/>
      <c r="N109" s="4"/>
      <c r="O109" s="4"/>
      <c r="P109" s="4"/>
      <c r="Q109" s="4"/>
      <c r="R109" s="4"/>
      <c r="S109" s="4"/>
      <c r="T109" s="33"/>
      <c r="U109" s="33"/>
      <c r="V109" s="33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</row>
    <row r="110" spans="1:81" s="2" customFormat="1" ht="12.75" customHeight="1">
      <c r="A110" s="75">
        <f t="shared" si="28"/>
        <v>0</v>
      </c>
      <c r="B110" s="29" t="str">
        <f t="shared" si="29"/>
        <v>Südwest</v>
      </c>
      <c r="C110" s="63"/>
      <c r="D110" s="81"/>
      <c r="E110" s="61"/>
      <c r="F110" s="60"/>
      <c r="G110" s="60"/>
      <c r="H110" s="60"/>
      <c r="I110" s="3"/>
      <c r="J110" s="31"/>
      <c r="K110" s="31"/>
      <c r="L110" s="3"/>
      <c r="M110" s="4"/>
      <c r="N110" s="4"/>
      <c r="O110" s="4"/>
      <c r="P110" s="4"/>
      <c r="Q110" s="4"/>
      <c r="R110" s="4"/>
      <c r="S110" s="4"/>
      <c r="T110" s="33"/>
      <c r="U110" s="33"/>
      <c r="V110" s="33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</row>
    <row r="111" spans="1:81" s="2" customFormat="1" ht="12.75" customHeight="1">
      <c r="A111" s="75">
        <f t="shared" si="28"/>
        <v>0</v>
      </c>
      <c r="B111" s="29" t="str">
        <f t="shared" si="29"/>
        <v>Berlin-Brandenburg</v>
      </c>
      <c r="C111" s="63"/>
      <c r="D111" s="81"/>
      <c r="E111" s="61"/>
      <c r="F111" s="60"/>
      <c r="G111" s="60"/>
      <c r="H111" s="60"/>
      <c r="I111" s="3"/>
      <c r="J111" s="31"/>
      <c r="K111" s="31"/>
      <c r="L111" s="3"/>
      <c r="M111" s="4"/>
      <c r="N111" s="4"/>
      <c r="O111" s="4"/>
      <c r="P111" s="4"/>
      <c r="Q111" s="4"/>
      <c r="R111" s="4"/>
      <c r="S111" s="4"/>
      <c r="T111" s="33"/>
      <c r="U111" s="33"/>
      <c r="V111" s="33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</row>
    <row r="112" spans="1:81" s="2" customFormat="1" ht="12.75" customHeight="1">
      <c r="A112" s="75">
        <f t="shared" si="28"/>
        <v>0</v>
      </c>
      <c r="B112" s="29" t="str">
        <f t="shared" si="29"/>
        <v>Gegner 5</v>
      </c>
      <c r="C112" s="63"/>
      <c r="D112" s="81"/>
      <c r="E112" s="61"/>
      <c r="F112" s="60"/>
      <c r="G112" s="60"/>
      <c r="H112" s="60"/>
      <c r="I112" s="3"/>
      <c r="J112" s="31"/>
      <c r="K112" s="31"/>
      <c r="L112" s="3"/>
      <c r="M112" s="4"/>
      <c r="N112" s="4"/>
      <c r="O112" s="4"/>
      <c r="P112" s="4"/>
      <c r="Q112" s="4"/>
      <c r="R112" s="4"/>
      <c r="S112" s="4"/>
      <c r="T112" s="33"/>
      <c r="U112" s="33"/>
      <c r="V112" s="33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</row>
    <row r="113" spans="1:81" s="2" customFormat="1" ht="12.75" customHeight="1">
      <c r="A113" s="75">
        <f t="shared" si="28"/>
        <v>0</v>
      </c>
      <c r="B113" s="29" t="str">
        <f t="shared" si="29"/>
        <v>Gegner 6</v>
      </c>
      <c r="C113" s="63"/>
      <c r="D113" s="81"/>
      <c r="E113" s="61"/>
      <c r="F113" s="60"/>
      <c r="G113" s="60"/>
      <c r="H113" s="60"/>
      <c r="I113" s="3"/>
      <c r="J113" s="31"/>
      <c r="K113" s="31"/>
      <c r="L113" s="3"/>
      <c r="M113" s="4"/>
      <c r="N113" s="4"/>
      <c r="O113" s="4"/>
      <c r="P113" s="4"/>
      <c r="Q113" s="4"/>
      <c r="R113" s="4"/>
      <c r="S113" s="4"/>
      <c r="T113" s="33"/>
      <c r="U113" s="33"/>
      <c r="V113" s="33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</row>
    <row r="114" spans="1:25" ht="12.75" customHeight="1">
      <c r="A114" s="74">
        <f>'b-sh'!A114</f>
        <v>0</v>
      </c>
      <c r="B114" s="117"/>
      <c r="C114" s="118"/>
      <c r="D114" s="119"/>
      <c r="E114" s="120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2"/>
      <c r="Y114" s="122"/>
    </row>
    <row r="115" spans="1:81" s="2" customFormat="1" ht="12.75" customHeight="1">
      <c r="A115" s="75">
        <f aca="true" t="shared" si="30" ref="A115:A120">A114</f>
        <v>0</v>
      </c>
      <c r="B115" s="29" t="str">
        <f aca="true" t="shared" si="31" ref="B115:B120">B3</f>
        <v>Bayern</v>
      </c>
      <c r="C115" s="63"/>
      <c r="D115" s="81"/>
      <c r="E115" s="61"/>
      <c r="F115" s="60"/>
      <c r="G115" s="60"/>
      <c r="H115" s="60"/>
      <c r="I115" s="3"/>
      <c r="J115" s="31"/>
      <c r="K115" s="31"/>
      <c r="L115" s="3"/>
      <c r="M115" s="4"/>
      <c r="N115" s="4"/>
      <c r="O115" s="4"/>
      <c r="P115" s="4"/>
      <c r="Q115" s="4"/>
      <c r="R115" s="4"/>
      <c r="S115" s="4"/>
      <c r="T115" s="33"/>
      <c r="U115" s="33"/>
      <c r="V115" s="33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</row>
    <row r="116" spans="1:81" s="2" customFormat="1" ht="12.75" customHeight="1">
      <c r="A116" s="75">
        <f t="shared" si="30"/>
        <v>0</v>
      </c>
      <c r="B116" s="29" t="str">
        <f t="shared" si="31"/>
        <v>Baden-Württemberg</v>
      </c>
      <c r="C116" s="63"/>
      <c r="D116" s="81"/>
      <c r="E116" s="61"/>
      <c r="F116" s="60"/>
      <c r="G116" s="60"/>
      <c r="H116" s="60"/>
      <c r="I116" s="3"/>
      <c r="J116" s="31"/>
      <c r="K116" s="31"/>
      <c r="L116" s="3"/>
      <c r="M116" s="4"/>
      <c r="N116" s="4"/>
      <c r="O116" s="4"/>
      <c r="P116" s="4"/>
      <c r="Q116" s="4"/>
      <c r="R116" s="4"/>
      <c r="S116" s="4"/>
      <c r="T116" s="33"/>
      <c r="U116" s="33"/>
      <c r="V116" s="33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</row>
    <row r="117" spans="1:81" s="2" customFormat="1" ht="12.75" customHeight="1">
      <c r="A117" s="75">
        <f t="shared" si="30"/>
        <v>0</v>
      </c>
      <c r="B117" s="29" t="str">
        <f t="shared" si="31"/>
        <v>Südwest</v>
      </c>
      <c r="C117" s="63"/>
      <c r="D117" s="81"/>
      <c r="E117" s="61"/>
      <c r="F117" s="60"/>
      <c r="G117" s="60"/>
      <c r="H117" s="60"/>
      <c r="I117" s="3"/>
      <c r="J117" s="31"/>
      <c r="K117" s="31"/>
      <c r="L117" s="3"/>
      <c r="M117" s="4"/>
      <c r="N117" s="4"/>
      <c r="O117" s="4"/>
      <c r="P117" s="4"/>
      <c r="Q117" s="4"/>
      <c r="R117" s="4"/>
      <c r="S117" s="4"/>
      <c r="T117" s="33"/>
      <c r="U117" s="33"/>
      <c r="V117" s="33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</row>
    <row r="118" spans="1:81" s="2" customFormat="1" ht="12.75" customHeight="1">
      <c r="A118" s="75">
        <f t="shared" si="30"/>
        <v>0</v>
      </c>
      <c r="B118" s="29" t="str">
        <f t="shared" si="31"/>
        <v>Berlin-Brandenburg</v>
      </c>
      <c r="C118" s="63"/>
      <c r="D118" s="81"/>
      <c r="E118" s="61"/>
      <c r="F118" s="60"/>
      <c r="G118" s="60"/>
      <c r="H118" s="60"/>
      <c r="I118" s="3"/>
      <c r="J118" s="31"/>
      <c r="K118" s="31"/>
      <c r="L118" s="3"/>
      <c r="M118" s="4"/>
      <c r="N118" s="4"/>
      <c r="O118" s="4"/>
      <c r="P118" s="4"/>
      <c r="Q118" s="4"/>
      <c r="R118" s="4"/>
      <c r="S118" s="4"/>
      <c r="T118" s="33"/>
      <c r="U118" s="33"/>
      <c r="V118" s="33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</row>
    <row r="119" spans="1:81" s="2" customFormat="1" ht="12.75" customHeight="1">
      <c r="A119" s="75">
        <f t="shared" si="30"/>
        <v>0</v>
      </c>
      <c r="B119" s="29" t="str">
        <f t="shared" si="31"/>
        <v>Gegner 5</v>
      </c>
      <c r="C119" s="63"/>
      <c r="D119" s="81"/>
      <c r="E119" s="61"/>
      <c r="F119" s="60"/>
      <c r="G119" s="60"/>
      <c r="H119" s="60"/>
      <c r="I119" s="3"/>
      <c r="J119" s="31"/>
      <c r="K119" s="31"/>
      <c r="L119" s="3"/>
      <c r="M119" s="4"/>
      <c r="N119" s="4"/>
      <c r="O119" s="4"/>
      <c r="P119" s="4"/>
      <c r="Q119" s="4"/>
      <c r="R119" s="4"/>
      <c r="S119" s="4"/>
      <c r="T119" s="33"/>
      <c r="U119" s="33"/>
      <c r="V119" s="33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</row>
    <row r="120" spans="1:81" s="2" customFormat="1" ht="12.75" customHeight="1">
      <c r="A120" s="75">
        <f t="shared" si="30"/>
        <v>0</v>
      </c>
      <c r="B120" s="29" t="str">
        <f t="shared" si="31"/>
        <v>Gegner 6</v>
      </c>
      <c r="C120" s="63"/>
      <c r="D120" s="81"/>
      <c r="E120" s="61"/>
      <c r="F120" s="60"/>
      <c r="G120" s="60"/>
      <c r="H120" s="60"/>
      <c r="I120" s="3"/>
      <c r="J120" s="31"/>
      <c r="K120" s="31"/>
      <c r="L120" s="3"/>
      <c r="M120" s="4"/>
      <c r="N120" s="4"/>
      <c r="O120" s="4"/>
      <c r="P120" s="4"/>
      <c r="Q120" s="4"/>
      <c r="R120" s="4"/>
      <c r="S120" s="4"/>
      <c r="T120" s="33"/>
      <c r="U120" s="33"/>
      <c r="V120" s="33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</row>
    <row r="121" spans="1:25" ht="12.75" customHeight="1">
      <c r="A121" s="74">
        <f>'b-sh'!A121</f>
        <v>0</v>
      </c>
      <c r="B121" s="117"/>
      <c r="C121" s="118"/>
      <c r="D121" s="119"/>
      <c r="E121" s="120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2"/>
      <c r="Y121" s="122"/>
    </row>
    <row r="122" spans="1:81" s="2" customFormat="1" ht="12.75" customHeight="1">
      <c r="A122" s="75">
        <f aca="true" t="shared" si="32" ref="A122:A127">A121</f>
        <v>0</v>
      </c>
      <c r="B122" s="29" t="str">
        <f aca="true" t="shared" si="33" ref="B122:B127">B3</f>
        <v>Bayern</v>
      </c>
      <c r="C122" s="63"/>
      <c r="D122" s="81"/>
      <c r="E122" s="61"/>
      <c r="F122" s="60"/>
      <c r="G122" s="60"/>
      <c r="H122" s="60"/>
      <c r="I122" s="3"/>
      <c r="J122" s="31"/>
      <c r="K122" s="31"/>
      <c r="L122" s="3"/>
      <c r="M122" s="4"/>
      <c r="N122" s="4"/>
      <c r="O122" s="4"/>
      <c r="P122" s="4"/>
      <c r="Q122" s="4"/>
      <c r="R122" s="4"/>
      <c r="S122" s="4"/>
      <c r="T122" s="33"/>
      <c r="U122" s="33"/>
      <c r="V122" s="33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</row>
    <row r="123" spans="1:81" s="2" customFormat="1" ht="12.75" customHeight="1">
      <c r="A123" s="75">
        <f t="shared" si="32"/>
        <v>0</v>
      </c>
      <c r="B123" s="29" t="str">
        <f t="shared" si="33"/>
        <v>Baden-Württemberg</v>
      </c>
      <c r="C123" s="63"/>
      <c r="D123" s="81"/>
      <c r="E123" s="61"/>
      <c r="F123" s="60"/>
      <c r="G123" s="60"/>
      <c r="H123" s="60"/>
      <c r="I123" s="3"/>
      <c r="J123" s="31"/>
      <c r="K123" s="31"/>
      <c r="L123" s="3"/>
      <c r="M123" s="4"/>
      <c r="N123" s="4"/>
      <c r="O123" s="4"/>
      <c r="P123" s="4"/>
      <c r="Q123" s="4"/>
      <c r="R123" s="4"/>
      <c r="S123" s="4"/>
      <c r="T123" s="33"/>
      <c r="U123" s="33"/>
      <c r="V123" s="33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</row>
    <row r="124" spans="1:81" s="2" customFormat="1" ht="12.75" customHeight="1">
      <c r="A124" s="75">
        <f t="shared" si="32"/>
        <v>0</v>
      </c>
      <c r="B124" s="29" t="str">
        <f t="shared" si="33"/>
        <v>Südwest</v>
      </c>
      <c r="C124" s="63"/>
      <c r="D124" s="81"/>
      <c r="E124" s="61"/>
      <c r="F124" s="60"/>
      <c r="G124" s="60"/>
      <c r="H124" s="60"/>
      <c r="I124" s="3"/>
      <c r="J124" s="31"/>
      <c r="K124" s="31"/>
      <c r="L124" s="3"/>
      <c r="M124" s="4"/>
      <c r="N124" s="4"/>
      <c r="O124" s="4"/>
      <c r="P124" s="4"/>
      <c r="Q124" s="4"/>
      <c r="R124" s="4"/>
      <c r="S124" s="4"/>
      <c r="T124" s="33"/>
      <c r="U124" s="33"/>
      <c r="V124" s="33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</row>
    <row r="125" spans="1:81" s="2" customFormat="1" ht="12.75" customHeight="1">
      <c r="A125" s="75">
        <f t="shared" si="32"/>
        <v>0</v>
      </c>
      <c r="B125" s="29" t="str">
        <f t="shared" si="33"/>
        <v>Berlin-Brandenburg</v>
      </c>
      <c r="C125" s="63"/>
      <c r="D125" s="81"/>
      <c r="E125" s="61"/>
      <c r="F125" s="60"/>
      <c r="G125" s="60"/>
      <c r="H125" s="60"/>
      <c r="I125" s="3"/>
      <c r="J125" s="31"/>
      <c r="K125" s="31"/>
      <c r="L125" s="3"/>
      <c r="M125" s="4"/>
      <c r="N125" s="4"/>
      <c r="O125" s="4"/>
      <c r="P125" s="4"/>
      <c r="Q125" s="4"/>
      <c r="R125" s="4"/>
      <c r="S125" s="4"/>
      <c r="T125" s="33"/>
      <c r="U125" s="33"/>
      <c r="V125" s="33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</row>
    <row r="126" spans="1:81" s="2" customFormat="1" ht="12.75" customHeight="1">
      <c r="A126" s="75">
        <f t="shared" si="32"/>
        <v>0</v>
      </c>
      <c r="B126" s="29" t="str">
        <f t="shared" si="33"/>
        <v>Gegner 5</v>
      </c>
      <c r="C126" s="63"/>
      <c r="D126" s="81"/>
      <c r="E126" s="61"/>
      <c r="F126" s="60"/>
      <c r="G126" s="60"/>
      <c r="H126" s="60"/>
      <c r="I126" s="3"/>
      <c r="J126" s="31"/>
      <c r="K126" s="31"/>
      <c r="L126" s="3"/>
      <c r="M126" s="4"/>
      <c r="N126" s="4"/>
      <c r="O126" s="4"/>
      <c r="P126" s="4"/>
      <c r="Q126" s="4"/>
      <c r="R126" s="4"/>
      <c r="S126" s="4"/>
      <c r="T126" s="33"/>
      <c r="U126" s="33"/>
      <c r="V126" s="33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</row>
    <row r="127" spans="1:81" s="2" customFormat="1" ht="12.75" customHeight="1">
      <c r="A127" s="75">
        <f t="shared" si="32"/>
        <v>0</v>
      </c>
      <c r="B127" s="29" t="str">
        <f t="shared" si="33"/>
        <v>Gegner 6</v>
      </c>
      <c r="C127" s="63"/>
      <c r="D127" s="81"/>
      <c r="E127" s="61"/>
      <c r="F127" s="60"/>
      <c r="G127" s="60"/>
      <c r="H127" s="60"/>
      <c r="I127" s="3"/>
      <c r="J127" s="31"/>
      <c r="K127" s="31"/>
      <c r="L127" s="3"/>
      <c r="M127" s="4"/>
      <c r="N127" s="4"/>
      <c r="O127" s="4"/>
      <c r="P127" s="4"/>
      <c r="Q127" s="4"/>
      <c r="R127" s="4"/>
      <c r="S127" s="4"/>
      <c r="T127" s="33"/>
      <c r="U127" s="33"/>
      <c r="V127" s="33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</row>
    <row r="128" spans="1:25" ht="12.75" customHeight="1">
      <c r="A128" s="74">
        <f>'b-sh'!A128</f>
        <v>0</v>
      </c>
      <c r="B128" s="117"/>
      <c r="C128" s="118"/>
      <c r="D128" s="119"/>
      <c r="E128" s="120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2"/>
      <c r="Y128" s="122"/>
    </row>
    <row r="129" spans="1:81" s="2" customFormat="1" ht="12.75" customHeight="1">
      <c r="A129" s="75">
        <f aca="true" t="shared" si="34" ref="A129:A134">A128</f>
        <v>0</v>
      </c>
      <c r="B129" s="29" t="str">
        <f aca="true" t="shared" si="35" ref="B129:B134">B3</f>
        <v>Bayern</v>
      </c>
      <c r="C129" s="63"/>
      <c r="D129" s="81"/>
      <c r="E129" s="61"/>
      <c r="F129" s="60"/>
      <c r="G129" s="60"/>
      <c r="H129" s="60"/>
      <c r="I129" s="3"/>
      <c r="J129" s="31"/>
      <c r="K129" s="31"/>
      <c r="L129" s="3"/>
      <c r="M129" s="4"/>
      <c r="N129" s="4"/>
      <c r="O129" s="4"/>
      <c r="P129" s="4"/>
      <c r="Q129" s="4"/>
      <c r="R129" s="4"/>
      <c r="S129" s="4"/>
      <c r="T129" s="33"/>
      <c r="U129" s="33"/>
      <c r="V129" s="33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</row>
    <row r="130" spans="1:81" s="2" customFormat="1" ht="12.75" customHeight="1">
      <c r="A130" s="75">
        <f t="shared" si="34"/>
        <v>0</v>
      </c>
      <c r="B130" s="29" t="str">
        <f t="shared" si="35"/>
        <v>Baden-Württemberg</v>
      </c>
      <c r="C130" s="63"/>
      <c r="D130" s="81"/>
      <c r="E130" s="61"/>
      <c r="F130" s="60"/>
      <c r="G130" s="60"/>
      <c r="H130" s="60"/>
      <c r="I130" s="3"/>
      <c r="J130" s="31"/>
      <c r="K130" s="31"/>
      <c r="L130" s="3"/>
      <c r="M130" s="4"/>
      <c r="N130" s="4"/>
      <c r="O130" s="4"/>
      <c r="P130" s="4"/>
      <c r="Q130" s="4"/>
      <c r="R130" s="4"/>
      <c r="S130" s="4"/>
      <c r="T130" s="33"/>
      <c r="U130" s="33"/>
      <c r="V130" s="33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</row>
    <row r="131" spans="1:81" s="2" customFormat="1" ht="12.75" customHeight="1">
      <c r="A131" s="75">
        <f t="shared" si="34"/>
        <v>0</v>
      </c>
      <c r="B131" s="29" t="str">
        <f t="shared" si="35"/>
        <v>Südwest</v>
      </c>
      <c r="C131" s="63"/>
      <c r="D131" s="81"/>
      <c r="E131" s="61"/>
      <c r="F131" s="60"/>
      <c r="G131" s="60"/>
      <c r="H131" s="60"/>
      <c r="I131" s="3"/>
      <c r="J131" s="31"/>
      <c r="K131" s="31"/>
      <c r="L131" s="3"/>
      <c r="M131" s="4"/>
      <c r="N131" s="4"/>
      <c r="O131" s="4"/>
      <c r="P131" s="4"/>
      <c r="Q131" s="4"/>
      <c r="R131" s="4"/>
      <c r="S131" s="4"/>
      <c r="T131" s="33"/>
      <c r="U131" s="33"/>
      <c r="V131" s="33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</row>
    <row r="132" spans="1:81" s="2" customFormat="1" ht="12.75" customHeight="1">
      <c r="A132" s="75">
        <f t="shared" si="34"/>
        <v>0</v>
      </c>
      <c r="B132" s="29" t="str">
        <f t="shared" si="35"/>
        <v>Berlin-Brandenburg</v>
      </c>
      <c r="C132" s="63"/>
      <c r="D132" s="81"/>
      <c r="E132" s="61"/>
      <c r="F132" s="60"/>
      <c r="G132" s="60"/>
      <c r="H132" s="60"/>
      <c r="I132" s="3"/>
      <c r="J132" s="31"/>
      <c r="K132" s="31"/>
      <c r="L132" s="3"/>
      <c r="M132" s="4"/>
      <c r="N132" s="4"/>
      <c r="O132" s="4"/>
      <c r="P132" s="4"/>
      <c r="Q132" s="4"/>
      <c r="R132" s="4"/>
      <c r="S132" s="4"/>
      <c r="T132" s="33"/>
      <c r="U132" s="33"/>
      <c r="V132" s="33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</row>
    <row r="133" spans="1:81" s="2" customFormat="1" ht="12.75" customHeight="1">
      <c r="A133" s="75">
        <f t="shared" si="34"/>
        <v>0</v>
      </c>
      <c r="B133" s="29" t="str">
        <f t="shared" si="35"/>
        <v>Gegner 5</v>
      </c>
      <c r="C133" s="63"/>
      <c r="D133" s="81"/>
      <c r="E133" s="61"/>
      <c r="F133" s="60"/>
      <c r="G133" s="60"/>
      <c r="H133" s="60"/>
      <c r="I133" s="3"/>
      <c r="J133" s="31"/>
      <c r="K133" s="31"/>
      <c r="L133" s="3"/>
      <c r="M133" s="4"/>
      <c r="N133" s="4"/>
      <c r="O133" s="4"/>
      <c r="P133" s="4"/>
      <c r="Q133" s="4"/>
      <c r="R133" s="4"/>
      <c r="S133" s="4"/>
      <c r="T133" s="33"/>
      <c r="U133" s="33"/>
      <c r="V133" s="33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</row>
    <row r="134" spans="1:81" s="2" customFormat="1" ht="12.75" customHeight="1">
      <c r="A134" s="75">
        <f t="shared" si="34"/>
        <v>0</v>
      </c>
      <c r="B134" s="29" t="str">
        <f t="shared" si="35"/>
        <v>Gegner 6</v>
      </c>
      <c r="C134" s="63"/>
      <c r="D134" s="81"/>
      <c r="E134" s="61"/>
      <c r="F134" s="60"/>
      <c r="G134" s="60"/>
      <c r="H134" s="60"/>
      <c r="I134" s="3"/>
      <c r="J134" s="31"/>
      <c r="K134" s="31"/>
      <c r="L134" s="3"/>
      <c r="M134" s="4"/>
      <c r="N134" s="4"/>
      <c r="O134" s="4"/>
      <c r="P134" s="4"/>
      <c r="Q134" s="4"/>
      <c r="R134" s="4"/>
      <c r="S134" s="4"/>
      <c r="T134" s="33"/>
      <c r="U134" s="33"/>
      <c r="V134" s="33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</row>
    <row r="135" spans="1:25" ht="12.75" customHeight="1">
      <c r="A135" s="74">
        <f>'b-sh'!A135</f>
        <v>0</v>
      </c>
      <c r="B135" s="117"/>
      <c r="C135" s="118"/>
      <c r="D135" s="119"/>
      <c r="E135" s="120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2"/>
      <c r="Y135" s="122"/>
    </row>
    <row r="136" spans="1:81" s="2" customFormat="1" ht="12.75" customHeight="1">
      <c r="A136" s="75">
        <f aca="true" t="shared" si="36" ref="A136:A141">A135</f>
        <v>0</v>
      </c>
      <c r="B136" s="29" t="str">
        <f aca="true" t="shared" si="37" ref="B136:B141">B3</f>
        <v>Bayern</v>
      </c>
      <c r="C136" s="63"/>
      <c r="D136" s="81"/>
      <c r="E136" s="61"/>
      <c r="F136" s="60"/>
      <c r="G136" s="60"/>
      <c r="H136" s="60"/>
      <c r="I136" s="3"/>
      <c r="J136" s="31"/>
      <c r="K136" s="31"/>
      <c r="L136" s="3"/>
      <c r="M136" s="4"/>
      <c r="N136" s="4"/>
      <c r="O136" s="4"/>
      <c r="P136" s="4"/>
      <c r="Q136" s="4"/>
      <c r="R136" s="4"/>
      <c r="S136" s="4"/>
      <c r="T136" s="33"/>
      <c r="U136" s="33"/>
      <c r="V136" s="33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</row>
    <row r="137" spans="1:81" s="2" customFormat="1" ht="12.75" customHeight="1">
      <c r="A137" s="75">
        <f t="shared" si="36"/>
        <v>0</v>
      </c>
      <c r="B137" s="29" t="str">
        <f t="shared" si="37"/>
        <v>Baden-Württemberg</v>
      </c>
      <c r="C137" s="63"/>
      <c r="D137" s="81"/>
      <c r="E137" s="61"/>
      <c r="F137" s="60"/>
      <c r="G137" s="60"/>
      <c r="H137" s="60"/>
      <c r="I137" s="3"/>
      <c r="J137" s="31"/>
      <c r="K137" s="31"/>
      <c r="L137" s="3"/>
      <c r="M137" s="4"/>
      <c r="N137" s="4"/>
      <c r="O137" s="4"/>
      <c r="P137" s="4"/>
      <c r="Q137" s="4"/>
      <c r="R137" s="4"/>
      <c r="S137" s="4"/>
      <c r="T137" s="33"/>
      <c r="U137" s="33"/>
      <c r="V137" s="33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</row>
    <row r="138" spans="1:81" s="2" customFormat="1" ht="12.75" customHeight="1">
      <c r="A138" s="75">
        <f t="shared" si="36"/>
        <v>0</v>
      </c>
      <c r="B138" s="29" t="str">
        <f t="shared" si="37"/>
        <v>Südwest</v>
      </c>
      <c r="C138" s="63"/>
      <c r="D138" s="81"/>
      <c r="E138" s="61"/>
      <c r="F138" s="60"/>
      <c r="G138" s="60"/>
      <c r="H138" s="60"/>
      <c r="I138" s="3"/>
      <c r="J138" s="31"/>
      <c r="K138" s="31"/>
      <c r="L138" s="3"/>
      <c r="M138" s="4"/>
      <c r="N138" s="4"/>
      <c r="O138" s="4"/>
      <c r="P138" s="4"/>
      <c r="Q138" s="4"/>
      <c r="R138" s="4"/>
      <c r="S138" s="4"/>
      <c r="T138" s="33"/>
      <c r="U138" s="33"/>
      <c r="V138" s="33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</row>
    <row r="139" spans="1:81" s="2" customFormat="1" ht="12.75" customHeight="1">
      <c r="A139" s="75">
        <f t="shared" si="36"/>
        <v>0</v>
      </c>
      <c r="B139" s="29" t="str">
        <f t="shared" si="37"/>
        <v>Berlin-Brandenburg</v>
      </c>
      <c r="C139" s="63"/>
      <c r="D139" s="81"/>
      <c r="E139" s="61"/>
      <c r="F139" s="60"/>
      <c r="G139" s="60"/>
      <c r="H139" s="60"/>
      <c r="I139" s="3"/>
      <c r="J139" s="31"/>
      <c r="K139" s="31"/>
      <c r="L139" s="3"/>
      <c r="M139" s="4"/>
      <c r="N139" s="4"/>
      <c r="O139" s="4"/>
      <c r="P139" s="4"/>
      <c r="Q139" s="4"/>
      <c r="R139" s="4"/>
      <c r="S139" s="4"/>
      <c r="T139" s="33"/>
      <c r="U139" s="33"/>
      <c r="V139" s="33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</row>
    <row r="140" spans="1:81" s="2" customFormat="1" ht="12.75" customHeight="1">
      <c r="A140" s="75">
        <f t="shared" si="36"/>
        <v>0</v>
      </c>
      <c r="B140" s="29" t="str">
        <f t="shared" si="37"/>
        <v>Gegner 5</v>
      </c>
      <c r="C140" s="63"/>
      <c r="D140" s="81"/>
      <c r="E140" s="61"/>
      <c r="F140" s="60"/>
      <c r="G140" s="60"/>
      <c r="H140" s="60"/>
      <c r="I140" s="3"/>
      <c r="J140" s="31"/>
      <c r="K140" s="31"/>
      <c r="L140" s="3"/>
      <c r="M140" s="4"/>
      <c r="N140" s="4"/>
      <c r="O140" s="4"/>
      <c r="P140" s="4"/>
      <c r="Q140" s="4"/>
      <c r="R140" s="4"/>
      <c r="S140" s="4"/>
      <c r="T140" s="33"/>
      <c r="U140" s="33"/>
      <c r="V140" s="33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</row>
    <row r="141" spans="1:81" s="2" customFormat="1" ht="12.75" customHeight="1">
      <c r="A141" s="75">
        <f t="shared" si="36"/>
        <v>0</v>
      </c>
      <c r="B141" s="29" t="str">
        <f t="shared" si="37"/>
        <v>Gegner 6</v>
      </c>
      <c r="C141" s="63"/>
      <c r="D141" s="81"/>
      <c r="E141" s="61"/>
      <c r="F141" s="60"/>
      <c r="G141" s="60"/>
      <c r="H141" s="60"/>
      <c r="I141" s="3"/>
      <c r="J141" s="31"/>
      <c r="K141" s="31"/>
      <c r="L141" s="3"/>
      <c r="M141" s="4"/>
      <c r="N141" s="4"/>
      <c r="O141" s="4"/>
      <c r="P141" s="4"/>
      <c r="Q141" s="4"/>
      <c r="R141" s="4"/>
      <c r="S141" s="4"/>
      <c r="T141" s="33"/>
      <c r="U141" s="33"/>
      <c r="V141" s="33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</row>
    <row r="142" spans="1:25" ht="12.75" customHeight="1">
      <c r="A142" s="74">
        <f>'b-sh'!A142</f>
        <v>0</v>
      </c>
      <c r="B142" s="117"/>
      <c r="C142" s="118"/>
      <c r="D142" s="119"/>
      <c r="E142" s="120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2"/>
      <c r="Y142" s="122"/>
    </row>
    <row r="143" spans="1:81" s="2" customFormat="1" ht="12.75" customHeight="1">
      <c r="A143" s="75">
        <f aca="true" t="shared" si="38" ref="A143:A148">A142</f>
        <v>0</v>
      </c>
      <c r="B143" s="29" t="str">
        <f aca="true" t="shared" si="39" ref="B143:B148">B31</f>
        <v>Bayern</v>
      </c>
      <c r="C143" s="63"/>
      <c r="D143" s="81"/>
      <c r="E143" s="61"/>
      <c r="F143" s="60"/>
      <c r="G143" s="60"/>
      <c r="H143" s="60"/>
      <c r="I143" s="3"/>
      <c r="J143" s="31"/>
      <c r="K143" s="31"/>
      <c r="L143" s="3"/>
      <c r="M143" s="4"/>
      <c r="N143" s="4"/>
      <c r="O143" s="4"/>
      <c r="P143" s="4"/>
      <c r="Q143" s="4"/>
      <c r="R143" s="4"/>
      <c r="S143" s="4"/>
      <c r="T143" s="33"/>
      <c r="U143" s="33"/>
      <c r="V143" s="33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</row>
    <row r="144" spans="1:81" s="2" customFormat="1" ht="12.75" customHeight="1">
      <c r="A144" s="75">
        <f t="shared" si="38"/>
        <v>0</v>
      </c>
      <c r="B144" s="29" t="str">
        <f t="shared" si="39"/>
        <v>Baden-Württemberg</v>
      </c>
      <c r="C144" s="63"/>
      <c r="D144" s="81"/>
      <c r="E144" s="61"/>
      <c r="F144" s="60"/>
      <c r="G144" s="60"/>
      <c r="H144" s="60"/>
      <c r="I144" s="3"/>
      <c r="J144" s="31"/>
      <c r="K144" s="31"/>
      <c r="L144" s="3"/>
      <c r="M144" s="4"/>
      <c r="N144" s="4"/>
      <c r="O144" s="4"/>
      <c r="P144" s="4"/>
      <c r="Q144" s="4"/>
      <c r="R144" s="4"/>
      <c r="S144" s="4"/>
      <c r="T144" s="33"/>
      <c r="U144" s="33"/>
      <c r="V144" s="33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</row>
    <row r="145" spans="1:81" s="2" customFormat="1" ht="12.75" customHeight="1">
      <c r="A145" s="75">
        <f t="shared" si="38"/>
        <v>0</v>
      </c>
      <c r="B145" s="29" t="str">
        <f t="shared" si="39"/>
        <v>Südwest</v>
      </c>
      <c r="C145" s="63"/>
      <c r="D145" s="81"/>
      <c r="E145" s="61"/>
      <c r="F145" s="60"/>
      <c r="G145" s="60"/>
      <c r="H145" s="60"/>
      <c r="I145" s="3"/>
      <c r="J145" s="31"/>
      <c r="K145" s="31"/>
      <c r="L145" s="3"/>
      <c r="M145" s="4"/>
      <c r="N145" s="4"/>
      <c r="O145" s="4"/>
      <c r="P145" s="4"/>
      <c r="Q145" s="4"/>
      <c r="R145" s="4"/>
      <c r="S145" s="4"/>
      <c r="T145" s="33"/>
      <c r="U145" s="33"/>
      <c r="V145" s="33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</row>
    <row r="146" spans="1:81" s="2" customFormat="1" ht="12.75" customHeight="1">
      <c r="A146" s="75">
        <f t="shared" si="38"/>
        <v>0</v>
      </c>
      <c r="B146" s="29" t="str">
        <f t="shared" si="39"/>
        <v>Berlin-Brandenburg</v>
      </c>
      <c r="C146" s="63"/>
      <c r="D146" s="81"/>
      <c r="E146" s="61"/>
      <c r="F146" s="60"/>
      <c r="G146" s="60"/>
      <c r="H146" s="60"/>
      <c r="I146" s="3"/>
      <c r="J146" s="31"/>
      <c r="K146" s="31"/>
      <c r="L146" s="3"/>
      <c r="M146" s="4"/>
      <c r="N146" s="4"/>
      <c r="O146" s="4"/>
      <c r="P146" s="4"/>
      <c r="Q146" s="4"/>
      <c r="R146" s="4"/>
      <c r="S146" s="4"/>
      <c r="T146" s="33"/>
      <c r="U146" s="33"/>
      <c r="V146" s="33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</row>
    <row r="147" spans="1:81" s="2" customFormat="1" ht="12.75" customHeight="1">
      <c r="A147" s="75">
        <f t="shared" si="38"/>
        <v>0</v>
      </c>
      <c r="B147" s="29" t="str">
        <f t="shared" si="39"/>
        <v>Gegner 5</v>
      </c>
      <c r="C147" s="63"/>
      <c r="D147" s="81"/>
      <c r="E147" s="61"/>
      <c r="F147" s="60"/>
      <c r="G147" s="60"/>
      <c r="H147" s="60"/>
      <c r="I147" s="3"/>
      <c r="J147" s="31"/>
      <c r="K147" s="31"/>
      <c r="L147" s="3"/>
      <c r="M147" s="4"/>
      <c r="N147" s="4"/>
      <c r="O147" s="4"/>
      <c r="P147" s="4"/>
      <c r="Q147" s="4"/>
      <c r="R147" s="4"/>
      <c r="S147" s="4"/>
      <c r="T147" s="33"/>
      <c r="U147" s="33"/>
      <c r="V147" s="33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</row>
    <row r="148" spans="1:81" s="2" customFormat="1" ht="12.75" customHeight="1">
      <c r="A148" s="75">
        <f t="shared" si="38"/>
        <v>0</v>
      </c>
      <c r="B148" s="29" t="str">
        <f t="shared" si="39"/>
        <v>Gegner 6</v>
      </c>
      <c r="C148" s="63"/>
      <c r="D148" s="81"/>
      <c r="E148" s="61"/>
      <c r="F148" s="60"/>
      <c r="G148" s="60"/>
      <c r="H148" s="60"/>
      <c r="I148" s="3"/>
      <c r="J148" s="31"/>
      <c r="K148" s="31"/>
      <c r="L148" s="3"/>
      <c r="M148" s="4"/>
      <c r="N148" s="4"/>
      <c r="O148" s="4"/>
      <c r="P148" s="4"/>
      <c r="Q148" s="4"/>
      <c r="R148" s="4"/>
      <c r="S148" s="4"/>
      <c r="T148" s="33"/>
      <c r="U148" s="33"/>
      <c r="V148" s="33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</row>
    <row r="149" spans="1:25" ht="12.75" customHeight="1">
      <c r="A149" s="74">
        <f>'b-sh'!A149</f>
        <v>0</v>
      </c>
      <c r="B149" s="117"/>
      <c r="C149" s="118"/>
      <c r="D149" s="119"/>
      <c r="E149" s="120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2"/>
      <c r="Y149" s="122"/>
    </row>
    <row r="150" spans="1:81" s="2" customFormat="1" ht="12.75" customHeight="1">
      <c r="A150" s="75">
        <f aca="true" t="shared" si="40" ref="A150:A155">A149</f>
        <v>0</v>
      </c>
      <c r="B150" s="29" t="str">
        <f aca="true" t="shared" si="41" ref="B150:B155">B31</f>
        <v>Bayern</v>
      </c>
      <c r="C150" s="63"/>
      <c r="D150" s="81"/>
      <c r="E150" s="61"/>
      <c r="F150" s="60"/>
      <c r="G150" s="60"/>
      <c r="H150" s="60"/>
      <c r="I150" s="3"/>
      <c r="J150" s="31"/>
      <c r="K150" s="31"/>
      <c r="L150" s="3"/>
      <c r="M150" s="4"/>
      <c r="N150" s="4"/>
      <c r="O150" s="4"/>
      <c r="P150" s="4"/>
      <c r="Q150" s="4"/>
      <c r="R150" s="4"/>
      <c r="S150" s="4"/>
      <c r="T150" s="33"/>
      <c r="U150" s="33"/>
      <c r="V150" s="33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</row>
    <row r="151" spans="1:81" s="2" customFormat="1" ht="12.75" customHeight="1">
      <c r="A151" s="75">
        <f t="shared" si="40"/>
        <v>0</v>
      </c>
      <c r="B151" s="29" t="str">
        <f t="shared" si="41"/>
        <v>Baden-Württemberg</v>
      </c>
      <c r="C151" s="63"/>
      <c r="D151" s="81"/>
      <c r="E151" s="61"/>
      <c r="F151" s="60"/>
      <c r="G151" s="60"/>
      <c r="H151" s="60"/>
      <c r="I151" s="3"/>
      <c r="J151" s="31"/>
      <c r="K151" s="31"/>
      <c r="L151" s="3"/>
      <c r="M151" s="4"/>
      <c r="N151" s="4"/>
      <c r="O151" s="4"/>
      <c r="P151" s="4"/>
      <c r="Q151" s="4"/>
      <c r="R151" s="4"/>
      <c r="S151" s="4"/>
      <c r="T151" s="33"/>
      <c r="U151" s="33"/>
      <c r="V151" s="33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</row>
    <row r="152" spans="1:81" s="2" customFormat="1" ht="12.75" customHeight="1">
      <c r="A152" s="75">
        <f t="shared" si="40"/>
        <v>0</v>
      </c>
      <c r="B152" s="29" t="str">
        <f t="shared" si="41"/>
        <v>Südwest</v>
      </c>
      <c r="C152" s="63"/>
      <c r="D152" s="81"/>
      <c r="E152" s="61"/>
      <c r="F152" s="60"/>
      <c r="G152" s="60"/>
      <c r="H152" s="60"/>
      <c r="I152" s="3"/>
      <c r="J152" s="31"/>
      <c r="K152" s="31"/>
      <c r="L152" s="3"/>
      <c r="M152" s="4"/>
      <c r="N152" s="4"/>
      <c r="O152" s="4"/>
      <c r="P152" s="4"/>
      <c r="Q152" s="4"/>
      <c r="R152" s="4"/>
      <c r="S152" s="4"/>
      <c r="T152" s="33"/>
      <c r="U152" s="33"/>
      <c r="V152" s="33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</row>
    <row r="153" spans="1:81" s="2" customFormat="1" ht="12.75" customHeight="1">
      <c r="A153" s="75">
        <f t="shared" si="40"/>
        <v>0</v>
      </c>
      <c r="B153" s="29" t="str">
        <f t="shared" si="41"/>
        <v>Berlin-Brandenburg</v>
      </c>
      <c r="C153" s="63"/>
      <c r="D153" s="81"/>
      <c r="E153" s="61"/>
      <c r="F153" s="60"/>
      <c r="G153" s="60"/>
      <c r="H153" s="60"/>
      <c r="I153" s="3"/>
      <c r="J153" s="31"/>
      <c r="K153" s="31"/>
      <c r="L153" s="3"/>
      <c r="M153" s="4"/>
      <c r="N153" s="4"/>
      <c r="O153" s="4"/>
      <c r="P153" s="4"/>
      <c r="Q153" s="4"/>
      <c r="R153" s="4"/>
      <c r="S153" s="4"/>
      <c r="T153" s="33"/>
      <c r="U153" s="33"/>
      <c r="V153" s="33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</row>
    <row r="154" spans="1:81" s="2" customFormat="1" ht="12.75" customHeight="1">
      <c r="A154" s="75">
        <f t="shared" si="40"/>
        <v>0</v>
      </c>
      <c r="B154" s="29" t="str">
        <f t="shared" si="41"/>
        <v>Gegner 5</v>
      </c>
      <c r="C154" s="63"/>
      <c r="D154" s="81"/>
      <c r="E154" s="61"/>
      <c r="F154" s="60"/>
      <c r="G154" s="60"/>
      <c r="H154" s="60"/>
      <c r="I154" s="3"/>
      <c r="J154" s="31"/>
      <c r="K154" s="31"/>
      <c r="L154" s="3"/>
      <c r="M154" s="4"/>
      <c r="N154" s="4"/>
      <c r="O154" s="4"/>
      <c r="P154" s="4"/>
      <c r="Q154" s="4"/>
      <c r="R154" s="4"/>
      <c r="S154" s="4"/>
      <c r="T154" s="33"/>
      <c r="U154" s="33"/>
      <c r="V154" s="33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</row>
    <row r="155" spans="1:81" s="2" customFormat="1" ht="12.75" customHeight="1">
      <c r="A155" s="75">
        <f t="shared" si="40"/>
        <v>0</v>
      </c>
      <c r="B155" s="29" t="str">
        <f t="shared" si="41"/>
        <v>Gegner 6</v>
      </c>
      <c r="C155" s="63"/>
      <c r="D155" s="81"/>
      <c r="E155" s="61"/>
      <c r="F155" s="60"/>
      <c r="G155" s="60"/>
      <c r="H155" s="60"/>
      <c r="I155" s="3"/>
      <c r="J155" s="31"/>
      <c r="K155" s="31"/>
      <c r="L155" s="3"/>
      <c r="M155" s="4"/>
      <c r="N155" s="4"/>
      <c r="O155" s="4"/>
      <c r="P155" s="4"/>
      <c r="Q155" s="4"/>
      <c r="R155" s="4"/>
      <c r="S155" s="4"/>
      <c r="T155" s="33"/>
      <c r="U155" s="33"/>
      <c r="V155" s="33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</row>
    <row r="156" spans="1:25" ht="12.75" customHeight="1">
      <c r="A156" s="74">
        <f>'b-sh'!A156</f>
        <v>0</v>
      </c>
      <c r="B156" s="117"/>
      <c r="C156" s="118"/>
      <c r="D156" s="119"/>
      <c r="E156" s="120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2"/>
      <c r="Y156" s="122"/>
    </row>
    <row r="157" spans="1:81" s="2" customFormat="1" ht="12.75" customHeight="1">
      <c r="A157" s="75">
        <f aca="true" t="shared" si="42" ref="A157:A162">A156</f>
        <v>0</v>
      </c>
      <c r="B157" s="29" t="str">
        <f aca="true" t="shared" si="43" ref="B157:B162">B31</f>
        <v>Bayern</v>
      </c>
      <c r="C157" s="63"/>
      <c r="D157" s="81"/>
      <c r="E157" s="61"/>
      <c r="F157" s="60"/>
      <c r="G157" s="60"/>
      <c r="H157" s="60"/>
      <c r="I157" s="3"/>
      <c r="J157" s="31"/>
      <c r="K157" s="31"/>
      <c r="L157" s="3"/>
      <c r="M157" s="4"/>
      <c r="N157" s="4"/>
      <c r="O157" s="4"/>
      <c r="P157" s="4"/>
      <c r="Q157" s="4"/>
      <c r="R157" s="4"/>
      <c r="S157" s="4"/>
      <c r="T157" s="33"/>
      <c r="U157" s="33"/>
      <c r="V157" s="33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</row>
    <row r="158" spans="1:81" s="2" customFormat="1" ht="12.75" customHeight="1">
      <c r="A158" s="75">
        <f t="shared" si="42"/>
        <v>0</v>
      </c>
      <c r="B158" s="29" t="str">
        <f t="shared" si="43"/>
        <v>Baden-Württemberg</v>
      </c>
      <c r="C158" s="63"/>
      <c r="D158" s="81"/>
      <c r="E158" s="61"/>
      <c r="F158" s="60"/>
      <c r="G158" s="60"/>
      <c r="H158" s="60"/>
      <c r="I158" s="3"/>
      <c r="J158" s="31"/>
      <c r="K158" s="31"/>
      <c r="L158" s="3"/>
      <c r="M158" s="4"/>
      <c r="N158" s="4"/>
      <c r="O158" s="4"/>
      <c r="P158" s="4"/>
      <c r="Q158" s="4"/>
      <c r="R158" s="4"/>
      <c r="S158" s="4"/>
      <c r="T158" s="33"/>
      <c r="U158" s="33"/>
      <c r="V158" s="33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</row>
    <row r="159" spans="1:81" s="2" customFormat="1" ht="12.75" customHeight="1">
      <c r="A159" s="75">
        <f t="shared" si="42"/>
        <v>0</v>
      </c>
      <c r="B159" s="29" t="str">
        <f t="shared" si="43"/>
        <v>Südwest</v>
      </c>
      <c r="C159" s="63"/>
      <c r="D159" s="81"/>
      <c r="E159" s="61"/>
      <c r="F159" s="60"/>
      <c r="G159" s="60"/>
      <c r="H159" s="60"/>
      <c r="I159" s="3"/>
      <c r="J159" s="31"/>
      <c r="K159" s="31"/>
      <c r="L159" s="3"/>
      <c r="M159" s="4"/>
      <c r="N159" s="4"/>
      <c r="O159" s="4"/>
      <c r="P159" s="4"/>
      <c r="Q159" s="4"/>
      <c r="R159" s="4"/>
      <c r="S159" s="4"/>
      <c r="T159" s="33"/>
      <c r="U159" s="33"/>
      <c r="V159" s="33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</row>
    <row r="160" spans="1:81" s="2" customFormat="1" ht="12.75" customHeight="1">
      <c r="A160" s="75">
        <f t="shared" si="42"/>
        <v>0</v>
      </c>
      <c r="B160" s="29" t="str">
        <f t="shared" si="43"/>
        <v>Berlin-Brandenburg</v>
      </c>
      <c r="C160" s="63"/>
      <c r="D160" s="81"/>
      <c r="E160" s="61"/>
      <c r="F160" s="60"/>
      <c r="G160" s="60"/>
      <c r="H160" s="60"/>
      <c r="I160" s="3"/>
      <c r="J160" s="31"/>
      <c r="K160" s="31"/>
      <c r="L160" s="3"/>
      <c r="M160" s="4"/>
      <c r="N160" s="4"/>
      <c r="O160" s="4"/>
      <c r="P160" s="4"/>
      <c r="Q160" s="4"/>
      <c r="R160" s="4"/>
      <c r="S160" s="4"/>
      <c r="T160" s="33"/>
      <c r="U160" s="33"/>
      <c r="V160" s="33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</row>
    <row r="161" spans="1:81" s="2" customFormat="1" ht="12.75" customHeight="1">
      <c r="A161" s="75">
        <f t="shared" si="42"/>
        <v>0</v>
      </c>
      <c r="B161" s="29" t="str">
        <f t="shared" si="43"/>
        <v>Gegner 5</v>
      </c>
      <c r="C161" s="63"/>
      <c r="D161" s="81"/>
      <c r="E161" s="61"/>
      <c r="F161" s="60"/>
      <c r="G161" s="60"/>
      <c r="H161" s="60"/>
      <c r="I161" s="3"/>
      <c r="J161" s="31"/>
      <c r="K161" s="31"/>
      <c r="L161" s="3"/>
      <c r="M161" s="4"/>
      <c r="N161" s="4"/>
      <c r="O161" s="4"/>
      <c r="P161" s="4"/>
      <c r="Q161" s="4"/>
      <c r="R161" s="4"/>
      <c r="S161" s="4"/>
      <c r="T161" s="33"/>
      <c r="U161" s="33"/>
      <c r="V161" s="33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</row>
    <row r="162" spans="1:81" s="2" customFormat="1" ht="12.75" customHeight="1">
      <c r="A162" s="75">
        <f t="shared" si="42"/>
        <v>0</v>
      </c>
      <c r="B162" s="29" t="str">
        <f t="shared" si="43"/>
        <v>Gegner 6</v>
      </c>
      <c r="C162" s="63"/>
      <c r="D162" s="81"/>
      <c r="E162" s="61"/>
      <c r="F162" s="60"/>
      <c r="G162" s="60"/>
      <c r="H162" s="60"/>
      <c r="I162" s="3"/>
      <c r="J162" s="31"/>
      <c r="K162" s="31"/>
      <c r="L162" s="3"/>
      <c r="M162" s="4"/>
      <c r="N162" s="4"/>
      <c r="O162" s="4"/>
      <c r="P162" s="4"/>
      <c r="Q162" s="4"/>
      <c r="R162" s="4"/>
      <c r="S162" s="4"/>
      <c r="T162" s="33"/>
      <c r="U162" s="33"/>
      <c r="V162" s="33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</row>
    <row r="163" spans="1:25" ht="12.75" customHeight="1">
      <c r="A163" s="74">
        <f>'b-sh'!A163</f>
        <v>0</v>
      </c>
      <c r="B163" s="117"/>
      <c r="C163" s="118"/>
      <c r="D163" s="119"/>
      <c r="E163" s="120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2"/>
      <c r="Y163" s="122"/>
    </row>
    <row r="164" spans="1:81" s="2" customFormat="1" ht="12.75" customHeight="1">
      <c r="A164" s="75">
        <f aca="true" t="shared" si="44" ref="A164:A169">A163</f>
        <v>0</v>
      </c>
      <c r="B164" s="29" t="str">
        <f aca="true" t="shared" si="45" ref="B164:B169">B31</f>
        <v>Bayern</v>
      </c>
      <c r="C164" s="63"/>
      <c r="D164" s="81"/>
      <c r="E164" s="61"/>
      <c r="F164" s="60"/>
      <c r="G164" s="60"/>
      <c r="H164" s="60"/>
      <c r="I164" s="3"/>
      <c r="J164" s="31"/>
      <c r="K164" s="31"/>
      <c r="L164" s="3"/>
      <c r="M164" s="4"/>
      <c r="N164" s="4"/>
      <c r="O164" s="4"/>
      <c r="P164" s="4"/>
      <c r="Q164" s="4"/>
      <c r="R164" s="4"/>
      <c r="S164" s="4"/>
      <c r="T164" s="33"/>
      <c r="U164" s="33"/>
      <c r="V164" s="33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</row>
    <row r="165" spans="1:81" s="2" customFormat="1" ht="12.75" customHeight="1">
      <c r="A165" s="75">
        <f t="shared" si="44"/>
        <v>0</v>
      </c>
      <c r="B165" s="29" t="str">
        <f t="shared" si="45"/>
        <v>Baden-Württemberg</v>
      </c>
      <c r="C165" s="63"/>
      <c r="D165" s="81"/>
      <c r="E165" s="61"/>
      <c r="F165" s="60"/>
      <c r="G165" s="60"/>
      <c r="H165" s="60"/>
      <c r="I165" s="3"/>
      <c r="J165" s="31"/>
      <c r="K165" s="31"/>
      <c r="L165" s="3"/>
      <c r="M165" s="4"/>
      <c r="N165" s="4"/>
      <c r="O165" s="4"/>
      <c r="P165" s="4"/>
      <c r="Q165" s="4"/>
      <c r="R165" s="4"/>
      <c r="S165" s="4"/>
      <c r="T165" s="33"/>
      <c r="U165" s="33"/>
      <c r="V165" s="33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</row>
    <row r="166" spans="1:81" s="2" customFormat="1" ht="12.75" customHeight="1">
      <c r="A166" s="75">
        <f t="shared" si="44"/>
        <v>0</v>
      </c>
      <c r="B166" s="29" t="str">
        <f t="shared" si="45"/>
        <v>Südwest</v>
      </c>
      <c r="C166" s="63"/>
      <c r="D166" s="81"/>
      <c r="E166" s="61"/>
      <c r="F166" s="60"/>
      <c r="G166" s="60"/>
      <c r="H166" s="60"/>
      <c r="I166" s="3"/>
      <c r="J166" s="31"/>
      <c r="K166" s="31"/>
      <c r="L166" s="3"/>
      <c r="M166" s="4"/>
      <c r="N166" s="4"/>
      <c r="O166" s="4"/>
      <c r="P166" s="4"/>
      <c r="Q166" s="4"/>
      <c r="R166" s="4"/>
      <c r="S166" s="4"/>
      <c r="T166" s="33"/>
      <c r="U166" s="33"/>
      <c r="V166" s="33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</row>
    <row r="167" spans="1:81" s="2" customFormat="1" ht="12.75" customHeight="1">
      <c r="A167" s="75">
        <f t="shared" si="44"/>
        <v>0</v>
      </c>
      <c r="B167" s="29" t="str">
        <f t="shared" si="45"/>
        <v>Berlin-Brandenburg</v>
      </c>
      <c r="C167" s="63"/>
      <c r="D167" s="81"/>
      <c r="E167" s="61"/>
      <c r="F167" s="60"/>
      <c r="G167" s="60"/>
      <c r="H167" s="60"/>
      <c r="I167" s="3"/>
      <c r="J167" s="31"/>
      <c r="K167" s="31"/>
      <c r="L167" s="3"/>
      <c r="M167" s="4"/>
      <c r="N167" s="4"/>
      <c r="O167" s="4"/>
      <c r="P167" s="4"/>
      <c r="Q167" s="4"/>
      <c r="R167" s="4"/>
      <c r="S167" s="4"/>
      <c r="T167" s="33"/>
      <c r="U167" s="33"/>
      <c r="V167" s="33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</row>
    <row r="168" spans="1:81" s="2" customFormat="1" ht="12.75" customHeight="1">
      <c r="A168" s="75">
        <f t="shared" si="44"/>
        <v>0</v>
      </c>
      <c r="B168" s="29" t="str">
        <f t="shared" si="45"/>
        <v>Gegner 5</v>
      </c>
      <c r="C168" s="63"/>
      <c r="D168" s="81"/>
      <c r="E168" s="61"/>
      <c r="F168" s="60"/>
      <c r="G168" s="60"/>
      <c r="H168" s="60"/>
      <c r="I168" s="3"/>
      <c r="J168" s="31"/>
      <c r="K168" s="31"/>
      <c r="L168" s="3"/>
      <c r="M168" s="4"/>
      <c r="N168" s="4"/>
      <c r="O168" s="4"/>
      <c r="P168" s="4"/>
      <c r="Q168" s="4"/>
      <c r="R168" s="4"/>
      <c r="S168" s="4"/>
      <c r="T168" s="33"/>
      <c r="U168" s="33"/>
      <c r="V168" s="33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</row>
    <row r="169" spans="1:81" s="2" customFormat="1" ht="12.75" customHeight="1">
      <c r="A169" s="75">
        <f t="shared" si="44"/>
        <v>0</v>
      </c>
      <c r="B169" s="29" t="str">
        <f t="shared" si="45"/>
        <v>Gegner 6</v>
      </c>
      <c r="C169" s="63"/>
      <c r="D169" s="81"/>
      <c r="E169" s="61"/>
      <c r="F169" s="60"/>
      <c r="G169" s="60"/>
      <c r="H169" s="60"/>
      <c r="I169" s="3"/>
      <c r="J169" s="31"/>
      <c r="K169" s="31"/>
      <c r="L169" s="3"/>
      <c r="M169" s="4"/>
      <c r="N169" s="4"/>
      <c r="O169" s="4"/>
      <c r="P169" s="4"/>
      <c r="Q169" s="4"/>
      <c r="R169" s="4"/>
      <c r="S169" s="4"/>
      <c r="T169" s="33"/>
      <c r="U169" s="33"/>
      <c r="V169" s="33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</row>
    <row r="171" spans="2:22" s="79" customFormat="1" ht="12.75" customHeight="1">
      <c r="B171" s="79" t="s">
        <v>35</v>
      </c>
      <c r="C171" s="83"/>
      <c r="D171" s="91">
        <f>SUBTOTAL(9,D3:D141)</f>
        <v>24.999000000000002</v>
      </c>
      <c r="E171" s="85">
        <f aca="true" t="shared" si="46" ref="E171:V171">SUBTOTAL(9,E3:E141)</f>
        <v>124</v>
      </c>
      <c r="F171" s="85">
        <f t="shared" si="46"/>
        <v>109</v>
      </c>
      <c r="G171" s="85">
        <f t="shared" si="46"/>
        <v>24</v>
      </c>
      <c r="H171" s="85">
        <f t="shared" si="46"/>
        <v>19</v>
      </c>
      <c r="I171" s="87">
        <f t="shared" si="46"/>
        <v>37</v>
      </c>
      <c r="J171" s="87">
        <f t="shared" si="46"/>
        <v>5</v>
      </c>
      <c r="K171" s="87">
        <f t="shared" si="46"/>
        <v>3</v>
      </c>
      <c r="L171" s="87">
        <f t="shared" si="46"/>
        <v>0</v>
      </c>
      <c r="M171" s="89">
        <f t="shared" si="46"/>
        <v>26</v>
      </c>
      <c r="N171" s="89">
        <f t="shared" si="46"/>
        <v>11</v>
      </c>
      <c r="O171" s="89">
        <f t="shared" si="46"/>
        <v>0</v>
      </c>
      <c r="P171" s="89">
        <f t="shared" si="46"/>
        <v>1</v>
      </c>
      <c r="Q171" s="89">
        <f t="shared" si="46"/>
        <v>3</v>
      </c>
      <c r="R171" s="89">
        <f t="shared" si="46"/>
        <v>4</v>
      </c>
      <c r="S171" s="89">
        <f t="shared" si="46"/>
        <v>0</v>
      </c>
      <c r="T171" s="92">
        <f t="shared" si="46"/>
        <v>2</v>
      </c>
      <c r="U171" s="92">
        <f t="shared" si="46"/>
        <v>2</v>
      </c>
      <c r="V171" s="92">
        <f t="shared" si="46"/>
        <v>0</v>
      </c>
    </row>
  </sheetData>
  <sheetProtection/>
  <autoFilter ref="B1:B169"/>
  <printOptions/>
  <pageMargins left="0.7874015748031497" right="0.7874015748031497" top="0.7874015748031497" bottom="0.8661417322834646" header="0.5118110236220472" footer="0.5118110236220472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C171"/>
  <sheetViews>
    <sheetView showGridLines="0" zoomScalePageLayoutView="0" workbookViewId="0" topLeftCell="A1">
      <pane ySplit="1" topLeftCell="A2" activePane="bottomLeft" state="frozen"/>
      <selection pane="topLeft" activeCell="A27" sqref="A27"/>
      <selection pane="bottomLeft" activeCell="A27" sqref="A27"/>
    </sheetView>
  </sheetViews>
  <sheetFormatPr defaultColWidth="11.421875" defaultRowHeight="12.75" customHeight="1"/>
  <cols>
    <col min="1" max="1" width="20.7109375" style="123" customWidth="1"/>
    <col min="2" max="2" width="20.7109375" style="116" customWidth="1"/>
    <col min="3" max="3" width="3.7109375" style="116" customWidth="1"/>
    <col min="4" max="4" width="7.28125" style="124" customWidth="1"/>
    <col min="5" max="5" width="3.7109375" style="125" customWidth="1"/>
    <col min="6" max="9" width="3.7109375" style="116" customWidth="1"/>
    <col min="10" max="11" width="3.7109375" style="125" customWidth="1"/>
    <col min="12" max="19" width="3.7109375" style="116" customWidth="1"/>
    <col min="20" max="22" width="3.7109375" style="125" customWidth="1"/>
    <col min="23" max="23" width="7.28125" style="127" hidden="1" customWidth="1"/>
    <col min="24" max="81" width="11.421875" style="59" customWidth="1"/>
    <col min="82" max="16384" width="11.421875" style="116" customWidth="1"/>
  </cols>
  <sheetData>
    <row r="1" spans="1:23" ht="12.75" customHeight="1">
      <c r="A1" s="71" t="str">
        <f>'b-sw'!A1</f>
        <v>Südwest</v>
      </c>
      <c r="B1" s="1" t="s">
        <v>26</v>
      </c>
      <c r="C1" s="35" t="s">
        <v>25</v>
      </c>
      <c r="D1" s="36" t="s">
        <v>20</v>
      </c>
      <c r="E1" s="37" t="s">
        <v>19</v>
      </c>
      <c r="F1" s="35" t="s">
        <v>0</v>
      </c>
      <c r="G1" s="35" t="s">
        <v>2</v>
      </c>
      <c r="H1" s="35" t="s">
        <v>21</v>
      </c>
      <c r="I1" s="35" t="s">
        <v>4</v>
      </c>
      <c r="J1" s="37" t="s">
        <v>5</v>
      </c>
      <c r="K1" s="37" t="s">
        <v>6</v>
      </c>
      <c r="L1" s="35" t="s">
        <v>7</v>
      </c>
      <c r="M1" s="35" t="s">
        <v>8</v>
      </c>
      <c r="N1" s="35" t="s">
        <v>9</v>
      </c>
      <c r="O1" s="35" t="s">
        <v>10</v>
      </c>
      <c r="P1" s="35" t="s">
        <v>13</v>
      </c>
      <c r="Q1" s="35" t="s">
        <v>14</v>
      </c>
      <c r="R1" s="35" t="s">
        <v>22</v>
      </c>
      <c r="S1" s="35" t="s">
        <v>23</v>
      </c>
      <c r="T1" s="37" t="s">
        <v>30</v>
      </c>
      <c r="U1" s="37" t="s">
        <v>31</v>
      </c>
      <c r="V1" s="37" t="s">
        <v>32</v>
      </c>
      <c r="W1" s="11" t="s">
        <v>24</v>
      </c>
    </row>
    <row r="2" spans="1:23" ht="12.75" customHeight="1">
      <c r="A2" s="74" t="str">
        <f>'b-sw'!A2</f>
        <v>Bierwirth, David</v>
      </c>
      <c r="B2" s="117"/>
      <c r="C2" s="118"/>
      <c r="D2" s="119"/>
      <c r="E2" s="120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6">
        <f>IF(E2=0,0,(H2*PITCH!$A$1)/D2)</f>
        <v>0</v>
      </c>
    </row>
    <row r="3" spans="1:81" s="2" customFormat="1" ht="12.75" customHeight="1">
      <c r="A3" s="75" t="str">
        <f aca="true" t="shared" si="0" ref="A3:A8">A2</f>
        <v>Bierwirth, David</v>
      </c>
      <c r="B3" s="29" t="str">
        <f>'b-sw'!B3</f>
        <v>Berlin-Brandenburg</v>
      </c>
      <c r="C3" s="63">
        <v>1</v>
      </c>
      <c r="D3" s="81">
        <v>6.333</v>
      </c>
      <c r="E3" s="61">
        <v>27</v>
      </c>
      <c r="F3" s="60">
        <v>23</v>
      </c>
      <c r="G3" s="60">
        <v>4</v>
      </c>
      <c r="H3" s="60">
        <v>4</v>
      </c>
      <c r="I3" s="3">
        <v>4</v>
      </c>
      <c r="J3" s="31"/>
      <c r="K3" s="31"/>
      <c r="L3" s="3"/>
      <c r="M3" s="4">
        <v>7</v>
      </c>
      <c r="N3" s="4">
        <v>3</v>
      </c>
      <c r="O3" s="4"/>
      <c r="P3" s="4">
        <v>1</v>
      </c>
      <c r="Q3" s="4"/>
      <c r="R3" s="4">
        <v>2</v>
      </c>
      <c r="S3" s="4"/>
      <c r="T3" s="33"/>
      <c r="U3" s="33">
        <v>1</v>
      </c>
      <c r="V3" s="33"/>
      <c r="W3" s="6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</row>
    <row r="4" spans="1:81" s="2" customFormat="1" ht="12.75" customHeight="1">
      <c r="A4" s="75" t="str">
        <f t="shared" si="0"/>
        <v>Bierwirth, David</v>
      </c>
      <c r="B4" s="29" t="str">
        <f>'b-sw'!B4</f>
        <v>NRW</v>
      </c>
      <c r="C4" s="63"/>
      <c r="D4" s="81"/>
      <c r="E4" s="61"/>
      <c r="F4" s="60"/>
      <c r="G4" s="60"/>
      <c r="H4" s="60"/>
      <c r="I4" s="3"/>
      <c r="J4" s="31"/>
      <c r="K4" s="31"/>
      <c r="L4" s="32"/>
      <c r="M4" s="4"/>
      <c r="N4" s="4"/>
      <c r="O4" s="4"/>
      <c r="P4" s="4"/>
      <c r="Q4" s="4"/>
      <c r="R4" s="4"/>
      <c r="S4" s="4"/>
      <c r="T4" s="33"/>
      <c r="U4" s="33"/>
      <c r="V4" s="33"/>
      <c r="W4" s="6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</row>
    <row r="5" spans="1:81" s="2" customFormat="1" ht="12.75" customHeight="1">
      <c r="A5" s="75" t="str">
        <f t="shared" si="0"/>
        <v>Bierwirth, David</v>
      </c>
      <c r="B5" s="29" t="str">
        <f>'b-sw'!B5</f>
        <v>Hessen</v>
      </c>
      <c r="C5" s="63"/>
      <c r="D5" s="81"/>
      <c r="E5" s="61"/>
      <c r="F5" s="60"/>
      <c r="G5" s="60"/>
      <c r="H5" s="60"/>
      <c r="I5" s="3"/>
      <c r="J5" s="31"/>
      <c r="K5" s="31"/>
      <c r="L5" s="3"/>
      <c r="M5" s="4"/>
      <c r="N5" s="4"/>
      <c r="O5" s="4"/>
      <c r="P5" s="4"/>
      <c r="Q5" s="4"/>
      <c r="R5" s="4"/>
      <c r="S5" s="4"/>
      <c r="T5" s="33"/>
      <c r="U5" s="33"/>
      <c r="V5" s="33"/>
      <c r="W5" s="6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</row>
    <row r="6" spans="1:81" s="2" customFormat="1" ht="12.75" customHeight="1">
      <c r="A6" s="76" t="str">
        <f t="shared" si="0"/>
        <v>Bierwirth, David</v>
      </c>
      <c r="B6" s="29" t="str">
        <f>'b-sw'!B6</f>
        <v>Schleswig-H./Hamburg</v>
      </c>
      <c r="C6" s="63"/>
      <c r="D6" s="81"/>
      <c r="E6" s="61"/>
      <c r="F6" s="60"/>
      <c r="G6" s="60"/>
      <c r="H6" s="60"/>
      <c r="I6" s="3"/>
      <c r="J6" s="31"/>
      <c r="K6" s="31"/>
      <c r="L6" s="3"/>
      <c r="M6" s="4"/>
      <c r="N6" s="4"/>
      <c r="O6" s="4"/>
      <c r="P6" s="4"/>
      <c r="Q6" s="4"/>
      <c r="R6" s="4"/>
      <c r="S6" s="4"/>
      <c r="T6" s="33"/>
      <c r="U6" s="33"/>
      <c r="V6" s="33"/>
      <c r="W6" s="6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</row>
    <row r="7" spans="1:81" s="2" customFormat="1" ht="12.75" customHeight="1">
      <c r="A7" s="75" t="str">
        <f t="shared" si="0"/>
        <v>Bierwirth, David</v>
      </c>
      <c r="B7" s="29" t="str">
        <f>'b-sw'!B7</f>
        <v>Gegner 5</v>
      </c>
      <c r="C7" s="63"/>
      <c r="D7" s="81"/>
      <c r="E7" s="61"/>
      <c r="F7" s="60"/>
      <c r="G7" s="60"/>
      <c r="H7" s="60"/>
      <c r="I7" s="3"/>
      <c r="J7" s="31"/>
      <c r="K7" s="31"/>
      <c r="L7" s="3"/>
      <c r="M7" s="4"/>
      <c r="N7" s="4"/>
      <c r="O7" s="4"/>
      <c r="P7" s="4"/>
      <c r="Q7" s="4"/>
      <c r="R7" s="4"/>
      <c r="S7" s="4"/>
      <c r="T7" s="33"/>
      <c r="U7" s="33"/>
      <c r="V7" s="33"/>
      <c r="W7" s="6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</row>
    <row r="8" spans="1:81" s="2" customFormat="1" ht="12.75" customHeight="1">
      <c r="A8" s="76" t="str">
        <f t="shared" si="0"/>
        <v>Bierwirth, David</v>
      </c>
      <c r="B8" s="29" t="str">
        <f>'b-sw'!B8</f>
        <v>Gegner 6</v>
      </c>
      <c r="C8" s="63"/>
      <c r="D8" s="81"/>
      <c r="E8" s="61"/>
      <c r="F8" s="60"/>
      <c r="G8" s="60"/>
      <c r="H8" s="60"/>
      <c r="I8" s="3"/>
      <c r="J8" s="31"/>
      <c r="K8" s="31"/>
      <c r="L8" s="3"/>
      <c r="M8" s="4"/>
      <c r="N8" s="4"/>
      <c r="O8" s="4"/>
      <c r="P8" s="4"/>
      <c r="Q8" s="4"/>
      <c r="R8" s="4"/>
      <c r="S8" s="4"/>
      <c r="T8" s="33"/>
      <c r="U8" s="33"/>
      <c r="V8" s="33"/>
      <c r="W8" s="6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</row>
    <row r="9" spans="1:23" ht="12.75" customHeight="1">
      <c r="A9" s="74" t="str">
        <f>'b-sw'!A9</f>
        <v>Boukadida, Maurice</v>
      </c>
      <c r="B9" s="117"/>
      <c r="C9" s="118"/>
      <c r="D9" s="119"/>
      <c r="E9" s="120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6">
        <f>IF(E9=0,0,(H9*PITCH!$A$1)/D9)</f>
        <v>0</v>
      </c>
    </row>
    <row r="10" spans="1:81" s="2" customFormat="1" ht="12.75" customHeight="1">
      <c r="A10" s="75" t="str">
        <f aca="true" t="shared" si="1" ref="A10:A15">A9</f>
        <v>Boukadida, Maurice</v>
      </c>
      <c r="B10" s="29" t="str">
        <f>$B$3</f>
        <v>Berlin-Brandenburg</v>
      </c>
      <c r="C10" s="63"/>
      <c r="D10" s="81"/>
      <c r="E10" s="61"/>
      <c r="F10" s="60"/>
      <c r="G10" s="60"/>
      <c r="H10" s="60"/>
      <c r="I10" s="3"/>
      <c r="J10" s="31"/>
      <c r="K10" s="31"/>
      <c r="L10" s="3"/>
      <c r="M10" s="4"/>
      <c r="N10" s="4"/>
      <c r="O10" s="4"/>
      <c r="P10" s="4"/>
      <c r="Q10" s="4"/>
      <c r="R10" s="4"/>
      <c r="S10" s="4"/>
      <c r="T10" s="33"/>
      <c r="U10" s="33"/>
      <c r="V10" s="33"/>
      <c r="W10" s="6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</row>
    <row r="11" spans="1:81" s="2" customFormat="1" ht="12.75" customHeight="1">
      <c r="A11" s="75" t="str">
        <f t="shared" si="1"/>
        <v>Boukadida, Maurice</v>
      </c>
      <c r="B11" s="29" t="str">
        <f>$B$4</f>
        <v>NRW</v>
      </c>
      <c r="C11" s="63"/>
      <c r="D11" s="81"/>
      <c r="E11" s="61"/>
      <c r="F11" s="60"/>
      <c r="G11" s="60"/>
      <c r="H11" s="60"/>
      <c r="I11" s="3"/>
      <c r="J11" s="31"/>
      <c r="K11" s="31"/>
      <c r="L11" s="3"/>
      <c r="M11" s="4"/>
      <c r="N11" s="4"/>
      <c r="O11" s="4"/>
      <c r="P11" s="4"/>
      <c r="Q11" s="4"/>
      <c r="R11" s="4"/>
      <c r="S11" s="4"/>
      <c r="T11" s="33"/>
      <c r="U11" s="33"/>
      <c r="V11" s="33"/>
      <c r="W11" s="6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</row>
    <row r="12" spans="1:81" s="2" customFormat="1" ht="12.75" customHeight="1">
      <c r="A12" s="75" t="str">
        <f t="shared" si="1"/>
        <v>Boukadida, Maurice</v>
      </c>
      <c r="B12" s="29" t="str">
        <f>$B$5</f>
        <v>Hessen</v>
      </c>
      <c r="C12" s="63"/>
      <c r="D12" s="81"/>
      <c r="E12" s="61"/>
      <c r="F12" s="60"/>
      <c r="G12" s="60"/>
      <c r="H12" s="60"/>
      <c r="I12" s="3"/>
      <c r="J12" s="31"/>
      <c r="K12" s="31"/>
      <c r="L12" s="3"/>
      <c r="M12" s="4"/>
      <c r="N12" s="4"/>
      <c r="O12" s="4"/>
      <c r="P12" s="4"/>
      <c r="Q12" s="4"/>
      <c r="R12" s="4"/>
      <c r="S12" s="4"/>
      <c r="T12" s="33"/>
      <c r="U12" s="33"/>
      <c r="V12" s="33"/>
      <c r="W12" s="6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</row>
    <row r="13" spans="1:81" s="2" customFormat="1" ht="12.75" customHeight="1">
      <c r="A13" s="75" t="str">
        <f t="shared" si="1"/>
        <v>Boukadida, Maurice</v>
      </c>
      <c r="B13" s="29" t="str">
        <f>$B$6</f>
        <v>Schleswig-H./Hamburg</v>
      </c>
      <c r="C13" s="63"/>
      <c r="D13" s="81"/>
      <c r="E13" s="61"/>
      <c r="F13" s="60"/>
      <c r="G13" s="60"/>
      <c r="H13" s="60"/>
      <c r="I13" s="3"/>
      <c r="J13" s="31"/>
      <c r="K13" s="31"/>
      <c r="L13" s="3"/>
      <c r="M13" s="4"/>
      <c r="N13" s="4"/>
      <c r="O13" s="4"/>
      <c r="P13" s="4"/>
      <c r="Q13" s="4"/>
      <c r="R13" s="4"/>
      <c r="S13" s="4"/>
      <c r="T13" s="33"/>
      <c r="U13" s="33"/>
      <c r="V13" s="33"/>
      <c r="W13" s="6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</row>
    <row r="14" spans="1:81" s="2" customFormat="1" ht="12.75" customHeight="1">
      <c r="A14" s="75" t="str">
        <f t="shared" si="1"/>
        <v>Boukadida, Maurice</v>
      </c>
      <c r="B14" s="29" t="str">
        <f>B7</f>
        <v>Gegner 5</v>
      </c>
      <c r="C14" s="63"/>
      <c r="D14" s="81"/>
      <c r="E14" s="61"/>
      <c r="F14" s="60"/>
      <c r="G14" s="60"/>
      <c r="H14" s="60"/>
      <c r="I14" s="3"/>
      <c r="J14" s="31"/>
      <c r="K14" s="31"/>
      <c r="L14" s="3"/>
      <c r="M14" s="4"/>
      <c r="N14" s="4"/>
      <c r="O14" s="4"/>
      <c r="P14" s="4"/>
      <c r="Q14" s="4"/>
      <c r="R14" s="4"/>
      <c r="S14" s="4"/>
      <c r="T14" s="33"/>
      <c r="U14" s="33"/>
      <c r="V14" s="33"/>
      <c r="W14" s="6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</row>
    <row r="15" spans="1:81" s="2" customFormat="1" ht="12.75" customHeight="1">
      <c r="A15" s="75" t="str">
        <f t="shared" si="1"/>
        <v>Boukadida, Maurice</v>
      </c>
      <c r="B15" s="29" t="str">
        <f>B8</f>
        <v>Gegner 6</v>
      </c>
      <c r="C15" s="63"/>
      <c r="D15" s="81"/>
      <c r="E15" s="61"/>
      <c r="F15" s="60"/>
      <c r="G15" s="60"/>
      <c r="H15" s="60"/>
      <c r="I15" s="3"/>
      <c r="J15" s="31"/>
      <c r="K15" s="31"/>
      <c r="L15" s="3"/>
      <c r="M15" s="4"/>
      <c r="N15" s="4"/>
      <c r="O15" s="4"/>
      <c r="P15" s="4"/>
      <c r="Q15" s="4"/>
      <c r="R15" s="4"/>
      <c r="S15" s="4"/>
      <c r="T15" s="33"/>
      <c r="U15" s="33"/>
      <c r="V15" s="33"/>
      <c r="W15" s="6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</row>
    <row r="16" spans="1:23" ht="12.75" customHeight="1">
      <c r="A16" s="74" t="str">
        <f>'b-sw'!A16</f>
        <v>Feldmann, Carl</v>
      </c>
      <c r="B16" s="117"/>
      <c r="C16" s="118"/>
      <c r="D16" s="119"/>
      <c r="E16" s="120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6">
        <f>IF(E16=0,0,(H16*PITCH!$A$1)/D16)</f>
        <v>0</v>
      </c>
    </row>
    <row r="17" spans="1:81" s="2" customFormat="1" ht="12.75" customHeight="1">
      <c r="A17" s="75" t="str">
        <f aca="true" t="shared" si="2" ref="A17:A22">A16</f>
        <v>Feldmann, Carl</v>
      </c>
      <c r="B17" s="29" t="str">
        <f aca="true" t="shared" si="3" ref="B17:B22">B3</f>
        <v>Berlin-Brandenburg</v>
      </c>
      <c r="C17" s="63"/>
      <c r="D17" s="81"/>
      <c r="E17" s="61"/>
      <c r="F17" s="60"/>
      <c r="G17" s="60"/>
      <c r="H17" s="60"/>
      <c r="I17" s="3"/>
      <c r="J17" s="31"/>
      <c r="K17" s="31"/>
      <c r="L17" s="3"/>
      <c r="M17" s="4"/>
      <c r="N17" s="4"/>
      <c r="O17" s="4"/>
      <c r="P17" s="4"/>
      <c r="Q17" s="4"/>
      <c r="R17" s="4"/>
      <c r="S17" s="4"/>
      <c r="T17" s="33"/>
      <c r="U17" s="33"/>
      <c r="V17" s="33"/>
      <c r="W17" s="6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</row>
    <row r="18" spans="1:81" s="2" customFormat="1" ht="12.75" customHeight="1">
      <c r="A18" s="75" t="str">
        <f t="shared" si="2"/>
        <v>Feldmann, Carl</v>
      </c>
      <c r="B18" s="29" t="str">
        <f t="shared" si="3"/>
        <v>NRW</v>
      </c>
      <c r="C18" s="63">
        <v>1</v>
      </c>
      <c r="D18" s="81">
        <v>0.667</v>
      </c>
      <c r="E18" s="61">
        <v>10</v>
      </c>
      <c r="F18" s="60">
        <v>3</v>
      </c>
      <c r="G18" s="60">
        <v>7</v>
      </c>
      <c r="H18" s="60">
        <v>7</v>
      </c>
      <c r="I18" s="3">
        <v>1</v>
      </c>
      <c r="J18" s="31"/>
      <c r="K18" s="31"/>
      <c r="L18" s="3"/>
      <c r="M18" s="4"/>
      <c r="N18" s="4">
        <v>5</v>
      </c>
      <c r="O18" s="4">
        <v>2</v>
      </c>
      <c r="P18" s="4"/>
      <c r="Q18" s="4"/>
      <c r="R18" s="4">
        <v>4</v>
      </c>
      <c r="S18" s="4"/>
      <c r="T18" s="33"/>
      <c r="U18" s="33">
        <v>1</v>
      </c>
      <c r="V18" s="33"/>
      <c r="W18" s="6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</row>
    <row r="19" spans="1:81" s="2" customFormat="1" ht="12.75" customHeight="1">
      <c r="A19" s="75" t="str">
        <f t="shared" si="2"/>
        <v>Feldmann, Carl</v>
      </c>
      <c r="B19" s="29" t="str">
        <f t="shared" si="3"/>
        <v>Hessen</v>
      </c>
      <c r="C19" s="63"/>
      <c r="D19" s="81"/>
      <c r="E19" s="61"/>
      <c r="F19" s="60"/>
      <c r="G19" s="60"/>
      <c r="H19" s="60"/>
      <c r="I19" s="3"/>
      <c r="J19" s="31"/>
      <c r="K19" s="31"/>
      <c r="L19" s="3"/>
      <c r="M19" s="4"/>
      <c r="N19" s="4"/>
      <c r="O19" s="4"/>
      <c r="P19" s="4"/>
      <c r="Q19" s="4"/>
      <c r="R19" s="4"/>
      <c r="S19" s="4"/>
      <c r="T19" s="33"/>
      <c r="U19" s="33"/>
      <c r="V19" s="33"/>
      <c r="W19" s="6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</row>
    <row r="20" spans="1:81" s="2" customFormat="1" ht="12.75" customHeight="1">
      <c r="A20" s="75" t="str">
        <f t="shared" si="2"/>
        <v>Feldmann, Carl</v>
      </c>
      <c r="B20" s="29" t="str">
        <f t="shared" si="3"/>
        <v>Schleswig-H./Hamburg</v>
      </c>
      <c r="C20" s="63"/>
      <c r="D20" s="81"/>
      <c r="E20" s="61"/>
      <c r="F20" s="60"/>
      <c r="G20" s="60"/>
      <c r="H20" s="60"/>
      <c r="I20" s="3"/>
      <c r="J20" s="31"/>
      <c r="K20" s="31"/>
      <c r="L20" s="3"/>
      <c r="M20" s="4"/>
      <c r="N20" s="4"/>
      <c r="O20" s="4"/>
      <c r="P20" s="4"/>
      <c r="Q20" s="4"/>
      <c r="R20" s="4"/>
      <c r="S20" s="4"/>
      <c r="T20" s="33"/>
      <c r="U20" s="33"/>
      <c r="V20" s="33"/>
      <c r="W20" s="6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</row>
    <row r="21" spans="1:81" s="2" customFormat="1" ht="12.75" customHeight="1">
      <c r="A21" s="75" t="str">
        <f t="shared" si="2"/>
        <v>Feldmann, Carl</v>
      </c>
      <c r="B21" s="29" t="str">
        <f t="shared" si="3"/>
        <v>Gegner 5</v>
      </c>
      <c r="C21" s="63"/>
      <c r="D21" s="81"/>
      <c r="E21" s="61"/>
      <c r="F21" s="60"/>
      <c r="G21" s="60"/>
      <c r="H21" s="60"/>
      <c r="I21" s="3"/>
      <c r="J21" s="31"/>
      <c r="K21" s="31"/>
      <c r="L21" s="3"/>
      <c r="M21" s="4"/>
      <c r="N21" s="4"/>
      <c r="O21" s="4"/>
      <c r="P21" s="4"/>
      <c r="Q21" s="4"/>
      <c r="R21" s="4"/>
      <c r="S21" s="4"/>
      <c r="T21" s="33"/>
      <c r="U21" s="33"/>
      <c r="V21" s="33"/>
      <c r="W21" s="6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</row>
    <row r="22" spans="1:81" s="2" customFormat="1" ht="12.75" customHeight="1">
      <c r="A22" s="75" t="str">
        <f t="shared" si="2"/>
        <v>Feldmann, Carl</v>
      </c>
      <c r="B22" s="29" t="str">
        <f t="shared" si="3"/>
        <v>Gegner 6</v>
      </c>
      <c r="C22" s="63"/>
      <c r="D22" s="81"/>
      <c r="E22" s="61"/>
      <c r="F22" s="60"/>
      <c r="G22" s="60"/>
      <c r="H22" s="60"/>
      <c r="I22" s="3"/>
      <c r="J22" s="31"/>
      <c r="K22" s="31"/>
      <c r="L22" s="3"/>
      <c r="M22" s="4"/>
      <c r="N22" s="4"/>
      <c r="O22" s="4"/>
      <c r="P22" s="4"/>
      <c r="Q22" s="4"/>
      <c r="R22" s="4"/>
      <c r="S22" s="4"/>
      <c r="T22" s="33"/>
      <c r="U22" s="33"/>
      <c r="V22" s="33"/>
      <c r="W22" s="6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</row>
    <row r="23" spans="1:23" ht="12.75" customHeight="1">
      <c r="A23" s="74" t="str">
        <f>'b-sw'!A23</f>
        <v>Grüning, Niclas</v>
      </c>
      <c r="B23" s="117"/>
      <c r="C23" s="118"/>
      <c r="D23" s="119"/>
      <c r="E23" s="12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6">
        <f>IF(E23=0,0,(H23*PITCH!$A$1)/D23)</f>
        <v>0</v>
      </c>
    </row>
    <row r="24" spans="1:81" s="2" customFormat="1" ht="12.75" customHeight="1">
      <c r="A24" s="75" t="str">
        <f aca="true" t="shared" si="4" ref="A24:A29">A23</f>
        <v>Grüning, Niclas</v>
      </c>
      <c r="B24" s="29" t="str">
        <f aca="true" t="shared" si="5" ref="B24:B29">B3</f>
        <v>Berlin-Brandenburg</v>
      </c>
      <c r="C24" s="63"/>
      <c r="D24" s="81"/>
      <c r="E24" s="61"/>
      <c r="F24" s="60"/>
      <c r="G24" s="60"/>
      <c r="H24" s="60"/>
      <c r="I24" s="3"/>
      <c r="J24" s="31"/>
      <c r="K24" s="31"/>
      <c r="L24" s="3"/>
      <c r="M24" s="4"/>
      <c r="N24" s="4"/>
      <c r="O24" s="4"/>
      <c r="P24" s="4"/>
      <c r="Q24" s="4"/>
      <c r="R24" s="4"/>
      <c r="S24" s="4"/>
      <c r="T24" s="33"/>
      <c r="U24" s="33"/>
      <c r="V24" s="33"/>
      <c r="W24" s="6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</row>
    <row r="25" spans="1:81" s="2" customFormat="1" ht="12.75" customHeight="1">
      <c r="A25" s="75" t="str">
        <f t="shared" si="4"/>
        <v>Grüning, Niclas</v>
      </c>
      <c r="B25" s="29" t="str">
        <f t="shared" si="5"/>
        <v>NRW</v>
      </c>
      <c r="C25" s="63"/>
      <c r="D25" s="81"/>
      <c r="E25" s="61"/>
      <c r="F25" s="60"/>
      <c r="G25" s="60"/>
      <c r="H25" s="60"/>
      <c r="I25" s="3"/>
      <c r="J25" s="31"/>
      <c r="K25" s="31"/>
      <c r="L25" s="3"/>
      <c r="M25" s="4"/>
      <c r="N25" s="4"/>
      <c r="O25" s="4"/>
      <c r="P25" s="4"/>
      <c r="Q25" s="4"/>
      <c r="R25" s="4"/>
      <c r="S25" s="4"/>
      <c r="T25" s="33"/>
      <c r="U25" s="33"/>
      <c r="V25" s="33"/>
      <c r="W25" s="6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</row>
    <row r="26" spans="1:81" s="2" customFormat="1" ht="12.75" customHeight="1">
      <c r="A26" s="75" t="str">
        <f t="shared" si="4"/>
        <v>Grüning, Niclas</v>
      </c>
      <c r="B26" s="29" t="str">
        <f t="shared" si="5"/>
        <v>Hessen</v>
      </c>
      <c r="C26" s="63">
        <v>1</v>
      </c>
      <c r="D26" s="81">
        <v>1.667</v>
      </c>
      <c r="E26" s="61">
        <v>9</v>
      </c>
      <c r="F26" s="60">
        <v>8</v>
      </c>
      <c r="G26" s="60">
        <v>2</v>
      </c>
      <c r="H26" s="60">
        <v>2</v>
      </c>
      <c r="I26" s="3">
        <v>3</v>
      </c>
      <c r="J26" s="31"/>
      <c r="K26" s="31"/>
      <c r="L26" s="3"/>
      <c r="M26" s="4">
        <v>3</v>
      </c>
      <c r="N26" s="4">
        <v>1</v>
      </c>
      <c r="O26" s="4"/>
      <c r="P26" s="4"/>
      <c r="Q26" s="4"/>
      <c r="R26" s="4"/>
      <c r="S26" s="4"/>
      <c r="T26" s="33"/>
      <c r="U26" s="33"/>
      <c r="V26" s="33"/>
      <c r="W26" s="6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</row>
    <row r="27" spans="1:81" s="2" customFormat="1" ht="12.75" customHeight="1">
      <c r="A27" s="75" t="str">
        <f t="shared" si="4"/>
        <v>Grüning, Niclas</v>
      </c>
      <c r="B27" s="29" t="str">
        <f t="shared" si="5"/>
        <v>Schleswig-H./Hamburg</v>
      </c>
      <c r="C27" s="63">
        <v>1</v>
      </c>
      <c r="D27" s="81">
        <v>0.667</v>
      </c>
      <c r="E27" s="61">
        <v>9</v>
      </c>
      <c r="F27" s="60">
        <v>5</v>
      </c>
      <c r="G27" s="60">
        <v>5</v>
      </c>
      <c r="H27" s="60">
        <v>5</v>
      </c>
      <c r="I27" s="3">
        <v>3</v>
      </c>
      <c r="J27" s="31"/>
      <c r="K27" s="31"/>
      <c r="L27" s="3"/>
      <c r="M27" s="4">
        <v>1</v>
      </c>
      <c r="N27" s="4">
        <v>4</v>
      </c>
      <c r="O27" s="4"/>
      <c r="P27" s="4"/>
      <c r="Q27" s="4"/>
      <c r="R27" s="4"/>
      <c r="S27" s="4"/>
      <c r="T27" s="33"/>
      <c r="U27" s="33">
        <v>1</v>
      </c>
      <c r="V27" s="33"/>
      <c r="W27" s="6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</row>
    <row r="28" spans="1:81" s="2" customFormat="1" ht="12.75" customHeight="1">
      <c r="A28" s="75" t="str">
        <f t="shared" si="4"/>
        <v>Grüning, Niclas</v>
      </c>
      <c r="B28" s="29" t="str">
        <f t="shared" si="5"/>
        <v>Gegner 5</v>
      </c>
      <c r="C28" s="63"/>
      <c r="D28" s="81"/>
      <c r="E28" s="61"/>
      <c r="F28" s="60"/>
      <c r="G28" s="60"/>
      <c r="H28" s="60"/>
      <c r="I28" s="3"/>
      <c r="J28" s="31"/>
      <c r="K28" s="31"/>
      <c r="L28" s="3"/>
      <c r="M28" s="4"/>
      <c r="N28" s="4"/>
      <c r="O28" s="4"/>
      <c r="P28" s="4"/>
      <c r="Q28" s="4"/>
      <c r="R28" s="4"/>
      <c r="S28" s="4"/>
      <c r="T28" s="33"/>
      <c r="U28" s="33"/>
      <c r="V28" s="33"/>
      <c r="W28" s="6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</row>
    <row r="29" spans="1:81" s="2" customFormat="1" ht="12.75" customHeight="1">
      <c r="A29" s="75" t="str">
        <f t="shared" si="4"/>
        <v>Grüning, Niclas</v>
      </c>
      <c r="B29" s="29" t="str">
        <f t="shared" si="5"/>
        <v>Gegner 6</v>
      </c>
      <c r="C29" s="63"/>
      <c r="D29" s="81"/>
      <c r="E29" s="61"/>
      <c r="F29" s="60"/>
      <c r="G29" s="60"/>
      <c r="H29" s="60"/>
      <c r="I29" s="3"/>
      <c r="J29" s="31"/>
      <c r="K29" s="31"/>
      <c r="L29" s="3"/>
      <c r="M29" s="4"/>
      <c r="N29" s="4"/>
      <c r="O29" s="4"/>
      <c r="P29" s="4"/>
      <c r="Q29" s="4"/>
      <c r="R29" s="4"/>
      <c r="S29" s="4"/>
      <c r="T29" s="33"/>
      <c r="U29" s="33"/>
      <c r="V29" s="33"/>
      <c r="W29" s="6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</row>
    <row r="30" spans="1:23" ht="12.75" customHeight="1">
      <c r="A30" s="74" t="str">
        <f>'b-sw'!A30</f>
        <v>Klages, Moritz</v>
      </c>
      <c r="B30" s="117"/>
      <c r="C30" s="118"/>
      <c r="D30" s="119"/>
      <c r="E30" s="12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6">
        <f>IF(E30=0,0,(H30*PITCH!$A$1)/D30)</f>
        <v>0</v>
      </c>
    </row>
    <row r="31" spans="1:81" s="2" customFormat="1" ht="12.75" customHeight="1">
      <c r="A31" s="75" t="str">
        <f aca="true" t="shared" si="6" ref="A31:A36">A30</f>
        <v>Klages, Moritz</v>
      </c>
      <c r="B31" s="29" t="str">
        <f aca="true" t="shared" si="7" ref="B31:B36">B3</f>
        <v>Berlin-Brandenburg</v>
      </c>
      <c r="C31" s="63"/>
      <c r="D31" s="81"/>
      <c r="E31" s="61"/>
      <c r="F31" s="60"/>
      <c r="G31" s="60"/>
      <c r="H31" s="60"/>
      <c r="I31" s="3"/>
      <c r="J31" s="31"/>
      <c r="K31" s="31"/>
      <c r="L31" s="3"/>
      <c r="M31" s="4"/>
      <c r="N31" s="4"/>
      <c r="O31" s="4"/>
      <c r="P31" s="4"/>
      <c r="Q31" s="4"/>
      <c r="R31" s="4"/>
      <c r="S31" s="4"/>
      <c r="T31" s="33"/>
      <c r="U31" s="33"/>
      <c r="V31" s="33"/>
      <c r="W31" s="6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</row>
    <row r="32" spans="1:81" s="2" customFormat="1" ht="12.75" customHeight="1">
      <c r="A32" s="75" t="str">
        <f t="shared" si="6"/>
        <v>Klages, Moritz</v>
      </c>
      <c r="B32" s="29" t="str">
        <f t="shared" si="7"/>
        <v>NRW</v>
      </c>
      <c r="C32" s="63">
        <v>1</v>
      </c>
      <c r="D32" s="81">
        <v>3.333</v>
      </c>
      <c r="E32" s="61">
        <v>19</v>
      </c>
      <c r="F32" s="60">
        <v>14</v>
      </c>
      <c r="G32" s="60">
        <v>5</v>
      </c>
      <c r="H32" s="60">
        <v>5</v>
      </c>
      <c r="I32" s="3">
        <v>4</v>
      </c>
      <c r="J32" s="31"/>
      <c r="K32" s="31"/>
      <c r="L32" s="3"/>
      <c r="M32" s="4">
        <v>3</v>
      </c>
      <c r="N32" s="4">
        <v>5</v>
      </c>
      <c r="O32" s="4"/>
      <c r="P32" s="4"/>
      <c r="Q32" s="4"/>
      <c r="R32" s="4">
        <v>1</v>
      </c>
      <c r="S32" s="4"/>
      <c r="T32" s="33"/>
      <c r="U32" s="33"/>
      <c r="V32" s="33"/>
      <c r="W32" s="6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</row>
    <row r="33" spans="1:81" s="2" customFormat="1" ht="12.75" customHeight="1">
      <c r="A33" s="75" t="str">
        <f t="shared" si="6"/>
        <v>Klages, Moritz</v>
      </c>
      <c r="B33" s="29" t="str">
        <f t="shared" si="7"/>
        <v>Hessen</v>
      </c>
      <c r="C33" s="63"/>
      <c r="D33" s="81"/>
      <c r="E33" s="61"/>
      <c r="F33" s="60"/>
      <c r="G33" s="62"/>
      <c r="H33" s="60"/>
      <c r="I33" s="3"/>
      <c r="J33" s="31"/>
      <c r="K33" s="31"/>
      <c r="L33" s="3"/>
      <c r="M33" s="4"/>
      <c r="N33" s="4"/>
      <c r="O33" s="4"/>
      <c r="P33" s="4"/>
      <c r="Q33" s="4"/>
      <c r="R33" s="4"/>
      <c r="S33" s="4"/>
      <c r="T33" s="33"/>
      <c r="U33" s="33"/>
      <c r="V33" s="33"/>
      <c r="W33" s="6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</row>
    <row r="34" spans="1:81" s="2" customFormat="1" ht="12.75" customHeight="1">
      <c r="A34" s="75" t="str">
        <f t="shared" si="6"/>
        <v>Klages, Moritz</v>
      </c>
      <c r="B34" s="29" t="str">
        <f t="shared" si="7"/>
        <v>Schleswig-H./Hamburg</v>
      </c>
      <c r="C34" s="63"/>
      <c r="D34" s="81"/>
      <c r="E34" s="61"/>
      <c r="F34" s="60"/>
      <c r="G34" s="60"/>
      <c r="H34" s="60"/>
      <c r="I34" s="3"/>
      <c r="J34" s="31"/>
      <c r="K34" s="31"/>
      <c r="L34" s="3"/>
      <c r="M34" s="4"/>
      <c r="N34" s="4"/>
      <c r="O34" s="4"/>
      <c r="P34" s="4"/>
      <c r="Q34" s="4"/>
      <c r="R34" s="4"/>
      <c r="S34" s="4"/>
      <c r="T34" s="33"/>
      <c r="U34" s="33"/>
      <c r="V34" s="33"/>
      <c r="W34" s="6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</row>
    <row r="35" spans="1:81" s="2" customFormat="1" ht="12.75" customHeight="1">
      <c r="A35" s="75" t="str">
        <f t="shared" si="6"/>
        <v>Klages, Moritz</v>
      </c>
      <c r="B35" s="29" t="str">
        <f t="shared" si="7"/>
        <v>Gegner 5</v>
      </c>
      <c r="C35" s="63"/>
      <c r="D35" s="81"/>
      <c r="E35" s="61"/>
      <c r="F35" s="60"/>
      <c r="G35" s="60"/>
      <c r="H35" s="60"/>
      <c r="I35" s="3"/>
      <c r="J35" s="31"/>
      <c r="K35" s="31"/>
      <c r="L35" s="3"/>
      <c r="M35" s="4"/>
      <c r="N35" s="4"/>
      <c r="O35" s="4"/>
      <c r="P35" s="4"/>
      <c r="Q35" s="4"/>
      <c r="R35" s="4"/>
      <c r="S35" s="4"/>
      <c r="T35" s="33"/>
      <c r="U35" s="33"/>
      <c r="V35" s="33"/>
      <c r="W35" s="6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</row>
    <row r="36" spans="1:81" s="2" customFormat="1" ht="12.75" customHeight="1">
      <c r="A36" s="75" t="str">
        <f t="shared" si="6"/>
        <v>Klages, Moritz</v>
      </c>
      <c r="B36" s="29" t="str">
        <f t="shared" si="7"/>
        <v>Gegner 6</v>
      </c>
      <c r="C36" s="63"/>
      <c r="D36" s="81"/>
      <c r="E36" s="61"/>
      <c r="F36" s="60"/>
      <c r="G36" s="60"/>
      <c r="H36" s="60"/>
      <c r="I36" s="3"/>
      <c r="J36" s="31"/>
      <c r="K36" s="31"/>
      <c r="L36" s="3"/>
      <c r="M36" s="4"/>
      <c r="N36" s="4"/>
      <c r="O36" s="4"/>
      <c r="P36" s="4"/>
      <c r="Q36" s="4"/>
      <c r="R36" s="4"/>
      <c r="S36" s="4"/>
      <c r="T36" s="33"/>
      <c r="U36" s="33"/>
      <c r="V36" s="33"/>
      <c r="W36" s="6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</row>
    <row r="37" spans="1:23" ht="12.75" customHeight="1">
      <c r="A37" s="74" t="str">
        <f>'b-sw'!A37</f>
        <v>Mensing, Elias</v>
      </c>
      <c r="B37" s="117"/>
      <c r="C37" s="118"/>
      <c r="D37" s="119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6">
        <f>IF(E37=0,0,(H37*PITCH!$A$1)/D37)</f>
        <v>0</v>
      </c>
    </row>
    <row r="38" spans="1:81" s="2" customFormat="1" ht="12.75" customHeight="1">
      <c r="A38" s="75" t="str">
        <f aca="true" t="shared" si="8" ref="A38:A43">A37</f>
        <v>Mensing, Elias</v>
      </c>
      <c r="B38" s="29" t="str">
        <f aca="true" t="shared" si="9" ref="B38:B43">B3</f>
        <v>Berlin-Brandenburg</v>
      </c>
      <c r="C38" s="63"/>
      <c r="D38" s="81"/>
      <c r="E38" s="61"/>
      <c r="F38" s="60"/>
      <c r="G38" s="60"/>
      <c r="H38" s="60"/>
      <c r="I38" s="3"/>
      <c r="J38" s="31"/>
      <c r="K38" s="31"/>
      <c r="L38" s="3"/>
      <c r="M38" s="4"/>
      <c r="N38" s="4"/>
      <c r="O38" s="4"/>
      <c r="P38" s="4"/>
      <c r="Q38" s="4"/>
      <c r="R38" s="4"/>
      <c r="S38" s="4"/>
      <c r="T38" s="33"/>
      <c r="U38" s="33"/>
      <c r="V38" s="33"/>
      <c r="W38" s="6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</row>
    <row r="39" spans="1:81" s="2" customFormat="1" ht="12.75" customHeight="1">
      <c r="A39" s="75" t="str">
        <f t="shared" si="8"/>
        <v>Mensing, Elias</v>
      </c>
      <c r="B39" s="29" t="str">
        <f t="shared" si="9"/>
        <v>NRW</v>
      </c>
      <c r="C39" s="63"/>
      <c r="D39" s="81"/>
      <c r="E39" s="61"/>
      <c r="F39" s="60"/>
      <c r="G39" s="60"/>
      <c r="H39" s="60"/>
      <c r="I39" s="3"/>
      <c r="J39" s="31"/>
      <c r="K39" s="31"/>
      <c r="L39" s="3"/>
      <c r="M39" s="4"/>
      <c r="N39" s="4"/>
      <c r="O39" s="4"/>
      <c r="P39" s="4"/>
      <c r="Q39" s="4"/>
      <c r="R39" s="4"/>
      <c r="S39" s="4"/>
      <c r="T39" s="33"/>
      <c r="U39" s="33"/>
      <c r="V39" s="33"/>
      <c r="W39" s="6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</row>
    <row r="40" spans="1:81" s="2" customFormat="1" ht="12.75" customHeight="1">
      <c r="A40" s="75" t="str">
        <f t="shared" si="8"/>
        <v>Mensing, Elias</v>
      </c>
      <c r="B40" s="29" t="str">
        <f t="shared" si="9"/>
        <v>Hessen</v>
      </c>
      <c r="C40" s="63"/>
      <c r="D40" s="81"/>
      <c r="E40" s="61"/>
      <c r="F40" s="60"/>
      <c r="G40" s="60"/>
      <c r="H40" s="60"/>
      <c r="I40" s="3"/>
      <c r="J40" s="31"/>
      <c r="K40" s="31"/>
      <c r="L40" s="3"/>
      <c r="M40" s="4"/>
      <c r="N40" s="4"/>
      <c r="O40" s="4"/>
      <c r="P40" s="4"/>
      <c r="Q40" s="4"/>
      <c r="R40" s="4"/>
      <c r="S40" s="4"/>
      <c r="T40" s="33"/>
      <c r="U40" s="33"/>
      <c r="V40" s="33"/>
      <c r="W40" s="6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</row>
    <row r="41" spans="1:81" s="2" customFormat="1" ht="12.75" customHeight="1">
      <c r="A41" s="75" t="str">
        <f t="shared" si="8"/>
        <v>Mensing, Elias</v>
      </c>
      <c r="B41" s="29" t="str">
        <f t="shared" si="9"/>
        <v>Schleswig-H./Hamburg</v>
      </c>
      <c r="C41" s="63"/>
      <c r="D41" s="81"/>
      <c r="E41" s="61"/>
      <c r="F41" s="60"/>
      <c r="G41" s="60"/>
      <c r="H41" s="60"/>
      <c r="I41" s="3"/>
      <c r="J41" s="31"/>
      <c r="K41" s="31"/>
      <c r="L41" s="3"/>
      <c r="M41" s="4"/>
      <c r="N41" s="4"/>
      <c r="O41" s="4"/>
      <c r="P41" s="4"/>
      <c r="Q41" s="4"/>
      <c r="R41" s="4"/>
      <c r="S41" s="4"/>
      <c r="T41" s="33"/>
      <c r="U41" s="33"/>
      <c r="V41" s="33"/>
      <c r="W41" s="6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</row>
    <row r="42" spans="1:81" s="2" customFormat="1" ht="12.75" customHeight="1">
      <c r="A42" s="75" t="str">
        <f t="shared" si="8"/>
        <v>Mensing, Elias</v>
      </c>
      <c r="B42" s="29" t="str">
        <f t="shared" si="9"/>
        <v>Gegner 5</v>
      </c>
      <c r="C42" s="63"/>
      <c r="D42" s="81"/>
      <c r="E42" s="61"/>
      <c r="F42" s="60"/>
      <c r="G42" s="60"/>
      <c r="H42" s="60"/>
      <c r="I42" s="3"/>
      <c r="J42" s="31"/>
      <c r="K42" s="31"/>
      <c r="L42" s="3"/>
      <c r="M42" s="4"/>
      <c r="N42" s="4"/>
      <c r="O42" s="4"/>
      <c r="P42" s="4"/>
      <c r="Q42" s="4"/>
      <c r="R42" s="4"/>
      <c r="S42" s="4"/>
      <c r="T42" s="33"/>
      <c r="U42" s="33"/>
      <c r="V42" s="33"/>
      <c r="W42" s="6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</row>
    <row r="43" spans="1:81" s="2" customFormat="1" ht="12.75" customHeight="1">
      <c r="A43" s="75" t="str">
        <f t="shared" si="8"/>
        <v>Mensing, Elias</v>
      </c>
      <c r="B43" s="29" t="str">
        <f t="shared" si="9"/>
        <v>Gegner 6</v>
      </c>
      <c r="C43" s="63"/>
      <c r="D43" s="81"/>
      <c r="E43" s="61"/>
      <c r="F43" s="60"/>
      <c r="G43" s="60"/>
      <c r="H43" s="60"/>
      <c r="I43" s="3"/>
      <c r="J43" s="31"/>
      <c r="K43" s="31"/>
      <c r="L43" s="3"/>
      <c r="M43" s="4"/>
      <c r="N43" s="4"/>
      <c r="O43" s="4"/>
      <c r="P43" s="4"/>
      <c r="Q43" s="4"/>
      <c r="R43" s="4"/>
      <c r="S43" s="4"/>
      <c r="T43" s="33"/>
      <c r="U43" s="33"/>
      <c r="V43" s="33"/>
      <c r="W43" s="6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</row>
    <row r="44" spans="1:25" ht="12.75" customHeight="1">
      <c r="A44" s="74" t="str">
        <f>'b-sw'!A44</f>
        <v>Müller, Tomlin</v>
      </c>
      <c r="B44" s="117"/>
      <c r="C44" s="118"/>
      <c r="D44" s="119"/>
      <c r="E44" s="120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6">
        <f>IF(E44=0,0,(H44*PITCH!$A$1)/D44)</f>
        <v>0</v>
      </c>
      <c r="X44" s="122"/>
      <c r="Y44" s="122"/>
    </row>
    <row r="45" spans="1:81" s="2" customFormat="1" ht="12.75" customHeight="1">
      <c r="A45" s="75" t="str">
        <f aca="true" t="shared" si="10" ref="A45:A50">A44</f>
        <v>Müller, Tomlin</v>
      </c>
      <c r="B45" s="29" t="str">
        <f aca="true" t="shared" si="11" ref="B45:B50">B3</f>
        <v>Berlin-Brandenburg</v>
      </c>
      <c r="C45" s="63"/>
      <c r="D45" s="81"/>
      <c r="E45" s="61"/>
      <c r="F45" s="60"/>
      <c r="G45" s="60"/>
      <c r="H45" s="60"/>
      <c r="I45" s="3"/>
      <c r="J45" s="31"/>
      <c r="K45" s="31"/>
      <c r="L45" s="3"/>
      <c r="M45" s="4"/>
      <c r="N45" s="4"/>
      <c r="O45" s="4"/>
      <c r="P45" s="4"/>
      <c r="Q45" s="4"/>
      <c r="R45" s="4"/>
      <c r="S45" s="4"/>
      <c r="T45" s="33"/>
      <c r="U45" s="33"/>
      <c r="V45" s="33"/>
      <c r="W45" s="6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</row>
    <row r="46" spans="1:81" s="2" customFormat="1" ht="12.75" customHeight="1">
      <c r="A46" s="75" t="str">
        <f t="shared" si="10"/>
        <v>Müller, Tomlin</v>
      </c>
      <c r="B46" s="29" t="str">
        <f t="shared" si="11"/>
        <v>NRW</v>
      </c>
      <c r="C46" s="63"/>
      <c r="D46" s="81"/>
      <c r="E46" s="61"/>
      <c r="F46" s="60"/>
      <c r="G46" s="60"/>
      <c r="H46" s="60"/>
      <c r="I46" s="3"/>
      <c r="J46" s="31"/>
      <c r="K46" s="31"/>
      <c r="L46" s="3"/>
      <c r="M46" s="4"/>
      <c r="N46" s="4"/>
      <c r="O46" s="4"/>
      <c r="P46" s="4"/>
      <c r="Q46" s="4"/>
      <c r="R46" s="4"/>
      <c r="S46" s="4"/>
      <c r="T46" s="33"/>
      <c r="U46" s="33"/>
      <c r="V46" s="33"/>
      <c r="W46" s="6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</row>
    <row r="47" spans="1:81" s="2" customFormat="1" ht="12.75" customHeight="1">
      <c r="A47" s="75" t="str">
        <f t="shared" si="10"/>
        <v>Müller, Tomlin</v>
      </c>
      <c r="B47" s="29" t="str">
        <f t="shared" si="11"/>
        <v>Hessen</v>
      </c>
      <c r="C47" s="63">
        <v>1</v>
      </c>
      <c r="D47" s="81">
        <v>5.333</v>
      </c>
      <c r="E47" s="61">
        <v>24</v>
      </c>
      <c r="F47" s="60">
        <v>23</v>
      </c>
      <c r="G47" s="60">
        <v>6</v>
      </c>
      <c r="H47" s="60">
        <v>3</v>
      </c>
      <c r="I47" s="3">
        <v>6</v>
      </c>
      <c r="J47" s="31">
        <v>1</v>
      </c>
      <c r="K47" s="31">
        <v>1</v>
      </c>
      <c r="L47" s="3"/>
      <c r="M47" s="4">
        <v>10</v>
      </c>
      <c r="N47" s="4">
        <v>1</v>
      </c>
      <c r="O47" s="4"/>
      <c r="P47" s="4"/>
      <c r="Q47" s="4"/>
      <c r="R47" s="4">
        <v>3</v>
      </c>
      <c r="S47" s="4"/>
      <c r="T47" s="33"/>
      <c r="U47" s="33">
        <v>1</v>
      </c>
      <c r="V47" s="33"/>
      <c r="W47" s="6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</row>
    <row r="48" spans="1:81" s="2" customFormat="1" ht="12.75" customHeight="1">
      <c r="A48" s="75" t="str">
        <f t="shared" si="10"/>
        <v>Müller, Tomlin</v>
      </c>
      <c r="B48" s="29" t="str">
        <f t="shared" si="11"/>
        <v>Schleswig-H./Hamburg</v>
      </c>
      <c r="C48" s="63"/>
      <c r="D48" s="81"/>
      <c r="E48" s="61"/>
      <c r="F48" s="60"/>
      <c r="G48" s="60"/>
      <c r="H48" s="60"/>
      <c r="I48" s="3"/>
      <c r="J48" s="31"/>
      <c r="K48" s="31"/>
      <c r="L48" s="3"/>
      <c r="M48" s="4"/>
      <c r="N48" s="4"/>
      <c r="O48" s="4"/>
      <c r="P48" s="4"/>
      <c r="Q48" s="4"/>
      <c r="R48" s="4"/>
      <c r="S48" s="4"/>
      <c r="T48" s="33"/>
      <c r="U48" s="33"/>
      <c r="V48" s="33"/>
      <c r="W48" s="6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</row>
    <row r="49" spans="1:81" s="2" customFormat="1" ht="12.75" customHeight="1">
      <c r="A49" s="75" t="str">
        <f t="shared" si="10"/>
        <v>Müller, Tomlin</v>
      </c>
      <c r="B49" s="29" t="str">
        <f t="shared" si="11"/>
        <v>Gegner 5</v>
      </c>
      <c r="C49" s="63"/>
      <c r="D49" s="81"/>
      <c r="E49" s="61"/>
      <c r="F49" s="60"/>
      <c r="G49" s="60"/>
      <c r="H49" s="60"/>
      <c r="I49" s="3"/>
      <c r="J49" s="31"/>
      <c r="K49" s="31"/>
      <c r="L49" s="3"/>
      <c r="M49" s="4"/>
      <c r="N49" s="4"/>
      <c r="O49" s="4"/>
      <c r="P49" s="4"/>
      <c r="Q49" s="4"/>
      <c r="R49" s="4"/>
      <c r="S49" s="4"/>
      <c r="T49" s="33"/>
      <c r="U49" s="33"/>
      <c r="V49" s="33"/>
      <c r="W49" s="6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</row>
    <row r="50" spans="1:81" s="2" customFormat="1" ht="12.75" customHeight="1">
      <c r="A50" s="75" t="str">
        <f t="shared" si="10"/>
        <v>Müller, Tomlin</v>
      </c>
      <c r="B50" s="29" t="str">
        <f t="shared" si="11"/>
        <v>Gegner 6</v>
      </c>
      <c r="C50" s="63"/>
      <c r="D50" s="81"/>
      <c r="E50" s="61"/>
      <c r="F50" s="60"/>
      <c r="G50" s="60"/>
      <c r="H50" s="60"/>
      <c r="I50" s="3"/>
      <c r="J50" s="31"/>
      <c r="K50" s="31"/>
      <c r="L50" s="3"/>
      <c r="M50" s="4"/>
      <c r="N50" s="4"/>
      <c r="O50" s="4"/>
      <c r="P50" s="4"/>
      <c r="Q50" s="4"/>
      <c r="R50" s="4"/>
      <c r="S50" s="4"/>
      <c r="T50" s="33"/>
      <c r="U50" s="33"/>
      <c r="V50" s="33"/>
      <c r="W50" s="6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</row>
    <row r="51" spans="1:41" ht="12.75" customHeight="1">
      <c r="A51" s="74" t="str">
        <f>'b-sw'!A51</f>
        <v>Negrich, Tristan</v>
      </c>
      <c r="B51" s="117"/>
      <c r="C51" s="118"/>
      <c r="D51" s="119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6">
        <f>IF(E51=0,0,(H51*PITCH!$A$1)/D51)</f>
        <v>0</v>
      </c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</row>
    <row r="52" spans="1:81" s="2" customFormat="1" ht="12.75" customHeight="1">
      <c r="A52" s="75" t="str">
        <f aca="true" t="shared" si="12" ref="A52:A57">A51</f>
        <v>Negrich, Tristan</v>
      </c>
      <c r="B52" s="29" t="str">
        <f aca="true" t="shared" si="13" ref="B52:B57">B3</f>
        <v>Berlin-Brandenburg</v>
      </c>
      <c r="C52" s="63"/>
      <c r="D52" s="81"/>
      <c r="E52" s="61"/>
      <c r="F52" s="60"/>
      <c r="G52" s="60"/>
      <c r="H52" s="60"/>
      <c r="I52" s="3"/>
      <c r="J52" s="31"/>
      <c r="K52" s="31"/>
      <c r="L52" s="3"/>
      <c r="M52" s="4"/>
      <c r="N52" s="4"/>
      <c r="O52" s="4"/>
      <c r="P52" s="4"/>
      <c r="Q52" s="4"/>
      <c r="R52" s="4"/>
      <c r="S52" s="4"/>
      <c r="T52" s="33"/>
      <c r="U52" s="33"/>
      <c r="V52" s="33"/>
      <c r="W52" s="6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</row>
    <row r="53" spans="1:81" s="2" customFormat="1" ht="12.75" customHeight="1">
      <c r="A53" s="75" t="str">
        <f t="shared" si="12"/>
        <v>Negrich, Tristan</v>
      </c>
      <c r="B53" s="29" t="str">
        <f t="shared" si="13"/>
        <v>NRW</v>
      </c>
      <c r="C53" s="63"/>
      <c r="D53" s="81"/>
      <c r="E53" s="61"/>
      <c r="F53" s="60"/>
      <c r="G53" s="60"/>
      <c r="H53" s="60"/>
      <c r="I53" s="3"/>
      <c r="J53" s="31"/>
      <c r="K53" s="31"/>
      <c r="L53" s="3"/>
      <c r="M53" s="4"/>
      <c r="N53" s="4"/>
      <c r="O53" s="4"/>
      <c r="P53" s="4"/>
      <c r="Q53" s="4"/>
      <c r="R53" s="4"/>
      <c r="S53" s="4"/>
      <c r="T53" s="33"/>
      <c r="U53" s="33"/>
      <c r="V53" s="33"/>
      <c r="W53" s="6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</row>
    <row r="54" spans="1:81" s="2" customFormat="1" ht="12.75" customHeight="1">
      <c r="A54" s="75" t="str">
        <f t="shared" si="12"/>
        <v>Negrich, Tristan</v>
      </c>
      <c r="B54" s="29" t="str">
        <f t="shared" si="13"/>
        <v>Hessen</v>
      </c>
      <c r="C54" s="63"/>
      <c r="D54" s="81"/>
      <c r="E54" s="61"/>
      <c r="F54" s="60"/>
      <c r="G54" s="60"/>
      <c r="H54" s="60"/>
      <c r="I54" s="3"/>
      <c r="J54" s="31"/>
      <c r="K54" s="31"/>
      <c r="L54" s="3"/>
      <c r="M54" s="4"/>
      <c r="N54" s="4"/>
      <c r="O54" s="4"/>
      <c r="P54" s="4"/>
      <c r="Q54" s="4"/>
      <c r="R54" s="4"/>
      <c r="S54" s="4"/>
      <c r="T54" s="33"/>
      <c r="U54" s="33"/>
      <c r="V54" s="33"/>
      <c r="W54" s="6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</row>
    <row r="55" spans="1:81" s="2" customFormat="1" ht="12.75" customHeight="1">
      <c r="A55" s="75" t="str">
        <f t="shared" si="12"/>
        <v>Negrich, Tristan</v>
      </c>
      <c r="B55" s="29" t="str">
        <f t="shared" si="13"/>
        <v>Schleswig-H./Hamburg</v>
      </c>
      <c r="C55" s="63"/>
      <c r="D55" s="81"/>
      <c r="E55" s="61"/>
      <c r="F55" s="60"/>
      <c r="G55" s="60"/>
      <c r="H55" s="60"/>
      <c r="I55" s="3"/>
      <c r="J55" s="31"/>
      <c r="K55" s="31"/>
      <c r="L55" s="3"/>
      <c r="M55" s="4"/>
      <c r="N55" s="4"/>
      <c r="O55" s="4"/>
      <c r="P55" s="4"/>
      <c r="Q55" s="4"/>
      <c r="R55" s="4"/>
      <c r="S55" s="4"/>
      <c r="T55" s="33"/>
      <c r="U55" s="33"/>
      <c r="V55" s="33"/>
      <c r="W55" s="6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</row>
    <row r="56" spans="1:81" s="2" customFormat="1" ht="12.75" customHeight="1">
      <c r="A56" s="75" t="str">
        <f t="shared" si="12"/>
        <v>Negrich, Tristan</v>
      </c>
      <c r="B56" s="29" t="str">
        <f t="shared" si="13"/>
        <v>Gegner 5</v>
      </c>
      <c r="C56" s="63"/>
      <c r="D56" s="81"/>
      <c r="E56" s="61"/>
      <c r="F56" s="60"/>
      <c r="G56" s="60"/>
      <c r="H56" s="60"/>
      <c r="I56" s="3"/>
      <c r="J56" s="31"/>
      <c r="K56" s="31"/>
      <c r="L56" s="3"/>
      <c r="M56" s="4"/>
      <c r="N56" s="4"/>
      <c r="O56" s="4"/>
      <c r="P56" s="4"/>
      <c r="Q56" s="4"/>
      <c r="R56" s="4"/>
      <c r="S56" s="4"/>
      <c r="T56" s="33"/>
      <c r="U56" s="33"/>
      <c r="V56" s="33"/>
      <c r="W56" s="6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</row>
    <row r="57" spans="1:81" s="2" customFormat="1" ht="12.75" customHeight="1">
      <c r="A57" s="75" t="str">
        <f t="shared" si="12"/>
        <v>Negrich, Tristan</v>
      </c>
      <c r="B57" s="29" t="str">
        <f t="shared" si="13"/>
        <v>Gegner 6</v>
      </c>
      <c r="C57" s="63"/>
      <c r="D57" s="81"/>
      <c r="E57" s="61"/>
      <c r="F57" s="60"/>
      <c r="G57" s="60"/>
      <c r="H57" s="60"/>
      <c r="I57" s="3"/>
      <c r="J57" s="31"/>
      <c r="K57" s="31"/>
      <c r="L57" s="3"/>
      <c r="M57" s="4"/>
      <c r="N57" s="4"/>
      <c r="O57" s="4"/>
      <c r="P57" s="4"/>
      <c r="Q57" s="4"/>
      <c r="R57" s="4"/>
      <c r="S57" s="4"/>
      <c r="T57" s="33"/>
      <c r="U57" s="33"/>
      <c r="V57" s="33"/>
      <c r="W57" s="6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</row>
    <row r="58" spans="1:25" ht="12.75" customHeight="1">
      <c r="A58" s="74" t="str">
        <f>'b-sw'!A58</f>
        <v>Noso, Jerome</v>
      </c>
      <c r="B58" s="117"/>
      <c r="C58" s="118"/>
      <c r="D58" s="119"/>
      <c r="E58" s="120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6">
        <f>IF(E58=0,0,(H58*PITCH!$A$1)/D58)</f>
        <v>0</v>
      </c>
      <c r="X58" s="122"/>
      <c r="Y58" s="122"/>
    </row>
    <row r="59" spans="1:81" s="2" customFormat="1" ht="12.75" customHeight="1">
      <c r="A59" s="75" t="str">
        <f aca="true" t="shared" si="14" ref="A59:A64">A58</f>
        <v>Noso, Jerome</v>
      </c>
      <c r="B59" s="29" t="str">
        <f aca="true" t="shared" si="15" ref="B59:B64">B3</f>
        <v>Berlin-Brandenburg</v>
      </c>
      <c r="C59" s="63"/>
      <c r="D59" s="81"/>
      <c r="E59" s="61"/>
      <c r="F59" s="60"/>
      <c r="G59" s="60"/>
      <c r="H59" s="60"/>
      <c r="I59" s="3"/>
      <c r="J59" s="31"/>
      <c r="K59" s="31"/>
      <c r="L59" s="3"/>
      <c r="M59" s="4"/>
      <c r="N59" s="4"/>
      <c r="O59" s="4"/>
      <c r="P59" s="4"/>
      <c r="Q59" s="4"/>
      <c r="R59" s="4"/>
      <c r="S59" s="4"/>
      <c r="T59" s="33"/>
      <c r="U59" s="33"/>
      <c r="V59" s="33"/>
      <c r="W59" s="6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</row>
    <row r="60" spans="1:81" s="2" customFormat="1" ht="12.75" customHeight="1">
      <c r="A60" s="75" t="str">
        <f t="shared" si="14"/>
        <v>Noso, Jerome</v>
      </c>
      <c r="B60" s="29" t="str">
        <f t="shared" si="15"/>
        <v>NRW</v>
      </c>
      <c r="C60" s="63"/>
      <c r="D60" s="81"/>
      <c r="E60" s="61"/>
      <c r="F60" s="60"/>
      <c r="G60" s="60"/>
      <c r="H60" s="60"/>
      <c r="I60" s="3"/>
      <c r="J60" s="31"/>
      <c r="K60" s="31"/>
      <c r="L60" s="3"/>
      <c r="M60" s="4"/>
      <c r="N60" s="4"/>
      <c r="O60" s="4"/>
      <c r="P60" s="4"/>
      <c r="Q60" s="4"/>
      <c r="R60" s="4"/>
      <c r="S60" s="4"/>
      <c r="T60" s="33"/>
      <c r="U60" s="33"/>
      <c r="V60" s="33"/>
      <c r="W60" s="6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</row>
    <row r="61" spans="1:81" s="2" customFormat="1" ht="12.75" customHeight="1">
      <c r="A61" s="75" t="str">
        <f t="shared" si="14"/>
        <v>Noso, Jerome</v>
      </c>
      <c r="B61" s="29" t="str">
        <f t="shared" si="15"/>
        <v>Hessen</v>
      </c>
      <c r="C61" s="63"/>
      <c r="D61" s="81"/>
      <c r="E61" s="61"/>
      <c r="F61" s="60"/>
      <c r="G61" s="60"/>
      <c r="H61" s="60"/>
      <c r="I61" s="3"/>
      <c r="J61" s="31"/>
      <c r="K61" s="31"/>
      <c r="L61" s="3"/>
      <c r="M61" s="4"/>
      <c r="N61" s="4"/>
      <c r="O61" s="4"/>
      <c r="P61" s="4"/>
      <c r="Q61" s="4"/>
      <c r="R61" s="4"/>
      <c r="S61" s="4"/>
      <c r="T61" s="33"/>
      <c r="U61" s="33"/>
      <c r="V61" s="33"/>
      <c r="W61" s="6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</row>
    <row r="62" spans="1:81" s="2" customFormat="1" ht="12.75" customHeight="1">
      <c r="A62" s="75" t="str">
        <f t="shared" si="14"/>
        <v>Noso, Jerome</v>
      </c>
      <c r="B62" s="29" t="str">
        <f t="shared" si="15"/>
        <v>Schleswig-H./Hamburg</v>
      </c>
      <c r="C62" s="63">
        <v>1</v>
      </c>
      <c r="D62" s="81">
        <v>1.667</v>
      </c>
      <c r="E62" s="61">
        <v>10</v>
      </c>
      <c r="F62" s="60">
        <v>6</v>
      </c>
      <c r="G62" s="60">
        <v>2</v>
      </c>
      <c r="H62" s="60">
        <v>2</v>
      </c>
      <c r="I62" s="3">
        <v>3</v>
      </c>
      <c r="J62" s="31"/>
      <c r="K62" s="31"/>
      <c r="L62" s="3"/>
      <c r="M62" s="4">
        <v>3</v>
      </c>
      <c r="N62" s="4">
        <v>3</v>
      </c>
      <c r="O62" s="4"/>
      <c r="P62" s="4"/>
      <c r="Q62" s="4">
        <v>1</v>
      </c>
      <c r="R62" s="4"/>
      <c r="S62" s="4"/>
      <c r="T62" s="33"/>
      <c r="U62" s="33"/>
      <c r="V62" s="33"/>
      <c r="W62" s="6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</row>
    <row r="63" spans="1:81" s="2" customFormat="1" ht="12.75" customHeight="1">
      <c r="A63" s="75" t="str">
        <f t="shared" si="14"/>
        <v>Noso, Jerome</v>
      </c>
      <c r="B63" s="29" t="str">
        <f t="shared" si="15"/>
        <v>Gegner 5</v>
      </c>
      <c r="C63" s="63"/>
      <c r="D63" s="81"/>
      <c r="E63" s="61"/>
      <c r="F63" s="60"/>
      <c r="G63" s="60"/>
      <c r="H63" s="60"/>
      <c r="I63" s="3"/>
      <c r="J63" s="31"/>
      <c r="K63" s="31"/>
      <c r="L63" s="3"/>
      <c r="M63" s="4"/>
      <c r="N63" s="4"/>
      <c r="O63" s="4"/>
      <c r="P63" s="4"/>
      <c r="Q63" s="4"/>
      <c r="R63" s="4"/>
      <c r="S63" s="4"/>
      <c r="T63" s="33"/>
      <c r="U63" s="33"/>
      <c r="V63" s="33"/>
      <c r="W63" s="6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</row>
    <row r="64" spans="1:81" s="2" customFormat="1" ht="12.75" customHeight="1">
      <c r="A64" s="75" t="str">
        <f t="shared" si="14"/>
        <v>Noso, Jerome</v>
      </c>
      <c r="B64" s="29" t="str">
        <f t="shared" si="15"/>
        <v>Gegner 6</v>
      </c>
      <c r="C64" s="63"/>
      <c r="D64" s="81"/>
      <c r="E64" s="61"/>
      <c r="F64" s="60"/>
      <c r="G64" s="60"/>
      <c r="H64" s="60"/>
      <c r="I64" s="3"/>
      <c r="J64" s="31"/>
      <c r="K64" s="31"/>
      <c r="L64" s="3"/>
      <c r="M64" s="4"/>
      <c r="N64" s="4"/>
      <c r="O64" s="4"/>
      <c r="P64" s="4"/>
      <c r="Q64" s="4"/>
      <c r="R64" s="4"/>
      <c r="S64" s="4"/>
      <c r="T64" s="33"/>
      <c r="U64" s="33"/>
      <c r="V64" s="33"/>
      <c r="W64" s="6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</row>
    <row r="65" spans="1:24" ht="12.75" customHeight="1">
      <c r="A65" s="74" t="str">
        <f>'b-sw'!A65</f>
        <v>Osmenda, Jonathan</v>
      </c>
      <c r="B65" s="117"/>
      <c r="C65" s="118"/>
      <c r="D65" s="119"/>
      <c r="E65" s="120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6">
        <f>IF(E65=0,0,(H65*PITCH!$A$1)/D65)</f>
        <v>0</v>
      </c>
      <c r="X65" s="122"/>
    </row>
    <row r="66" spans="1:81" s="2" customFormat="1" ht="12.75" customHeight="1">
      <c r="A66" s="75" t="str">
        <f aca="true" t="shared" si="16" ref="A66:A71">A65</f>
        <v>Osmenda, Jonathan</v>
      </c>
      <c r="B66" s="29" t="str">
        <f aca="true" t="shared" si="17" ref="B66:B71">B3</f>
        <v>Berlin-Brandenburg</v>
      </c>
      <c r="C66" s="63"/>
      <c r="D66" s="81"/>
      <c r="E66" s="61"/>
      <c r="F66" s="60"/>
      <c r="G66" s="60"/>
      <c r="H66" s="60"/>
      <c r="I66" s="3"/>
      <c r="J66" s="31"/>
      <c r="K66" s="31"/>
      <c r="L66" s="3"/>
      <c r="M66" s="4"/>
      <c r="N66" s="4"/>
      <c r="O66" s="4"/>
      <c r="P66" s="4"/>
      <c r="Q66" s="4"/>
      <c r="R66" s="4"/>
      <c r="S66" s="4"/>
      <c r="T66" s="33"/>
      <c r="U66" s="33"/>
      <c r="V66" s="33"/>
      <c r="W66" s="6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</row>
    <row r="67" spans="1:81" s="2" customFormat="1" ht="12.75" customHeight="1">
      <c r="A67" s="75" t="str">
        <f t="shared" si="16"/>
        <v>Osmenda, Jonathan</v>
      </c>
      <c r="B67" s="29" t="str">
        <f t="shared" si="17"/>
        <v>NRW</v>
      </c>
      <c r="C67" s="63">
        <v>1</v>
      </c>
      <c r="D67" s="81">
        <v>0.333</v>
      </c>
      <c r="E67" s="61">
        <v>5</v>
      </c>
      <c r="F67" s="60">
        <v>3</v>
      </c>
      <c r="G67" s="60">
        <v>2</v>
      </c>
      <c r="H67" s="60">
        <v>2</v>
      </c>
      <c r="I67" s="3">
        <v>1</v>
      </c>
      <c r="J67" s="31"/>
      <c r="K67" s="31"/>
      <c r="L67" s="3"/>
      <c r="M67" s="4">
        <v>1</v>
      </c>
      <c r="N67" s="4">
        <v>2</v>
      </c>
      <c r="O67" s="4"/>
      <c r="P67" s="4"/>
      <c r="Q67" s="4"/>
      <c r="R67" s="4">
        <v>1</v>
      </c>
      <c r="S67" s="4"/>
      <c r="T67" s="33"/>
      <c r="U67" s="33"/>
      <c r="V67" s="33"/>
      <c r="W67" s="6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</row>
    <row r="68" spans="1:81" s="2" customFormat="1" ht="12.75" customHeight="1">
      <c r="A68" s="75" t="str">
        <f t="shared" si="16"/>
        <v>Osmenda, Jonathan</v>
      </c>
      <c r="B68" s="29" t="str">
        <f t="shared" si="17"/>
        <v>Hessen</v>
      </c>
      <c r="C68" s="63"/>
      <c r="D68" s="81"/>
      <c r="E68" s="61"/>
      <c r="F68" s="60"/>
      <c r="G68" s="60"/>
      <c r="H68" s="60"/>
      <c r="I68" s="3"/>
      <c r="J68" s="31"/>
      <c r="K68" s="31"/>
      <c r="L68" s="3"/>
      <c r="M68" s="4"/>
      <c r="N68" s="4"/>
      <c r="O68" s="4"/>
      <c r="P68" s="4"/>
      <c r="Q68" s="4"/>
      <c r="R68" s="4"/>
      <c r="S68" s="4"/>
      <c r="T68" s="33"/>
      <c r="U68" s="33"/>
      <c r="V68" s="33"/>
      <c r="W68" s="6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</row>
    <row r="69" spans="1:81" s="2" customFormat="1" ht="12.75" customHeight="1">
      <c r="A69" s="75" t="str">
        <f t="shared" si="16"/>
        <v>Osmenda, Jonathan</v>
      </c>
      <c r="B69" s="29" t="str">
        <f t="shared" si="17"/>
        <v>Schleswig-H./Hamburg</v>
      </c>
      <c r="C69" s="63"/>
      <c r="D69" s="81"/>
      <c r="E69" s="61"/>
      <c r="F69" s="60"/>
      <c r="G69" s="60"/>
      <c r="H69" s="60"/>
      <c r="I69" s="3"/>
      <c r="J69" s="31"/>
      <c r="K69" s="31"/>
      <c r="L69" s="3"/>
      <c r="M69" s="4"/>
      <c r="N69" s="4"/>
      <c r="O69" s="4"/>
      <c r="P69" s="4"/>
      <c r="Q69" s="4"/>
      <c r="R69" s="4"/>
      <c r="S69" s="4"/>
      <c r="T69" s="33"/>
      <c r="U69" s="33"/>
      <c r="V69" s="33"/>
      <c r="W69" s="6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</row>
    <row r="70" spans="1:81" s="2" customFormat="1" ht="12.75" customHeight="1">
      <c r="A70" s="75" t="str">
        <f t="shared" si="16"/>
        <v>Osmenda, Jonathan</v>
      </c>
      <c r="B70" s="29" t="str">
        <f t="shared" si="17"/>
        <v>Gegner 5</v>
      </c>
      <c r="C70" s="63"/>
      <c r="D70" s="81"/>
      <c r="E70" s="61"/>
      <c r="F70" s="60"/>
      <c r="G70" s="60"/>
      <c r="H70" s="60"/>
      <c r="I70" s="3"/>
      <c r="J70" s="31"/>
      <c r="K70" s="31"/>
      <c r="L70" s="3"/>
      <c r="M70" s="4"/>
      <c r="N70" s="4"/>
      <c r="O70" s="4"/>
      <c r="P70" s="4"/>
      <c r="Q70" s="4"/>
      <c r="R70" s="4"/>
      <c r="S70" s="4"/>
      <c r="T70" s="33"/>
      <c r="U70" s="33"/>
      <c r="V70" s="33"/>
      <c r="W70" s="6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</row>
    <row r="71" spans="1:81" s="2" customFormat="1" ht="12.75" customHeight="1">
      <c r="A71" s="75" t="str">
        <f t="shared" si="16"/>
        <v>Osmenda, Jonathan</v>
      </c>
      <c r="B71" s="29" t="str">
        <f t="shared" si="17"/>
        <v>Gegner 6</v>
      </c>
      <c r="C71" s="63"/>
      <c r="D71" s="81"/>
      <c r="E71" s="61"/>
      <c r="F71" s="60"/>
      <c r="G71" s="60"/>
      <c r="H71" s="60"/>
      <c r="I71" s="3"/>
      <c r="J71" s="31"/>
      <c r="K71" s="31"/>
      <c r="L71" s="3"/>
      <c r="M71" s="4"/>
      <c r="N71" s="4"/>
      <c r="O71" s="4"/>
      <c r="P71" s="4"/>
      <c r="Q71" s="4"/>
      <c r="R71" s="4"/>
      <c r="S71" s="4"/>
      <c r="T71" s="33"/>
      <c r="U71" s="33"/>
      <c r="V71" s="33"/>
      <c r="W71" s="6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</row>
    <row r="72" spans="1:25" ht="12.75" customHeight="1">
      <c r="A72" s="74" t="str">
        <f>'b-sw'!A72</f>
        <v>Petrache, Christian</v>
      </c>
      <c r="B72" s="117"/>
      <c r="C72" s="118"/>
      <c r="D72" s="119"/>
      <c r="E72" s="120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6">
        <f>IF(E72=0,0,(H72*PITCH!$A$1)/D72)</f>
        <v>0</v>
      </c>
      <c r="X72" s="122"/>
      <c r="Y72" s="122"/>
    </row>
    <row r="73" spans="1:81" s="2" customFormat="1" ht="12.75" customHeight="1">
      <c r="A73" s="75" t="str">
        <f aca="true" t="shared" si="18" ref="A73:A78">A72</f>
        <v>Petrache, Christian</v>
      </c>
      <c r="B73" s="29" t="str">
        <f aca="true" t="shared" si="19" ref="B73:B78">B3</f>
        <v>Berlin-Brandenburg</v>
      </c>
      <c r="C73" s="63"/>
      <c r="D73" s="81"/>
      <c r="E73" s="61"/>
      <c r="F73" s="60"/>
      <c r="G73" s="60"/>
      <c r="H73" s="60"/>
      <c r="I73" s="3"/>
      <c r="J73" s="31"/>
      <c r="K73" s="31"/>
      <c r="L73" s="3"/>
      <c r="M73" s="4"/>
      <c r="N73" s="4"/>
      <c r="O73" s="4"/>
      <c r="P73" s="4"/>
      <c r="Q73" s="4"/>
      <c r="R73" s="4"/>
      <c r="S73" s="4"/>
      <c r="T73" s="33"/>
      <c r="U73" s="33"/>
      <c r="V73" s="33"/>
      <c r="W73" s="6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</row>
    <row r="74" spans="1:81" s="2" customFormat="1" ht="12.75" customHeight="1">
      <c r="A74" s="75" t="str">
        <f t="shared" si="18"/>
        <v>Petrache, Christian</v>
      </c>
      <c r="B74" s="29" t="str">
        <f t="shared" si="19"/>
        <v>NRW</v>
      </c>
      <c r="C74" s="63"/>
      <c r="D74" s="81"/>
      <c r="E74" s="61"/>
      <c r="F74" s="60"/>
      <c r="G74" s="60"/>
      <c r="H74" s="60"/>
      <c r="I74" s="3"/>
      <c r="J74" s="31"/>
      <c r="K74" s="31"/>
      <c r="L74" s="3"/>
      <c r="M74" s="4"/>
      <c r="N74" s="4"/>
      <c r="O74" s="4"/>
      <c r="P74" s="4"/>
      <c r="Q74" s="4"/>
      <c r="R74" s="4"/>
      <c r="S74" s="4"/>
      <c r="T74" s="33"/>
      <c r="U74" s="33"/>
      <c r="V74" s="33"/>
      <c r="W74" s="6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</row>
    <row r="75" spans="1:81" s="2" customFormat="1" ht="12.75" customHeight="1">
      <c r="A75" s="75" t="str">
        <f t="shared" si="18"/>
        <v>Petrache, Christian</v>
      </c>
      <c r="B75" s="29" t="str">
        <f t="shared" si="19"/>
        <v>Hessen</v>
      </c>
      <c r="C75" s="63"/>
      <c r="D75" s="81"/>
      <c r="E75" s="61"/>
      <c r="F75" s="60"/>
      <c r="G75" s="60"/>
      <c r="H75" s="60"/>
      <c r="I75" s="3"/>
      <c r="J75" s="31"/>
      <c r="K75" s="31"/>
      <c r="L75" s="3"/>
      <c r="M75" s="4"/>
      <c r="N75" s="4"/>
      <c r="O75" s="4"/>
      <c r="P75" s="4"/>
      <c r="Q75" s="4"/>
      <c r="R75" s="4"/>
      <c r="S75" s="4"/>
      <c r="T75" s="33"/>
      <c r="U75" s="33"/>
      <c r="V75" s="33"/>
      <c r="W75" s="6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</row>
    <row r="76" spans="1:81" s="2" customFormat="1" ht="12.75" customHeight="1">
      <c r="A76" s="75" t="str">
        <f t="shared" si="18"/>
        <v>Petrache, Christian</v>
      </c>
      <c r="B76" s="29" t="str">
        <f t="shared" si="19"/>
        <v>Schleswig-H./Hamburg</v>
      </c>
      <c r="C76" s="63"/>
      <c r="D76" s="81"/>
      <c r="E76" s="61"/>
      <c r="F76" s="60"/>
      <c r="G76" s="60"/>
      <c r="H76" s="60"/>
      <c r="I76" s="3"/>
      <c r="J76" s="31"/>
      <c r="K76" s="31"/>
      <c r="L76" s="3"/>
      <c r="M76" s="4"/>
      <c r="N76" s="4"/>
      <c r="O76" s="4"/>
      <c r="P76" s="4"/>
      <c r="Q76" s="4"/>
      <c r="R76" s="4"/>
      <c r="S76" s="4"/>
      <c r="T76" s="33"/>
      <c r="U76" s="33"/>
      <c r="V76" s="33"/>
      <c r="W76" s="6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</row>
    <row r="77" spans="1:81" s="2" customFormat="1" ht="12.75" customHeight="1">
      <c r="A77" s="75" t="str">
        <f t="shared" si="18"/>
        <v>Petrache, Christian</v>
      </c>
      <c r="B77" s="29" t="str">
        <f t="shared" si="19"/>
        <v>Gegner 5</v>
      </c>
      <c r="C77" s="63"/>
      <c r="D77" s="81"/>
      <c r="E77" s="61"/>
      <c r="F77" s="60"/>
      <c r="G77" s="60"/>
      <c r="H77" s="60"/>
      <c r="I77" s="3"/>
      <c r="J77" s="31"/>
      <c r="K77" s="31"/>
      <c r="L77" s="3"/>
      <c r="M77" s="4"/>
      <c r="N77" s="4"/>
      <c r="O77" s="4"/>
      <c r="P77" s="4"/>
      <c r="Q77" s="4"/>
      <c r="R77" s="4"/>
      <c r="S77" s="4"/>
      <c r="T77" s="33"/>
      <c r="U77" s="33"/>
      <c r="V77" s="33"/>
      <c r="W77" s="6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</row>
    <row r="78" spans="1:81" s="2" customFormat="1" ht="12.75" customHeight="1">
      <c r="A78" s="75" t="str">
        <f t="shared" si="18"/>
        <v>Petrache, Christian</v>
      </c>
      <c r="B78" s="29" t="str">
        <f t="shared" si="19"/>
        <v>Gegner 6</v>
      </c>
      <c r="C78" s="63"/>
      <c r="D78" s="81"/>
      <c r="E78" s="61"/>
      <c r="F78" s="60"/>
      <c r="G78" s="60"/>
      <c r="H78" s="60"/>
      <c r="I78" s="3"/>
      <c r="J78" s="31"/>
      <c r="K78" s="31"/>
      <c r="L78" s="3"/>
      <c r="M78" s="4"/>
      <c r="N78" s="4"/>
      <c r="O78" s="4"/>
      <c r="P78" s="4"/>
      <c r="Q78" s="4"/>
      <c r="R78" s="4"/>
      <c r="S78" s="4"/>
      <c r="T78" s="33"/>
      <c r="U78" s="33"/>
      <c r="V78" s="33"/>
      <c r="W78" s="6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</row>
    <row r="79" spans="1:32" ht="12.75" customHeight="1">
      <c r="A79" s="74" t="str">
        <f>'b-sw'!A79</f>
        <v>Rasch, Christian</v>
      </c>
      <c r="B79" s="117"/>
      <c r="C79" s="118"/>
      <c r="D79" s="119"/>
      <c r="E79" s="120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6">
        <f>IF(E79=0,0,(H79*PITCH!$A$1)/D79)</f>
        <v>0</v>
      </c>
      <c r="X79" s="122"/>
      <c r="Y79" s="122"/>
      <c r="Z79" s="122"/>
      <c r="AA79" s="122"/>
      <c r="AB79" s="122"/>
      <c r="AC79" s="122"/>
      <c r="AD79" s="122"/>
      <c r="AE79" s="122"/>
      <c r="AF79" s="122"/>
    </row>
    <row r="80" spans="1:81" s="2" customFormat="1" ht="12.75" customHeight="1">
      <c r="A80" s="75" t="str">
        <f aca="true" t="shared" si="20" ref="A80:A85">A79</f>
        <v>Rasch, Christian</v>
      </c>
      <c r="B80" s="29" t="str">
        <f aca="true" t="shared" si="21" ref="B80:B85">B3</f>
        <v>Berlin-Brandenburg</v>
      </c>
      <c r="C80" s="63"/>
      <c r="D80" s="81"/>
      <c r="E80" s="61"/>
      <c r="F80" s="60"/>
      <c r="G80" s="60"/>
      <c r="H80" s="60"/>
      <c r="I80" s="3"/>
      <c r="J80" s="31"/>
      <c r="K80" s="31"/>
      <c r="L80" s="3"/>
      <c r="M80" s="4"/>
      <c r="N80" s="4"/>
      <c r="O80" s="4"/>
      <c r="P80" s="4"/>
      <c r="Q80" s="4"/>
      <c r="R80" s="4"/>
      <c r="S80" s="4"/>
      <c r="T80" s="33"/>
      <c r="U80" s="33"/>
      <c r="V80" s="33"/>
      <c r="W80" s="6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</row>
    <row r="81" spans="1:81" s="2" customFormat="1" ht="12.75" customHeight="1">
      <c r="A81" s="75" t="str">
        <f t="shared" si="20"/>
        <v>Rasch, Christian</v>
      </c>
      <c r="B81" s="29" t="str">
        <f t="shared" si="21"/>
        <v>NRW</v>
      </c>
      <c r="C81" s="63"/>
      <c r="D81" s="81"/>
      <c r="E81" s="61"/>
      <c r="F81" s="60"/>
      <c r="G81" s="60"/>
      <c r="H81" s="60"/>
      <c r="I81" s="3"/>
      <c r="J81" s="31"/>
      <c r="K81" s="31"/>
      <c r="L81" s="3"/>
      <c r="M81" s="4"/>
      <c r="N81" s="4"/>
      <c r="O81" s="4"/>
      <c r="P81" s="4"/>
      <c r="Q81" s="4"/>
      <c r="R81" s="4"/>
      <c r="S81" s="4"/>
      <c r="T81" s="33"/>
      <c r="U81" s="33"/>
      <c r="V81" s="33"/>
      <c r="W81" s="6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</row>
    <row r="82" spans="1:81" s="2" customFormat="1" ht="12.75" customHeight="1">
      <c r="A82" s="75" t="str">
        <f t="shared" si="20"/>
        <v>Rasch, Christian</v>
      </c>
      <c r="B82" s="29" t="str">
        <f t="shared" si="21"/>
        <v>Hessen</v>
      </c>
      <c r="C82" s="63"/>
      <c r="D82" s="81"/>
      <c r="E82" s="61"/>
      <c r="F82" s="60"/>
      <c r="G82" s="60"/>
      <c r="H82" s="60"/>
      <c r="I82" s="3"/>
      <c r="J82" s="31"/>
      <c r="K82" s="31"/>
      <c r="L82" s="3"/>
      <c r="M82" s="4"/>
      <c r="N82" s="4"/>
      <c r="O82" s="4"/>
      <c r="P82" s="4"/>
      <c r="Q82" s="4"/>
      <c r="R82" s="4"/>
      <c r="S82" s="4"/>
      <c r="T82" s="33"/>
      <c r="U82" s="33"/>
      <c r="V82" s="33"/>
      <c r="W82" s="6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</row>
    <row r="83" spans="1:81" s="2" customFormat="1" ht="12.75" customHeight="1">
      <c r="A83" s="75" t="str">
        <f t="shared" si="20"/>
        <v>Rasch, Christian</v>
      </c>
      <c r="B83" s="29" t="str">
        <f t="shared" si="21"/>
        <v>Schleswig-H./Hamburg</v>
      </c>
      <c r="C83" s="63"/>
      <c r="D83" s="81"/>
      <c r="E83" s="61"/>
      <c r="F83" s="60"/>
      <c r="G83" s="60"/>
      <c r="H83" s="60"/>
      <c r="I83" s="3"/>
      <c r="J83" s="31"/>
      <c r="K83" s="31"/>
      <c r="L83" s="3"/>
      <c r="M83" s="4"/>
      <c r="N83" s="4"/>
      <c r="O83" s="4"/>
      <c r="P83" s="4"/>
      <c r="Q83" s="4"/>
      <c r="R83" s="4"/>
      <c r="S83" s="4"/>
      <c r="T83" s="33"/>
      <c r="U83" s="33"/>
      <c r="V83" s="33"/>
      <c r="W83" s="6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</row>
    <row r="84" spans="1:81" s="2" customFormat="1" ht="12.75" customHeight="1">
      <c r="A84" s="75" t="str">
        <f t="shared" si="20"/>
        <v>Rasch, Christian</v>
      </c>
      <c r="B84" s="29" t="str">
        <f t="shared" si="21"/>
        <v>Gegner 5</v>
      </c>
      <c r="C84" s="63"/>
      <c r="D84" s="81"/>
      <c r="E84" s="61"/>
      <c r="F84" s="60"/>
      <c r="G84" s="60"/>
      <c r="H84" s="60"/>
      <c r="I84" s="3"/>
      <c r="J84" s="31"/>
      <c r="K84" s="31"/>
      <c r="L84" s="3"/>
      <c r="M84" s="4"/>
      <c r="N84" s="4"/>
      <c r="O84" s="4"/>
      <c r="P84" s="4"/>
      <c r="Q84" s="4"/>
      <c r="R84" s="4"/>
      <c r="S84" s="4"/>
      <c r="T84" s="33"/>
      <c r="U84" s="33"/>
      <c r="V84" s="33"/>
      <c r="W84" s="6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</row>
    <row r="85" spans="1:81" s="2" customFormat="1" ht="12.75" customHeight="1">
      <c r="A85" s="75" t="str">
        <f t="shared" si="20"/>
        <v>Rasch, Christian</v>
      </c>
      <c r="B85" s="29" t="str">
        <f t="shared" si="21"/>
        <v>Gegner 6</v>
      </c>
      <c r="C85" s="63"/>
      <c r="D85" s="81"/>
      <c r="E85" s="61"/>
      <c r="F85" s="60"/>
      <c r="G85" s="60"/>
      <c r="H85" s="60"/>
      <c r="I85" s="3"/>
      <c r="J85" s="31"/>
      <c r="K85" s="31"/>
      <c r="L85" s="3"/>
      <c r="M85" s="4"/>
      <c r="N85" s="4"/>
      <c r="O85" s="4"/>
      <c r="P85" s="4"/>
      <c r="Q85" s="4"/>
      <c r="R85" s="4"/>
      <c r="S85" s="4"/>
      <c r="T85" s="33"/>
      <c r="U85" s="33"/>
      <c r="V85" s="33"/>
      <c r="W85" s="6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</row>
    <row r="86" spans="1:24" ht="12.75" customHeight="1">
      <c r="A86" s="74" t="str">
        <f>'b-sw'!A86</f>
        <v>Rasch, Konstantin</v>
      </c>
      <c r="B86" s="117"/>
      <c r="C86" s="118"/>
      <c r="D86" s="119"/>
      <c r="E86" s="120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6">
        <f>IF(E86=0,0,(H86*PITCH!$A$1)/D86)</f>
        <v>0</v>
      </c>
      <c r="X86" s="122"/>
    </row>
    <row r="87" spans="1:81" s="2" customFormat="1" ht="12.75" customHeight="1">
      <c r="A87" s="75" t="str">
        <f aca="true" t="shared" si="22" ref="A87:A92">A86</f>
        <v>Rasch, Konstantin</v>
      </c>
      <c r="B87" s="29" t="str">
        <f aca="true" t="shared" si="23" ref="B87:B92">B3</f>
        <v>Berlin-Brandenburg</v>
      </c>
      <c r="C87" s="63"/>
      <c r="D87" s="81"/>
      <c r="E87" s="61"/>
      <c r="F87" s="60"/>
      <c r="G87" s="60"/>
      <c r="H87" s="60"/>
      <c r="I87" s="3"/>
      <c r="J87" s="31"/>
      <c r="K87" s="31"/>
      <c r="L87" s="3"/>
      <c r="M87" s="4"/>
      <c r="N87" s="4"/>
      <c r="O87" s="4"/>
      <c r="P87" s="4"/>
      <c r="Q87" s="4"/>
      <c r="R87" s="4"/>
      <c r="S87" s="4"/>
      <c r="T87" s="33"/>
      <c r="U87" s="33"/>
      <c r="V87" s="33"/>
      <c r="W87" s="6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</row>
    <row r="88" spans="1:81" s="2" customFormat="1" ht="12.75" customHeight="1">
      <c r="A88" s="75" t="str">
        <f t="shared" si="22"/>
        <v>Rasch, Konstantin</v>
      </c>
      <c r="B88" s="29" t="str">
        <f t="shared" si="23"/>
        <v>NRW</v>
      </c>
      <c r="C88" s="63"/>
      <c r="D88" s="81"/>
      <c r="E88" s="61"/>
      <c r="F88" s="60"/>
      <c r="G88" s="60"/>
      <c r="H88" s="60"/>
      <c r="I88" s="3"/>
      <c r="J88" s="31"/>
      <c r="K88" s="31"/>
      <c r="L88" s="3"/>
      <c r="M88" s="4"/>
      <c r="N88" s="4"/>
      <c r="O88" s="4"/>
      <c r="P88" s="4"/>
      <c r="Q88" s="4"/>
      <c r="R88" s="4"/>
      <c r="S88" s="4"/>
      <c r="T88" s="33"/>
      <c r="U88" s="33"/>
      <c r="V88" s="33"/>
      <c r="W88" s="6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</row>
    <row r="89" spans="1:81" s="2" customFormat="1" ht="12.75" customHeight="1">
      <c r="A89" s="75" t="str">
        <f t="shared" si="22"/>
        <v>Rasch, Konstantin</v>
      </c>
      <c r="B89" s="29" t="str">
        <f t="shared" si="23"/>
        <v>Hessen</v>
      </c>
      <c r="C89" s="63"/>
      <c r="D89" s="81"/>
      <c r="E89" s="61"/>
      <c r="F89" s="60"/>
      <c r="G89" s="60"/>
      <c r="H89" s="60"/>
      <c r="I89" s="3"/>
      <c r="J89" s="31"/>
      <c r="K89" s="31"/>
      <c r="L89" s="3"/>
      <c r="M89" s="4"/>
      <c r="N89" s="4"/>
      <c r="O89" s="4"/>
      <c r="P89" s="4"/>
      <c r="Q89" s="4"/>
      <c r="R89" s="4"/>
      <c r="S89" s="4"/>
      <c r="T89" s="33"/>
      <c r="U89" s="33"/>
      <c r="V89" s="33"/>
      <c r="W89" s="6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</row>
    <row r="90" spans="1:81" s="2" customFormat="1" ht="12.75" customHeight="1">
      <c r="A90" s="75" t="str">
        <f t="shared" si="22"/>
        <v>Rasch, Konstantin</v>
      </c>
      <c r="B90" s="29" t="str">
        <f t="shared" si="23"/>
        <v>Schleswig-H./Hamburg</v>
      </c>
      <c r="C90" s="63"/>
      <c r="D90" s="81"/>
      <c r="E90" s="61"/>
      <c r="F90" s="60"/>
      <c r="G90" s="60"/>
      <c r="H90" s="60"/>
      <c r="I90" s="3"/>
      <c r="J90" s="31"/>
      <c r="K90" s="31"/>
      <c r="L90" s="3"/>
      <c r="M90" s="4"/>
      <c r="N90" s="4"/>
      <c r="O90" s="4"/>
      <c r="P90" s="4"/>
      <c r="Q90" s="4"/>
      <c r="R90" s="4"/>
      <c r="S90" s="4"/>
      <c r="T90" s="33"/>
      <c r="U90" s="33"/>
      <c r="V90" s="33"/>
      <c r="W90" s="6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</row>
    <row r="91" spans="1:81" s="2" customFormat="1" ht="12.75" customHeight="1">
      <c r="A91" s="75" t="str">
        <f t="shared" si="22"/>
        <v>Rasch, Konstantin</v>
      </c>
      <c r="B91" s="29" t="str">
        <f t="shared" si="23"/>
        <v>Gegner 5</v>
      </c>
      <c r="C91" s="63"/>
      <c r="D91" s="81"/>
      <c r="E91" s="61"/>
      <c r="F91" s="60"/>
      <c r="G91" s="60"/>
      <c r="H91" s="60"/>
      <c r="I91" s="3"/>
      <c r="J91" s="31"/>
      <c r="K91" s="31"/>
      <c r="L91" s="3"/>
      <c r="M91" s="4"/>
      <c r="N91" s="4"/>
      <c r="O91" s="4"/>
      <c r="P91" s="4"/>
      <c r="Q91" s="4"/>
      <c r="R91" s="4"/>
      <c r="S91" s="4"/>
      <c r="T91" s="33"/>
      <c r="U91" s="33"/>
      <c r="V91" s="33"/>
      <c r="W91" s="6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</row>
    <row r="92" spans="1:81" s="2" customFormat="1" ht="12.75" customHeight="1">
      <c r="A92" s="75" t="str">
        <f t="shared" si="22"/>
        <v>Rasch, Konstantin</v>
      </c>
      <c r="B92" s="29" t="str">
        <f t="shared" si="23"/>
        <v>Gegner 6</v>
      </c>
      <c r="C92" s="63"/>
      <c r="D92" s="81"/>
      <c r="E92" s="61"/>
      <c r="F92" s="60"/>
      <c r="G92" s="60"/>
      <c r="H92" s="60"/>
      <c r="I92" s="3"/>
      <c r="J92" s="31"/>
      <c r="K92" s="31"/>
      <c r="L92" s="3"/>
      <c r="M92" s="4"/>
      <c r="N92" s="4"/>
      <c r="O92" s="4"/>
      <c r="P92" s="4"/>
      <c r="Q92" s="4"/>
      <c r="R92" s="4"/>
      <c r="S92" s="4"/>
      <c r="T92" s="33"/>
      <c r="U92" s="33"/>
      <c r="V92" s="33"/>
      <c r="W92" s="6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</row>
    <row r="93" spans="1:37" ht="12.75" customHeight="1">
      <c r="A93" s="74" t="str">
        <f>'b-sw'!A93</f>
        <v>Richterich, Lennart</v>
      </c>
      <c r="B93" s="117"/>
      <c r="C93" s="118"/>
      <c r="D93" s="119"/>
      <c r="E93" s="120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6">
        <f>IF(E93=0,0,(H93*PITCH!$A$1)/D93)</f>
        <v>0</v>
      </c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</row>
    <row r="94" spans="1:81" s="2" customFormat="1" ht="12.75" customHeight="1">
      <c r="A94" s="75" t="str">
        <f aca="true" t="shared" si="24" ref="A94:A99">A93</f>
        <v>Richterich, Lennart</v>
      </c>
      <c r="B94" s="5" t="str">
        <f aca="true" t="shared" si="25" ref="B94:B99">B3</f>
        <v>Berlin-Brandenburg</v>
      </c>
      <c r="C94" s="64"/>
      <c r="D94" s="81"/>
      <c r="E94" s="61"/>
      <c r="F94" s="60"/>
      <c r="G94" s="60"/>
      <c r="H94" s="60"/>
      <c r="I94" s="3"/>
      <c r="J94" s="31"/>
      <c r="K94" s="31"/>
      <c r="L94" s="3"/>
      <c r="M94" s="4"/>
      <c r="N94" s="4"/>
      <c r="O94" s="4"/>
      <c r="P94" s="4"/>
      <c r="Q94" s="4"/>
      <c r="R94" s="4"/>
      <c r="S94" s="4"/>
      <c r="T94" s="33"/>
      <c r="U94" s="33"/>
      <c r="V94" s="33"/>
      <c r="W94" s="6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</row>
    <row r="95" spans="1:81" s="2" customFormat="1" ht="12.75" customHeight="1">
      <c r="A95" s="75" t="str">
        <f t="shared" si="24"/>
        <v>Richterich, Lennart</v>
      </c>
      <c r="B95" s="5" t="str">
        <f t="shared" si="25"/>
        <v>NRW</v>
      </c>
      <c r="C95" s="64"/>
      <c r="D95" s="81"/>
      <c r="E95" s="61"/>
      <c r="F95" s="60"/>
      <c r="G95" s="60"/>
      <c r="H95" s="60"/>
      <c r="I95" s="3"/>
      <c r="J95" s="31"/>
      <c r="K95" s="31"/>
      <c r="L95" s="3"/>
      <c r="M95" s="4"/>
      <c r="N95" s="4"/>
      <c r="O95" s="4"/>
      <c r="P95" s="4"/>
      <c r="Q95" s="4"/>
      <c r="R95" s="4"/>
      <c r="S95" s="4"/>
      <c r="T95" s="33"/>
      <c r="U95" s="33"/>
      <c r="V95" s="33"/>
      <c r="W95" s="6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</row>
    <row r="96" spans="1:81" s="2" customFormat="1" ht="12.75" customHeight="1">
      <c r="A96" s="75" t="str">
        <f t="shared" si="24"/>
        <v>Richterich, Lennart</v>
      </c>
      <c r="B96" s="5" t="str">
        <f t="shared" si="25"/>
        <v>Hessen</v>
      </c>
      <c r="C96" s="64"/>
      <c r="D96" s="81"/>
      <c r="E96" s="61"/>
      <c r="F96" s="60"/>
      <c r="G96" s="60"/>
      <c r="H96" s="60"/>
      <c r="I96" s="3"/>
      <c r="J96" s="31"/>
      <c r="K96" s="31"/>
      <c r="L96" s="3"/>
      <c r="M96" s="4"/>
      <c r="N96" s="4"/>
      <c r="O96" s="4"/>
      <c r="P96" s="4"/>
      <c r="Q96" s="4"/>
      <c r="R96" s="4"/>
      <c r="S96" s="4"/>
      <c r="T96" s="33"/>
      <c r="U96" s="33"/>
      <c r="V96" s="33"/>
      <c r="W96" s="6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</row>
    <row r="97" spans="1:81" s="2" customFormat="1" ht="12.75" customHeight="1">
      <c r="A97" s="75" t="str">
        <f t="shared" si="24"/>
        <v>Richterich, Lennart</v>
      </c>
      <c r="B97" s="5" t="str">
        <f t="shared" si="25"/>
        <v>Schleswig-H./Hamburg</v>
      </c>
      <c r="C97" s="64"/>
      <c r="D97" s="81"/>
      <c r="E97" s="61"/>
      <c r="F97" s="60"/>
      <c r="G97" s="60"/>
      <c r="H97" s="60"/>
      <c r="I97" s="3"/>
      <c r="J97" s="31"/>
      <c r="K97" s="31"/>
      <c r="L97" s="3"/>
      <c r="M97" s="4"/>
      <c r="N97" s="4"/>
      <c r="O97" s="4"/>
      <c r="P97" s="4"/>
      <c r="Q97" s="4"/>
      <c r="R97" s="4"/>
      <c r="S97" s="4"/>
      <c r="T97" s="33"/>
      <c r="U97" s="33"/>
      <c r="V97" s="33"/>
      <c r="W97" s="6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</row>
    <row r="98" spans="1:81" s="2" customFormat="1" ht="12.75" customHeight="1">
      <c r="A98" s="75" t="str">
        <f t="shared" si="24"/>
        <v>Richterich, Lennart</v>
      </c>
      <c r="B98" s="5" t="str">
        <f t="shared" si="25"/>
        <v>Gegner 5</v>
      </c>
      <c r="C98" s="64"/>
      <c r="D98" s="81"/>
      <c r="E98" s="61"/>
      <c r="F98" s="60"/>
      <c r="G98" s="60"/>
      <c r="H98" s="60"/>
      <c r="I98" s="3"/>
      <c r="J98" s="31"/>
      <c r="K98" s="31"/>
      <c r="L98" s="3"/>
      <c r="M98" s="4"/>
      <c r="N98" s="4"/>
      <c r="O98" s="4"/>
      <c r="P98" s="4"/>
      <c r="Q98" s="4"/>
      <c r="R98" s="4"/>
      <c r="S98" s="4"/>
      <c r="T98" s="33"/>
      <c r="U98" s="33"/>
      <c r="V98" s="33"/>
      <c r="W98" s="6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</row>
    <row r="99" spans="1:81" s="2" customFormat="1" ht="12.75" customHeight="1">
      <c r="A99" s="75" t="str">
        <f t="shared" si="24"/>
        <v>Richterich, Lennart</v>
      </c>
      <c r="B99" s="5" t="str">
        <f t="shared" si="25"/>
        <v>Gegner 6</v>
      </c>
      <c r="C99" s="64"/>
      <c r="D99" s="81"/>
      <c r="E99" s="61"/>
      <c r="F99" s="60"/>
      <c r="G99" s="60"/>
      <c r="H99" s="60"/>
      <c r="I99" s="3"/>
      <c r="J99" s="31"/>
      <c r="K99" s="31"/>
      <c r="L99" s="3"/>
      <c r="M99" s="4"/>
      <c r="N99" s="4"/>
      <c r="O99" s="4"/>
      <c r="P99" s="4"/>
      <c r="Q99" s="4"/>
      <c r="R99" s="4"/>
      <c r="S99" s="4"/>
      <c r="T99" s="33"/>
      <c r="U99" s="33"/>
      <c r="V99" s="33"/>
      <c r="W99" s="6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</row>
    <row r="100" spans="1:25" ht="12.75" customHeight="1">
      <c r="A100" s="74" t="str">
        <f>'b-sw'!A100</f>
        <v>Simmmons, Larena</v>
      </c>
      <c r="B100" s="117"/>
      <c r="C100" s="118"/>
      <c r="D100" s="119"/>
      <c r="E100" s="120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6">
        <f>IF(E100=0,0,(H100*PITCH!$A$1)/D100)</f>
        <v>0</v>
      </c>
      <c r="X100" s="122"/>
      <c r="Y100" s="122"/>
    </row>
    <row r="101" spans="1:81" s="2" customFormat="1" ht="12.75" customHeight="1">
      <c r="A101" s="75" t="str">
        <f aca="true" t="shared" si="26" ref="A101:A106">A100</f>
        <v>Simmmons, Larena</v>
      </c>
      <c r="B101" s="29" t="str">
        <f aca="true" t="shared" si="27" ref="B101:B106">B3</f>
        <v>Berlin-Brandenburg</v>
      </c>
      <c r="C101" s="63">
        <v>1</v>
      </c>
      <c r="D101" s="81">
        <v>0.667</v>
      </c>
      <c r="E101" s="61">
        <v>5</v>
      </c>
      <c r="F101" s="60">
        <v>3</v>
      </c>
      <c r="G101" s="60">
        <v>2</v>
      </c>
      <c r="H101" s="60">
        <v>2</v>
      </c>
      <c r="I101" s="3">
        <v>2</v>
      </c>
      <c r="J101" s="31">
        <v>1</v>
      </c>
      <c r="K101" s="31"/>
      <c r="L101" s="3"/>
      <c r="M101" s="4">
        <v>1</v>
      </c>
      <c r="N101" s="4">
        <v>1</v>
      </c>
      <c r="O101" s="4"/>
      <c r="P101" s="4">
        <v>1</v>
      </c>
      <c r="Q101" s="4"/>
      <c r="R101" s="4"/>
      <c r="S101" s="4"/>
      <c r="T101" s="33"/>
      <c r="U101" s="33"/>
      <c r="V101" s="33"/>
      <c r="W101" s="6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</row>
    <row r="102" spans="1:81" s="2" customFormat="1" ht="12.75" customHeight="1">
      <c r="A102" s="75" t="str">
        <f t="shared" si="26"/>
        <v>Simmmons, Larena</v>
      </c>
      <c r="B102" s="29" t="str">
        <f t="shared" si="27"/>
        <v>NRW</v>
      </c>
      <c r="C102" s="63"/>
      <c r="D102" s="81"/>
      <c r="E102" s="61"/>
      <c r="F102" s="60"/>
      <c r="G102" s="60"/>
      <c r="H102" s="60"/>
      <c r="I102" s="3"/>
      <c r="J102" s="31"/>
      <c r="K102" s="31"/>
      <c r="L102" s="3"/>
      <c r="M102" s="4"/>
      <c r="N102" s="4"/>
      <c r="O102" s="4"/>
      <c r="P102" s="4"/>
      <c r="Q102" s="4"/>
      <c r="R102" s="4"/>
      <c r="S102" s="4"/>
      <c r="T102" s="33"/>
      <c r="U102" s="33"/>
      <c r="V102" s="33"/>
      <c r="W102" s="6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</row>
    <row r="103" spans="1:81" s="2" customFormat="1" ht="12.75" customHeight="1">
      <c r="A103" s="75" t="str">
        <f t="shared" si="26"/>
        <v>Simmmons, Larena</v>
      </c>
      <c r="B103" s="29" t="str">
        <f t="shared" si="27"/>
        <v>Hessen</v>
      </c>
      <c r="C103" s="63"/>
      <c r="D103" s="81"/>
      <c r="E103" s="61"/>
      <c r="F103" s="60"/>
      <c r="G103" s="60"/>
      <c r="H103" s="60"/>
      <c r="I103" s="3"/>
      <c r="J103" s="31"/>
      <c r="K103" s="31"/>
      <c r="L103" s="3"/>
      <c r="M103" s="4"/>
      <c r="N103" s="4"/>
      <c r="O103" s="4"/>
      <c r="P103" s="4"/>
      <c r="Q103" s="4"/>
      <c r="R103" s="4"/>
      <c r="S103" s="4"/>
      <c r="T103" s="33"/>
      <c r="U103" s="33"/>
      <c r="V103" s="33"/>
      <c r="W103" s="6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</row>
    <row r="104" spans="1:81" s="2" customFormat="1" ht="12.75" customHeight="1">
      <c r="A104" s="75" t="str">
        <f t="shared" si="26"/>
        <v>Simmmons, Larena</v>
      </c>
      <c r="B104" s="29" t="str">
        <f t="shared" si="27"/>
        <v>Schleswig-H./Hamburg</v>
      </c>
      <c r="C104" s="63">
        <v>1</v>
      </c>
      <c r="D104" s="81">
        <v>1</v>
      </c>
      <c r="E104" s="61">
        <v>8</v>
      </c>
      <c r="F104" s="60">
        <v>4</v>
      </c>
      <c r="G104" s="60">
        <v>5</v>
      </c>
      <c r="H104" s="60">
        <v>4</v>
      </c>
      <c r="I104" s="3">
        <v>2</v>
      </c>
      <c r="J104" s="31"/>
      <c r="K104" s="31"/>
      <c r="L104" s="3"/>
      <c r="M104" s="4"/>
      <c r="N104" s="4">
        <v>3</v>
      </c>
      <c r="O104" s="4">
        <v>1</v>
      </c>
      <c r="P104" s="4"/>
      <c r="Q104" s="4"/>
      <c r="R104" s="4"/>
      <c r="S104" s="4"/>
      <c r="T104" s="33"/>
      <c r="U104" s="33"/>
      <c r="V104" s="33"/>
      <c r="W104" s="6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</row>
    <row r="105" spans="1:81" s="2" customFormat="1" ht="12.75" customHeight="1">
      <c r="A105" s="75" t="str">
        <f t="shared" si="26"/>
        <v>Simmmons, Larena</v>
      </c>
      <c r="B105" s="29" t="str">
        <f t="shared" si="27"/>
        <v>Gegner 5</v>
      </c>
      <c r="C105" s="63"/>
      <c r="D105" s="81"/>
      <c r="E105" s="61"/>
      <c r="F105" s="60"/>
      <c r="G105" s="60"/>
      <c r="H105" s="60"/>
      <c r="I105" s="3"/>
      <c r="J105" s="31"/>
      <c r="K105" s="31"/>
      <c r="L105" s="3"/>
      <c r="M105" s="4"/>
      <c r="N105" s="4"/>
      <c r="O105" s="4"/>
      <c r="P105" s="4"/>
      <c r="Q105" s="4"/>
      <c r="R105" s="4"/>
      <c r="S105" s="4"/>
      <c r="T105" s="33"/>
      <c r="U105" s="33"/>
      <c r="V105" s="33"/>
      <c r="W105" s="6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</row>
    <row r="106" spans="1:81" s="2" customFormat="1" ht="12.75" customHeight="1">
      <c r="A106" s="75" t="str">
        <f t="shared" si="26"/>
        <v>Simmmons, Larena</v>
      </c>
      <c r="B106" s="29" t="str">
        <f t="shared" si="27"/>
        <v>Gegner 6</v>
      </c>
      <c r="C106" s="63"/>
      <c r="D106" s="81"/>
      <c r="E106" s="61"/>
      <c r="F106" s="60"/>
      <c r="G106" s="60"/>
      <c r="H106" s="60"/>
      <c r="I106" s="3"/>
      <c r="J106" s="31"/>
      <c r="K106" s="31"/>
      <c r="L106" s="3"/>
      <c r="M106" s="4"/>
      <c r="N106" s="4"/>
      <c r="O106" s="4"/>
      <c r="P106" s="4"/>
      <c r="Q106" s="4"/>
      <c r="R106" s="4"/>
      <c r="S106" s="4"/>
      <c r="T106" s="33"/>
      <c r="U106" s="33"/>
      <c r="V106" s="33"/>
      <c r="W106" s="6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</row>
    <row r="107" spans="1:25" ht="12.75" customHeight="1">
      <c r="A107" s="74" t="str">
        <f>'b-sw'!A107</f>
        <v>Sullivan, Caelan Shae</v>
      </c>
      <c r="B107" s="117"/>
      <c r="C107" s="118"/>
      <c r="D107" s="119"/>
      <c r="E107" s="120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6">
        <f>IF(E107=0,0,(H107*PITCH!$A$1)/D107)</f>
        <v>0</v>
      </c>
      <c r="X107" s="122"/>
      <c r="Y107" s="122"/>
    </row>
    <row r="108" spans="1:81" s="2" customFormat="1" ht="12.75" customHeight="1">
      <c r="A108" s="75" t="str">
        <f aca="true" t="shared" si="28" ref="A108:A113">A107</f>
        <v>Sullivan, Caelan Shae</v>
      </c>
      <c r="B108" s="29" t="str">
        <f aca="true" t="shared" si="29" ref="B108:B113">B3</f>
        <v>Berlin-Brandenburg</v>
      </c>
      <c r="C108" s="63"/>
      <c r="D108" s="81"/>
      <c r="E108" s="61"/>
      <c r="F108" s="60"/>
      <c r="G108" s="60"/>
      <c r="H108" s="60"/>
      <c r="I108" s="3"/>
      <c r="J108" s="31"/>
      <c r="K108" s="31"/>
      <c r="L108" s="3"/>
      <c r="M108" s="4"/>
      <c r="N108" s="4"/>
      <c r="O108" s="4"/>
      <c r="P108" s="4"/>
      <c r="Q108" s="4"/>
      <c r="R108" s="4"/>
      <c r="S108" s="4"/>
      <c r="T108" s="33"/>
      <c r="U108" s="33"/>
      <c r="V108" s="33"/>
      <c r="W108" s="6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</row>
    <row r="109" spans="1:81" s="2" customFormat="1" ht="12.75" customHeight="1">
      <c r="A109" s="75" t="str">
        <f t="shared" si="28"/>
        <v>Sullivan, Caelan Shae</v>
      </c>
      <c r="B109" s="29" t="str">
        <f t="shared" si="29"/>
        <v>NRW</v>
      </c>
      <c r="C109" s="63"/>
      <c r="D109" s="81"/>
      <c r="E109" s="61"/>
      <c r="F109" s="60"/>
      <c r="G109" s="60"/>
      <c r="H109" s="60"/>
      <c r="I109" s="3"/>
      <c r="J109" s="31"/>
      <c r="K109" s="31"/>
      <c r="L109" s="3"/>
      <c r="M109" s="4"/>
      <c r="N109" s="4"/>
      <c r="O109" s="4"/>
      <c r="P109" s="4"/>
      <c r="Q109" s="4"/>
      <c r="R109" s="4"/>
      <c r="S109" s="4"/>
      <c r="T109" s="33"/>
      <c r="U109" s="33"/>
      <c r="V109" s="33"/>
      <c r="W109" s="6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</row>
    <row r="110" spans="1:81" s="2" customFormat="1" ht="12.75" customHeight="1">
      <c r="A110" s="75" t="str">
        <f t="shared" si="28"/>
        <v>Sullivan, Caelan Shae</v>
      </c>
      <c r="B110" s="29" t="str">
        <f t="shared" si="29"/>
        <v>Hessen</v>
      </c>
      <c r="C110" s="63"/>
      <c r="D110" s="81"/>
      <c r="E110" s="61"/>
      <c r="F110" s="60"/>
      <c r="G110" s="60"/>
      <c r="H110" s="60"/>
      <c r="I110" s="3"/>
      <c r="J110" s="31"/>
      <c r="K110" s="31"/>
      <c r="L110" s="3"/>
      <c r="M110" s="4"/>
      <c r="N110" s="4"/>
      <c r="O110" s="4"/>
      <c r="P110" s="4"/>
      <c r="Q110" s="4"/>
      <c r="R110" s="4"/>
      <c r="S110" s="4"/>
      <c r="T110" s="33"/>
      <c r="U110" s="33"/>
      <c r="V110" s="33"/>
      <c r="W110" s="6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</row>
    <row r="111" spans="1:81" s="2" customFormat="1" ht="12.75" customHeight="1">
      <c r="A111" s="75" t="str">
        <f t="shared" si="28"/>
        <v>Sullivan, Caelan Shae</v>
      </c>
      <c r="B111" s="29" t="str">
        <f t="shared" si="29"/>
        <v>Schleswig-H./Hamburg</v>
      </c>
      <c r="C111" s="63">
        <v>1</v>
      </c>
      <c r="D111" s="81">
        <v>0.667</v>
      </c>
      <c r="E111" s="61">
        <v>5</v>
      </c>
      <c r="F111" s="60">
        <v>3</v>
      </c>
      <c r="G111" s="60">
        <v>1</v>
      </c>
      <c r="H111" s="60">
        <v>1</v>
      </c>
      <c r="I111" s="3">
        <v>1</v>
      </c>
      <c r="J111" s="31"/>
      <c r="K111" s="31"/>
      <c r="L111" s="3"/>
      <c r="M111" s="4"/>
      <c r="N111" s="4">
        <v>1</v>
      </c>
      <c r="O111" s="4">
        <v>1</v>
      </c>
      <c r="P111" s="4"/>
      <c r="Q111" s="4"/>
      <c r="R111" s="4"/>
      <c r="S111" s="4"/>
      <c r="T111" s="33"/>
      <c r="U111" s="33"/>
      <c r="V111" s="33"/>
      <c r="W111" s="6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</row>
    <row r="112" spans="1:81" s="2" customFormat="1" ht="12.75" customHeight="1">
      <c r="A112" s="75" t="str">
        <f t="shared" si="28"/>
        <v>Sullivan, Caelan Shae</v>
      </c>
      <c r="B112" s="29" t="str">
        <f t="shared" si="29"/>
        <v>Gegner 5</v>
      </c>
      <c r="C112" s="63"/>
      <c r="D112" s="81"/>
      <c r="E112" s="61"/>
      <c r="F112" s="60"/>
      <c r="G112" s="60"/>
      <c r="H112" s="60"/>
      <c r="I112" s="3"/>
      <c r="J112" s="31"/>
      <c r="K112" s="31"/>
      <c r="L112" s="3"/>
      <c r="M112" s="4"/>
      <c r="N112" s="4"/>
      <c r="O112" s="4"/>
      <c r="P112" s="4"/>
      <c r="Q112" s="4"/>
      <c r="R112" s="4"/>
      <c r="S112" s="4"/>
      <c r="T112" s="33"/>
      <c r="U112" s="33"/>
      <c r="V112" s="33"/>
      <c r="W112" s="6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</row>
    <row r="113" spans="1:81" s="2" customFormat="1" ht="12.75" customHeight="1">
      <c r="A113" s="75" t="str">
        <f t="shared" si="28"/>
        <v>Sullivan, Caelan Shae</v>
      </c>
      <c r="B113" s="29" t="str">
        <f t="shared" si="29"/>
        <v>Gegner 6</v>
      </c>
      <c r="C113" s="63"/>
      <c r="D113" s="81"/>
      <c r="E113" s="61"/>
      <c r="F113" s="60"/>
      <c r="G113" s="60"/>
      <c r="H113" s="60"/>
      <c r="I113" s="3"/>
      <c r="J113" s="31"/>
      <c r="K113" s="31"/>
      <c r="L113" s="3"/>
      <c r="M113" s="4"/>
      <c r="N113" s="4"/>
      <c r="O113" s="4"/>
      <c r="P113" s="4"/>
      <c r="Q113" s="4"/>
      <c r="R113" s="4"/>
      <c r="S113" s="4"/>
      <c r="T113" s="33"/>
      <c r="U113" s="33"/>
      <c r="V113" s="33"/>
      <c r="W113" s="6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</row>
    <row r="114" spans="1:25" ht="12.75" customHeight="1">
      <c r="A114" s="74">
        <f>'b-sw'!A114</f>
        <v>0</v>
      </c>
      <c r="B114" s="117"/>
      <c r="C114" s="118"/>
      <c r="D114" s="119"/>
      <c r="E114" s="120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6">
        <f>IF(E114=0,0,(H114*PITCH!$A$1)/D114)</f>
        <v>0</v>
      </c>
      <c r="X114" s="122"/>
      <c r="Y114" s="122"/>
    </row>
    <row r="115" spans="1:81" s="2" customFormat="1" ht="12.75" customHeight="1">
      <c r="A115" s="75">
        <f aca="true" t="shared" si="30" ref="A115:A120">A114</f>
        <v>0</v>
      </c>
      <c r="B115" s="29" t="str">
        <f aca="true" t="shared" si="31" ref="B115:B120">B3</f>
        <v>Berlin-Brandenburg</v>
      </c>
      <c r="C115" s="63"/>
      <c r="D115" s="81"/>
      <c r="E115" s="61"/>
      <c r="F115" s="60"/>
      <c r="G115" s="60"/>
      <c r="H115" s="60"/>
      <c r="I115" s="3"/>
      <c r="J115" s="31"/>
      <c r="K115" s="31"/>
      <c r="L115" s="3"/>
      <c r="M115" s="4"/>
      <c r="N115" s="4"/>
      <c r="O115" s="4"/>
      <c r="P115" s="4"/>
      <c r="Q115" s="4"/>
      <c r="R115" s="4"/>
      <c r="S115" s="4"/>
      <c r="T115" s="33"/>
      <c r="U115" s="33"/>
      <c r="V115" s="33"/>
      <c r="W115" s="6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</row>
    <row r="116" spans="1:81" s="2" customFormat="1" ht="12.75" customHeight="1">
      <c r="A116" s="75">
        <f t="shared" si="30"/>
        <v>0</v>
      </c>
      <c r="B116" s="29" t="str">
        <f t="shared" si="31"/>
        <v>NRW</v>
      </c>
      <c r="C116" s="63"/>
      <c r="D116" s="81"/>
      <c r="E116" s="61"/>
      <c r="F116" s="60"/>
      <c r="G116" s="60"/>
      <c r="H116" s="60"/>
      <c r="I116" s="3"/>
      <c r="J116" s="31"/>
      <c r="K116" s="31"/>
      <c r="L116" s="3"/>
      <c r="M116" s="4"/>
      <c r="N116" s="4"/>
      <c r="O116" s="4"/>
      <c r="P116" s="4"/>
      <c r="Q116" s="4"/>
      <c r="R116" s="4"/>
      <c r="S116" s="4"/>
      <c r="T116" s="33"/>
      <c r="U116" s="33"/>
      <c r="V116" s="33"/>
      <c r="W116" s="6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</row>
    <row r="117" spans="1:81" s="2" customFormat="1" ht="12.75" customHeight="1">
      <c r="A117" s="75">
        <f t="shared" si="30"/>
        <v>0</v>
      </c>
      <c r="B117" s="29" t="str">
        <f t="shared" si="31"/>
        <v>Hessen</v>
      </c>
      <c r="C117" s="63"/>
      <c r="D117" s="81"/>
      <c r="E117" s="61"/>
      <c r="F117" s="60"/>
      <c r="G117" s="60"/>
      <c r="H117" s="60"/>
      <c r="I117" s="3"/>
      <c r="J117" s="31"/>
      <c r="K117" s="31"/>
      <c r="L117" s="3"/>
      <c r="M117" s="4"/>
      <c r="N117" s="4"/>
      <c r="O117" s="4"/>
      <c r="P117" s="4"/>
      <c r="Q117" s="4"/>
      <c r="R117" s="4"/>
      <c r="S117" s="4"/>
      <c r="T117" s="33"/>
      <c r="U117" s="33"/>
      <c r="V117" s="33"/>
      <c r="W117" s="6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</row>
    <row r="118" spans="1:81" s="2" customFormat="1" ht="12.75" customHeight="1">
      <c r="A118" s="75">
        <f t="shared" si="30"/>
        <v>0</v>
      </c>
      <c r="B118" s="29" t="str">
        <f t="shared" si="31"/>
        <v>Schleswig-H./Hamburg</v>
      </c>
      <c r="C118" s="63"/>
      <c r="D118" s="81"/>
      <c r="E118" s="61"/>
      <c r="F118" s="60"/>
      <c r="G118" s="60"/>
      <c r="H118" s="60"/>
      <c r="I118" s="3"/>
      <c r="J118" s="31"/>
      <c r="K118" s="31"/>
      <c r="L118" s="3"/>
      <c r="M118" s="4"/>
      <c r="N118" s="4"/>
      <c r="O118" s="4"/>
      <c r="P118" s="4"/>
      <c r="Q118" s="4"/>
      <c r="R118" s="4"/>
      <c r="S118" s="4"/>
      <c r="T118" s="33"/>
      <c r="U118" s="33"/>
      <c r="V118" s="33"/>
      <c r="W118" s="6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</row>
    <row r="119" spans="1:81" s="2" customFormat="1" ht="12.75" customHeight="1">
      <c r="A119" s="75">
        <f t="shared" si="30"/>
        <v>0</v>
      </c>
      <c r="B119" s="29" t="str">
        <f t="shared" si="31"/>
        <v>Gegner 5</v>
      </c>
      <c r="C119" s="63"/>
      <c r="D119" s="81"/>
      <c r="E119" s="61"/>
      <c r="F119" s="60"/>
      <c r="G119" s="60"/>
      <c r="H119" s="60"/>
      <c r="I119" s="3"/>
      <c r="J119" s="31"/>
      <c r="K119" s="31"/>
      <c r="L119" s="3"/>
      <c r="M119" s="4"/>
      <c r="N119" s="4"/>
      <c r="O119" s="4"/>
      <c r="P119" s="4"/>
      <c r="Q119" s="4"/>
      <c r="R119" s="4"/>
      <c r="S119" s="4"/>
      <c r="T119" s="33"/>
      <c r="U119" s="33"/>
      <c r="V119" s="33"/>
      <c r="W119" s="6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</row>
    <row r="120" spans="1:81" s="2" customFormat="1" ht="12.75" customHeight="1">
      <c r="A120" s="75">
        <f t="shared" si="30"/>
        <v>0</v>
      </c>
      <c r="B120" s="29" t="str">
        <f t="shared" si="31"/>
        <v>Gegner 6</v>
      </c>
      <c r="C120" s="63"/>
      <c r="D120" s="81"/>
      <c r="E120" s="61"/>
      <c r="F120" s="60"/>
      <c r="G120" s="60"/>
      <c r="H120" s="60"/>
      <c r="I120" s="3"/>
      <c r="J120" s="31"/>
      <c r="K120" s="31"/>
      <c r="L120" s="3"/>
      <c r="M120" s="4"/>
      <c r="N120" s="4"/>
      <c r="O120" s="4"/>
      <c r="P120" s="4"/>
      <c r="Q120" s="4"/>
      <c r="R120" s="4"/>
      <c r="S120" s="4"/>
      <c r="T120" s="33"/>
      <c r="U120" s="33"/>
      <c r="V120" s="33"/>
      <c r="W120" s="6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</row>
    <row r="121" spans="1:25" ht="12.75" customHeight="1">
      <c r="A121" s="74">
        <f>'b-sw'!A121</f>
        <v>0</v>
      </c>
      <c r="B121" s="117"/>
      <c r="C121" s="118"/>
      <c r="D121" s="119"/>
      <c r="E121" s="120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6">
        <f>IF(E121=0,0,(H121*PITCH!$A$1)/D121)</f>
        <v>0</v>
      </c>
      <c r="X121" s="122"/>
      <c r="Y121" s="122"/>
    </row>
    <row r="122" spans="1:81" s="2" customFormat="1" ht="12.75" customHeight="1">
      <c r="A122" s="75">
        <f aca="true" t="shared" si="32" ref="A122:A127">A121</f>
        <v>0</v>
      </c>
      <c r="B122" s="29" t="str">
        <f aca="true" t="shared" si="33" ref="B122:B127">B3</f>
        <v>Berlin-Brandenburg</v>
      </c>
      <c r="C122" s="63"/>
      <c r="D122" s="81"/>
      <c r="E122" s="61"/>
      <c r="F122" s="60"/>
      <c r="G122" s="60"/>
      <c r="H122" s="60"/>
      <c r="I122" s="3"/>
      <c r="J122" s="31"/>
      <c r="K122" s="31"/>
      <c r="L122" s="3"/>
      <c r="M122" s="4"/>
      <c r="N122" s="4"/>
      <c r="O122" s="4"/>
      <c r="P122" s="4"/>
      <c r="Q122" s="4"/>
      <c r="R122" s="4"/>
      <c r="S122" s="4"/>
      <c r="T122" s="33"/>
      <c r="U122" s="33"/>
      <c r="V122" s="33"/>
      <c r="W122" s="6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</row>
    <row r="123" spans="1:81" s="2" customFormat="1" ht="12.75" customHeight="1">
      <c r="A123" s="75">
        <f t="shared" si="32"/>
        <v>0</v>
      </c>
      <c r="B123" s="29" t="str">
        <f t="shared" si="33"/>
        <v>NRW</v>
      </c>
      <c r="C123" s="63"/>
      <c r="D123" s="81"/>
      <c r="E123" s="61"/>
      <c r="F123" s="60"/>
      <c r="G123" s="60"/>
      <c r="H123" s="60"/>
      <c r="I123" s="3"/>
      <c r="J123" s="31"/>
      <c r="K123" s="31"/>
      <c r="L123" s="3"/>
      <c r="M123" s="4"/>
      <c r="N123" s="4"/>
      <c r="O123" s="4"/>
      <c r="P123" s="4"/>
      <c r="Q123" s="4"/>
      <c r="R123" s="4"/>
      <c r="S123" s="4"/>
      <c r="T123" s="33"/>
      <c r="U123" s="33"/>
      <c r="V123" s="33"/>
      <c r="W123" s="6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</row>
    <row r="124" spans="1:81" s="2" customFormat="1" ht="12.75" customHeight="1">
      <c r="A124" s="75">
        <f t="shared" si="32"/>
        <v>0</v>
      </c>
      <c r="B124" s="29" t="str">
        <f t="shared" si="33"/>
        <v>Hessen</v>
      </c>
      <c r="C124" s="63"/>
      <c r="D124" s="81"/>
      <c r="E124" s="61"/>
      <c r="F124" s="60"/>
      <c r="G124" s="60"/>
      <c r="H124" s="60"/>
      <c r="I124" s="3"/>
      <c r="J124" s="31"/>
      <c r="K124" s="31"/>
      <c r="L124" s="3"/>
      <c r="M124" s="4"/>
      <c r="N124" s="4"/>
      <c r="O124" s="4"/>
      <c r="P124" s="4"/>
      <c r="Q124" s="4"/>
      <c r="R124" s="4"/>
      <c r="S124" s="4"/>
      <c r="T124" s="33"/>
      <c r="U124" s="33"/>
      <c r="V124" s="33"/>
      <c r="W124" s="6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</row>
    <row r="125" spans="1:81" s="2" customFormat="1" ht="12.75" customHeight="1">
      <c r="A125" s="75">
        <f t="shared" si="32"/>
        <v>0</v>
      </c>
      <c r="B125" s="29" t="str">
        <f t="shared" si="33"/>
        <v>Schleswig-H./Hamburg</v>
      </c>
      <c r="C125" s="63"/>
      <c r="D125" s="81"/>
      <c r="E125" s="61"/>
      <c r="F125" s="60"/>
      <c r="G125" s="60"/>
      <c r="H125" s="60"/>
      <c r="I125" s="3"/>
      <c r="J125" s="31"/>
      <c r="K125" s="31"/>
      <c r="L125" s="3"/>
      <c r="M125" s="4"/>
      <c r="N125" s="4"/>
      <c r="O125" s="4"/>
      <c r="P125" s="4"/>
      <c r="Q125" s="4"/>
      <c r="R125" s="4"/>
      <c r="S125" s="4"/>
      <c r="T125" s="33"/>
      <c r="U125" s="33"/>
      <c r="V125" s="33"/>
      <c r="W125" s="6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</row>
    <row r="126" spans="1:81" s="2" customFormat="1" ht="12.75" customHeight="1">
      <c r="A126" s="75">
        <f t="shared" si="32"/>
        <v>0</v>
      </c>
      <c r="B126" s="29" t="str">
        <f t="shared" si="33"/>
        <v>Gegner 5</v>
      </c>
      <c r="C126" s="63"/>
      <c r="D126" s="81"/>
      <c r="E126" s="61"/>
      <c r="F126" s="60"/>
      <c r="G126" s="60"/>
      <c r="H126" s="60"/>
      <c r="I126" s="3"/>
      <c r="J126" s="31"/>
      <c r="K126" s="31"/>
      <c r="L126" s="3"/>
      <c r="M126" s="4"/>
      <c r="N126" s="4"/>
      <c r="O126" s="4"/>
      <c r="P126" s="4"/>
      <c r="Q126" s="4"/>
      <c r="R126" s="4"/>
      <c r="S126" s="4"/>
      <c r="T126" s="33"/>
      <c r="U126" s="33"/>
      <c r="V126" s="33"/>
      <c r="W126" s="6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</row>
    <row r="127" spans="1:81" s="2" customFormat="1" ht="12.75" customHeight="1">
      <c r="A127" s="75">
        <f t="shared" si="32"/>
        <v>0</v>
      </c>
      <c r="B127" s="29" t="str">
        <f t="shared" si="33"/>
        <v>Gegner 6</v>
      </c>
      <c r="C127" s="63"/>
      <c r="D127" s="81"/>
      <c r="E127" s="61"/>
      <c r="F127" s="60"/>
      <c r="G127" s="60"/>
      <c r="H127" s="60"/>
      <c r="I127" s="3"/>
      <c r="J127" s="31"/>
      <c r="K127" s="31"/>
      <c r="L127" s="3"/>
      <c r="M127" s="4"/>
      <c r="N127" s="4"/>
      <c r="O127" s="4"/>
      <c r="P127" s="4"/>
      <c r="Q127" s="4"/>
      <c r="R127" s="4"/>
      <c r="S127" s="4"/>
      <c r="T127" s="33"/>
      <c r="U127" s="33"/>
      <c r="V127" s="33"/>
      <c r="W127" s="6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</row>
    <row r="128" spans="1:25" ht="12.75" customHeight="1">
      <c r="A128" s="74">
        <f>'b-sw'!A128</f>
        <v>0</v>
      </c>
      <c r="B128" s="117"/>
      <c r="C128" s="118"/>
      <c r="D128" s="119"/>
      <c r="E128" s="120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6">
        <f>IF(E128=0,0,(H128*PITCH!$A$1)/D128)</f>
        <v>0</v>
      </c>
      <c r="X128" s="122"/>
      <c r="Y128" s="122"/>
    </row>
    <row r="129" spans="1:81" s="2" customFormat="1" ht="12.75" customHeight="1">
      <c r="A129" s="75">
        <f aca="true" t="shared" si="34" ref="A129:A134">A128</f>
        <v>0</v>
      </c>
      <c r="B129" s="29" t="str">
        <f aca="true" t="shared" si="35" ref="B129:B134">B3</f>
        <v>Berlin-Brandenburg</v>
      </c>
      <c r="C129" s="63"/>
      <c r="D129" s="81"/>
      <c r="E129" s="61"/>
      <c r="F129" s="60"/>
      <c r="G129" s="60"/>
      <c r="H129" s="60"/>
      <c r="I129" s="3"/>
      <c r="J129" s="31"/>
      <c r="K129" s="31"/>
      <c r="L129" s="3"/>
      <c r="M129" s="4"/>
      <c r="N129" s="4"/>
      <c r="O129" s="4"/>
      <c r="P129" s="4"/>
      <c r="Q129" s="4"/>
      <c r="R129" s="4"/>
      <c r="S129" s="4"/>
      <c r="T129" s="33"/>
      <c r="U129" s="33"/>
      <c r="V129" s="33"/>
      <c r="W129" s="6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</row>
    <row r="130" spans="1:81" s="2" customFormat="1" ht="12.75" customHeight="1">
      <c r="A130" s="75">
        <f t="shared" si="34"/>
        <v>0</v>
      </c>
      <c r="B130" s="29" t="str">
        <f t="shared" si="35"/>
        <v>NRW</v>
      </c>
      <c r="C130" s="63"/>
      <c r="D130" s="81"/>
      <c r="E130" s="61"/>
      <c r="F130" s="60"/>
      <c r="G130" s="60"/>
      <c r="H130" s="60"/>
      <c r="I130" s="3"/>
      <c r="J130" s="31"/>
      <c r="K130" s="31"/>
      <c r="L130" s="3"/>
      <c r="M130" s="4"/>
      <c r="N130" s="4"/>
      <c r="O130" s="4"/>
      <c r="P130" s="4"/>
      <c r="Q130" s="4"/>
      <c r="R130" s="4"/>
      <c r="S130" s="4"/>
      <c r="T130" s="33"/>
      <c r="U130" s="33"/>
      <c r="V130" s="33"/>
      <c r="W130" s="6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</row>
    <row r="131" spans="1:81" s="2" customFormat="1" ht="12.75" customHeight="1">
      <c r="A131" s="75">
        <f t="shared" si="34"/>
        <v>0</v>
      </c>
      <c r="B131" s="29" t="str">
        <f t="shared" si="35"/>
        <v>Hessen</v>
      </c>
      <c r="C131" s="63"/>
      <c r="D131" s="81"/>
      <c r="E131" s="61"/>
      <c r="F131" s="60"/>
      <c r="G131" s="60"/>
      <c r="H131" s="60"/>
      <c r="I131" s="3"/>
      <c r="J131" s="31"/>
      <c r="K131" s="31"/>
      <c r="L131" s="3"/>
      <c r="M131" s="4"/>
      <c r="N131" s="4"/>
      <c r="O131" s="4"/>
      <c r="P131" s="4"/>
      <c r="Q131" s="4"/>
      <c r="R131" s="4"/>
      <c r="S131" s="4"/>
      <c r="T131" s="33"/>
      <c r="U131" s="33"/>
      <c r="V131" s="33"/>
      <c r="W131" s="6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</row>
    <row r="132" spans="1:81" s="2" customFormat="1" ht="12.75" customHeight="1">
      <c r="A132" s="75">
        <f t="shared" si="34"/>
        <v>0</v>
      </c>
      <c r="B132" s="29" t="str">
        <f t="shared" si="35"/>
        <v>Schleswig-H./Hamburg</v>
      </c>
      <c r="C132" s="63"/>
      <c r="D132" s="81"/>
      <c r="E132" s="61"/>
      <c r="F132" s="60"/>
      <c r="G132" s="60"/>
      <c r="H132" s="60"/>
      <c r="I132" s="3"/>
      <c r="J132" s="31"/>
      <c r="K132" s="31"/>
      <c r="L132" s="3"/>
      <c r="M132" s="4"/>
      <c r="N132" s="4"/>
      <c r="O132" s="4"/>
      <c r="P132" s="4"/>
      <c r="Q132" s="4"/>
      <c r="R132" s="4"/>
      <c r="S132" s="4"/>
      <c r="T132" s="33"/>
      <c r="U132" s="33"/>
      <c r="V132" s="33"/>
      <c r="W132" s="6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</row>
    <row r="133" spans="1:81" s="2" customFormat="1" ht="12.75" customHeight="1">
      <c r="A133" s="75">
        <f t="shared" si="34"/>
        <v>0</v>
      </c>
      <c r="B133" s="29" t="str">
        <f t="shared" si="35"/>
        <v>Gegner 5</v>
      </c>
      <c r="C133" s="63"/>
      <c r="D133" s="81"/>
      <c r="E133" s="61"/>
      <c r="F133" s="60"/>
      <c r="G133" s="60"/>
      <c r="H133" s="60"/>
      <c r="I133" s="3"/>
      <c r="J133" s="31"/>
      <c r="K133" s="31"/>
      <c r="L133" s="3"/>
      <c r="M133" s="4"/>
      <c r="N133" s="4"/>
      <c r="O133" s="4"/>
      <c r="P133" s="4"/>
      <c r="Q133" s="4"/>
      <c r="R133" s="4"/>
      <c r="S133" s="4"/>
      <c r="T133" s="33"/>
      <c r="U133" s="33"/>
      <c r="V133" s="33"/>
      <c r="W133" s="6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</row>
    <row r="134" spans="1:81" s="2" customFormat="1" ht="12.75" customHeight="1">
      <c r="A134" s="75">
        <f t="shared" si="34"/>
        <v>0</v>
      </c>
      <c r="B134" s="29" t="str">
        <f t="shared" si="35"/>
        <v>Gegner 6</v>
      </c>
      <c r="C134" s="63"/>
      <c r="D134" s="81"/>
      <c r="E134" s="61"/>
      <c r="F134" s="60"/>
      <c r="G134" s="60"/>
      <c r="H134" s="60"/>
      <c r="I134" s="3"/>
      <c r="J134" s="31"/>
      <c r="K134" s="31"/>
      <c r="L134" s="3"/>
      <c r="M134" s="4"/>
      <c r="N134" s="4"/>
      <c r="O134" s="4"/>
      <c r="P134" s="4"/>
      <c r="Q134" s="4"/>
      <c r="R134" s="4"/>
      <c r="S134" s="4"/>
      <c r="T134" s="33"/>
      <c r="U134" s="33"/>
      <c r="V134" s="33"/>
      <c r="W134" s="6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</row>
    <row r="135" spans="1:25" ht="12.75" customHeight="1">
      <c r="A135" s="74">
        <f>'b-sw'!A135</f>
        <v>0</v>
      </c>
      <c r="B135" s="117"/>
      <c r="C135" s="118"/>
      <c r="D135" s="119"/>
      <c r="E135" s="120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6">
        <f>IF(E135=0,0,(H135*PITCH!$A$1)/D135)</f>
        <v>0</v>
      </c>
      <c r="X135" s="122"/>
      <c r="Y135" s="122"/>
    </row>
    <row r="136" spans="1:81" s="2" customFormat="1" ht="12.75" customHeight="1">
      <c r="A136" s="75">
        <f aca="true" t="shared" si="36" ref="A136:A141">A135</f>
        <v>0</v>
      </c>
      <c r="B136" s="29" t="str">
        <f aca="true" t="shared" si="37" ref="B136:B141">B3</f>
        <v>Berlin-Brandenburg</v>
      </c>
      <c r="C136" s="63"/>
      <c r="D136" s="81"/>
      <c r="E136" s="61"/>
      <c r="F136" s="60"/>
      <c r="G136" s="60"/>
      <c r="H136" s="60"/>
      <c r="I136" s="3"/>
      <c r="J136" s="31"/>
      <c r="K136" s="31"/>
      <c r="L136" s="3"/>
      <c r="M136" s="4"/>
      <c r="N136" s="4"/>
      <c r="O136" s="4"/>
      <c r="P136" s="4"/>
      <c r="Q136" s="4"/>
      <c r="R136" s="4"/>
      <c r="S136" s="4"/>
      <c r="T136" s="33"/>
      <c r="U136" s="33"/>
      <c r="V136" s="33"/>
      <c r="W136" s="6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</row>
    <row r="137" spans="1:81" s="2" customFormat="1" ht="12.75" customHeight="1">
      <c r="A137" s="75">
        <f t="shared" si="36"/>
        <v>0</v>
      </c>
      <c r="B137" s="29" t="str">
        <f t="shared" si="37"/>
        <v>NRW</v>
      </c>
      <c r="C137" s="63"/>
      <c r="D137" s="81"/>
      <c r="E137" s="61"/>
      <c r="F137" s="60"/>
      <c r="G137" s="60"/>
      <c r="H137" s="60"/>
      <c r="I137" s="3"/>
      <c r="J137" s="31"/>
      <c r="K137" s="31"/>
      <c r="L137" s="3"/>
      <c r="M137" s="4"/>
      <c r="N137" s="4"/>
      <c r="O137" s="4"/>
      <c r="P137" s="4"/>
      <c r="Q137" s="4"/>
      <c r="R137" s="4"/>
      <c r="S137" s="4"/>
      <c r="T137" s="33"/>
      <c r="U137" s="33"/>
      <c r="V137" s="33"/>
      <c r="W137" s="6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</row>
    <row r="138" spans="1:81" s="2" customFormat="1" ht="12.75" customHeight="1">
      <c r="A138" s="75">
        <f t="shared" si="36"/>
        <v>0</v>
      </c>
      <c r="B138" s="29" t="str">
        <f t="shared" si="37"/>
        <v>Hessen</v>
      </c>
      <c r="C138" s="63"/>
      <c r="D138" s="81"/>
      <c r="E138" s="61"/>
      <c r="F138" s="60"/>
      <c r="G138" s="60"/>
      <c r="H138" s="60"/>
      <c r="I138" s="3"/>
      <c r="J138" s="31"/>
      <c r="K138" s="31"/>
      <c r="L138" s="3"/>
      <c r="M138" s="4"/>
      <c r="N138" s="4"/>
      <c r="O138" s="4"/>
      <c r="P138" s="4"/>
      <c r="Q138" s="4"/>
      <c r="R138" s="4"/>
      <c r="S138" s="4"/>
      <c r="T138" s="33"/>
      <c r="U138" s="33"/>
      <c r="V138" s="33"/>
      <c r="W138" s="6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</row>
    <row r="139" spans="1:81" s="2" customFormat="1" ht="12.75" customHeight="1">
      <c r="A139" s="75">
        <f t="shared" si="36"/>
        <v>0</v>
      </c>
      <c r="B139" s="29" t="str">
        <f t="shared" si="37"/>
        <v>Schleswig-H./Hamburg</v>
      </c>
      <c r="C139" s="63"/>
      <c r="D139" s="81"/>
      <c r="E139" s="61"/>
      <c r="F139" s="60"/>
      <c r="G139" s="60"/>
      <c r="H139" s="60"/>
      <c r="I139" s="3"/>
      <c r="J139" s="31"/>
      <c r="K139" s="31"/>
      <c r="L139" s="3"/>
      <c r="M139" s="4"/>
      <c r="N139" s="4"/>
      <c r="O139" s="4"/>
      <c r="P139" s="4"/>
      <c r="Q139" s="4"/>
      <c r="R139" s="4"/>
      <c r="S139" s="4"/>
      <c r="T139" s="33"/>
      <c r="U139" s="33"/>
      <c r="V139" s="33"/>
      <c r="W139" s="6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</row>
    <row r="140" spans="1:81" s="2" customFormat="1" ht="12.75" customHeight="1">
      <c r="A140" s="75">
        <f t="shared" si="36"/>
        <v>0</v>
      </c>
      <c r="B140" s="29" t="str">
        <f t="shared" si="37"/>
        <v>Gegner 5</v>
      </c>
      <c r="C140" s="63"/>
      <c r="D140" s="81"/>
      <c r="E140" s="61"/>
      <c r="F140" s="60"/>
      <c r="G140" s="60"/>
      <c r="H140" s="60"/>
      <c r="I140" s="3"/>
      <c r="J140" s="31"/>
      <c r="K140" s="31"/>
      <c r="L140" s="3"/>
      <c r="M140" s="4"/>
      <c r="N140" s="4"/>
      <c r="O140" s="4"/>
      <c r="P140" s="4"/>
      <c r="Q140" s="4"/>
      <c r="R140" s="4"/>
      <c r="S140" s="4"/>
      <c r="T140" s="33"/>
      <c r="U140" s="33"/>
      <c r="V140" s="33"/>
      <c r="W140" s="6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</row>
    <row r="141" spans="1:81" s="2" customFormat="1" ht="12.75" customHeight="1">
      <c r="A141" s="75">
        <f t="shared" si="36"/>
        <v>0</v>
      </c>
      <c r="B141" s="29" t="str">
        <f t="shared" si="37"/>
        <v>Gegner 6</v>
      </c>
      <c r="C141" s="63"/>
      <c r="D141" s="81"/>
      <c r="E141" s="61"/>
      <c r="F141" s="60"/>
      <c r="G141" s="60"/>
      <c r="H141" s="60"/>
      <c r="I141" s="3"/>
      <c r="J141" s="31"/>
      <c r="K141" s="31"/>
      <c r="L141" s="3"/>
      <c r="M141" s="4"/>
      <c r="N141" s="4"/>
      <c r="O141" s="4"/>
      <c r="P141" s="4"/>
      <c r="Q141" s="4"/>
      <c r="R141" s="4"/>
      <c r="S141" s="4"/>
      <c r="T141" s="33"/>
      <c r="U141" s="33"/>
      <c r="V141" s="33"/>
      <c r="W141" s="6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</row>
    <row r="142" spans="1:25" ht="12.75" customHeight="1">
      <c r="A142" s="74">
        <f>'b-sw'!A142</f>
        <v>0</v>
      </c>
      <c r="B142" s="117"/>
      <c r="C142" s="118"/>
      <c r="D142" s="119"/>
      <c r="E142" s="120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6">
        <f>IF(E142=0,0,(H142*PITCH!$A$1)/D142)</f>
        <v>0</v>
      </c>
      <c r="X142" s="122"/>
      <c r="Y142" s="122"/>
    </row>
    <row r="143" spans="1:81" s="2" customFormat="1" ht="12.75" customHeight="1">
      <c r="A143" s="75">
        <f aca="true" t="shared" si="38" ref="A143:A148">A142</f>
        <v>0</v>
      </c>
      <c r="B143" s="29" t="str">
        <f aca="true" t="shared" si="39" ref="B143:B148">B31</f>
        <v>Berlin-Brandenburg</v>
      </c>
      <c r="C143" s="63"/>
      <c r="D143" s="81"/>
      <c r="E143" s="61"/>
      <c r="F143" s="60"/>
      <c r="G143" s="60"/>
      <c r="H143" s="60"/>
      <c r="I143" s="3"/>
      <c r="J143" s="31"/>
      <c r="K143" s="31"/>
      <c r="L143" s="3"/>
      <c r="M143" s="4"/>
      <c r="N143" s="4"/>
      <c r="O143" s="4"/>
      <c r="P143" s="4"/>
      <c r="Q143" s="4"/>
      <c r="R143" s="4"/>
      <c r="S143" s="4"/>
      <c r="T143" s="33"/>
      <c r="U143" s="33"/>
      <c r="V143" s="33"/>
      <c r="W143" s="6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</row>
    <row r="144" spans="1:81" s="2" customFormat="1" ht="12.75" customHeight="1">
      <c r="A144" s="75">
        <f t="shared" si="38"/>
        <v>0</v>
      </c>
      <c r="B144" s="29" t="str">
        <f t="shared" si="39"/>
        <v>NRW</v>
      </c>
      <c r="C144" s="63"/>
      <c r="D144" s="81"/>
      <c r="E144" s="61"/>
      <c r="F144" s="60"/>
      <c r="G144" s="60"/>
      <c r="H144" s="60"/>
      <c r="I144" s="3"/>
      <c r="J144" s="31"/>
      <c r="K144" s="31"/>
      <c r="L144" s="3"/>
      <c r="M144" s="4"/>
      <c r="N144" s="4"/>
      <c r="O144" s="4"/>
      <c r="P144" s="4"/>
      <c r="Q144" s="4"/>
      <c r="R144" s="4"/>
      <c r="S144" s="4"/>
      <c r="T144" s="33"/>
      <c r="U144" s="33"/>
      <c r="V144" s="33"/>
      <c r="W144" s="6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</row>
    <row r="145" spans="1:81" s="2" customFormat="1" ht="12.75" customHeight="1">
      <c r="A145" s="75">
        <f t="shared" si="38"/>
        <v>0</v>
      </c>
      <c r="B145" s="29" t="str">
        <f t="shared" si="39"/>
        <v>Hessen</v>
      </c>
      <c r="C145" s="63"/>
      <c r="D145" s="81"/>
      <c r="E145" s="61"/>
      <c r="F145" s="60"/>
      <c r="G145" s="60"/>
      <c r="H145" s="60"/>
      <c r="I145" s="3"/>
      <c r="J145" s="31"/>
      <c r="K145" s="31"/>
      <c r="L145" s="3"/>
      <c r="M145" s="4"/>
      <c r="N145" s="4"/>
      <c r="O145" s="4"/>
      <c r="P145" s="4"/>
      <c r="Q145" s="4"/>
      <c r="R145" s="4"/>
      <c r="S145" s="4"/>
      <c r="T145" s="33"/>
      <c r="U145" s="33"/>
      <c r="V145" s="33"/>
      <c r="W145" s="6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</row>
    <row r="146" spans="1:81" s="2" customFormat="1" ht="12.75" customHeight="1">
      <c r="A146" s="75">
        <f t="shared" si="38"/>
        <v>0</v>
      </c>
      <c r="B146" s="29" t="str">
        <f t="shared" si="39"/>
        <v>Schleswig-H./Hamburg</v>
      </c>
      <c r="C146" s="63"/>
      <c r="D146" s="81"/>
      <c r="E146" s="61"/>
      <c r="F146" s="60"/>
      <c r="G146" s="60"/>
      <c r="H146" s="60"/>
      <c r="I146" s="3"/>
      <c r="J146" s="31"/>
      <c r="K146" s="31"/>
      <c r="L146" s="3"/>
      <c r="M146" s="4"/>
      <c r="N146" s="4"/>
      <c r="O146" s="4"/>
      <c r="P146" s="4"/>
      <c r="Q146" s="4"/>
      <c r="R146" s="4"/>
      <c r="S146" s="4"/>
      <c r="T146" s="33"/>
      <c r="U146" s="33"/>
      <c r="V146" s="33"/>
      <c r="W146" s="6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</row>
    <row r="147" spans="1:81" s="2" customFormat="1" ht="12.75" customHeight="1">
      <c r="A147" s="75">
        <f t="shared" si="38"/>
        <v>0</v>
      </c>
      <c r="B147" s="29" t="str">
        <f t="shared" si="39"/>
        <v>Gegner 5</v>
      </c>
      <c r="C147" s="63"/>
      <c r="D147" s="81"/>
      <c r="E147" s="61"/>
      <c r="F147" s="60"/>
      <c r="G147" s="60"/>
      <c r="H147" s="60"/>
      <c r="I147" s="3"/>
      <c r="J147" s="31"/>
      <c r="K147" s="31"/>
      <c r="L147" s="3"/>
      <c r="M147" s="4"/>
      <c r="N147" s="4"/>
      <c r="O147" s="4"/>
      <c r="P147" s="4"/>
      <c r="Q147" s="4"/>
      <c r="R147" s="4"/>
      <c r="S147" s="4"/>
      <c r="T147" s="33"/>
      <c r="U147" s="33"/>
      <c r="V147" s="33"/>
      <c r="W147" s="6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</row>
    <row r="148" spans="1:81" s="2" customFormat="1" ht="12.75" customHeight="1">
      <c r="A148" s="75">
        <f t="shared" si="38"/>
        <v>0</v>
      </c>
      <c r="B148" s="29" t="str">
        <f t="shared" si="39"/>
        <v>Gegner 6</v>
      </c>
      <c r="C148" s="63"/>
      <c r="D148" s="81"/>
      <c r="E148" s="61"/>
      <c r="F148" s="60"/>
      <c r="G148" s="60"/>
      <c r="H148" s="60"/>
      <c r="I148" s="3"/>
      <c r="J148" s="31"/>
      <c r="K148" s="31"/>
      <c r="L148" s="3"/>
      <c r="M148" s="4"/>
      <c r="N148" s="4"/>
      <c r="O148" s="4"/>
      <c r="P148" s="4"/>
      <c r="Q148" s="4"/>
      <c r="R148" s="4"/>
      <c r="S148" s="4"/>
      <c r="T148" s="33"/>
      <c r="U148" s="33"/>
      <c r="V148" s="33"/>
      <c r="W148" s="6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</row>
    <row r="149" spans="1:25" ht="12.75" customHeight="1">
      <c r="A149" s="74">
        <f>'b-sw'!A149</f>
        <v>0</v>
      </c>
      <c r="B149" s="117"/>
      <c r="C149" s="118"/>
      <c r="D149" s="119"/>
      <c r="E149" s="120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6">
        <f>IF(E149=0,0,(H149*PITCH!$A$1)/D149)</f>
        <v>0</v>
      </c>
      <c r="X149" s="122"/>
      <c r="Y149" s="122"/>
    </row>
    <row r="150" spans="1:81" s="2" customFormat="1" ht="12.75" customHeight="1">
      <c r="A150" s="75">
        <f aca="true" t="shared" si="40" ref="A150:A155">A149</f>
        <v>0</v>
      </c>
      <c r="B150" s="29" t="str">
        <f aca="true" t="shared" si="41" ref="B150:B155">B31</f>
        <v>Berlin-Brandenburg</v>
      </c>
      <c r="C150" s="63"/>
      <c r="D150" s="81"/>
      <c r="E150" s="61"/>
      <c r="F150" s="60"/>
      <c r="G150" s="60"/>
      <c r="H150" s="60"/>
      <c r="I150" s="3"/>
      <c r="J150" s="31"/>
      <c r="K150" s="31"/>
      <c r="L150" s="3"/>
      <c r="M150" s="4"/>
      <c r="N150" s="4"/>
      <c r="O150" s="4"/>
      <c r="P150" s="4"/>
      <c r="Q150" s="4"/>
      <c r="R150" s="4"/>
      <c r="S150" s="4"/>
      <c r="T150" s="33"/>
      <c r="U150" s="33"/>
      <c r="V150" s="33"/>
      <c r="W150" s="6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</row>
    <row r="151" spans="1:81" s="2" customFormat="1" ht="12.75" customHeight="1">
      <c r="A151" s="75">
        <f t="shared" si="40"/>
        <v>0</v>
      </c>
      <c r="B151" s="29" t="str">
        <f t="shared" si="41"/>
        <v>NRW</v>
      </c>
      <c r="C151" s="63"/>
      <c r="D151" s="81"/>
      <c r="E151" s="61"/>
      <c r="F151" s="60"/>
      <c r="G151" s="60"/>
      <c r="H151" s="60"/>
      <c r="I151" s="3"/>
      <c r="J151" s="31"/>
      <c r="K151" s="31"/>
      <c r="L151" s="3"/>
      <c r="M151" s="4"/>
      <c r="N151" s="4"/>
      <c r="O151" s="4"/>
      <c r="P151" s="4"/>
      <c r="Q151" s="4"/>
      <c r="R151" s="4"/>
      <c r="S151" s="4"/>
      <c r="T151" s="33"/>
      <c r="U151" s="33"/>
      <c r="V151" s="33"/>
      <c r="W151" s="6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</row>
    <row r="152" spans="1:81" s="2" customFormat="1" ht="12.75" customHeight="1">
      <c r="A152" s="75">
        <f t="shared" si="40"/>
        <v>0</v>
      </c>
      <c r="B152" s="29" t="str">
        <f t="shared" si="41"/>
        <v>Hessen</v>
      </c>
      <c r="C152" s="63"/>
      <c r="D152" s="81"/>
      <c r="E152" s="61"/>
      <c r="F152" s="60"/>
      <c r="G152" s="60"/>
      <c r="H152" s="60"/>
      <c r="I152" s="3"/>
      <c r="J152" s="31"/>
      <c r="K152" s="31"/>
      <c r="L152" s="3"/>
      <c r="M152" s="4"/>
      <c r="N152" s="4"/>
      <c r="O152" s="4"/>
      <c r="P152" s="4"/>
      <c r="Q152" s="4"/>
      <c r="R152" s="4"/>
      <c r="S152" s="4"/>
      <c r="T152" s="33"/>
      <c r="U152" s="33"/>
      <c r="V152" s="33"/>
      <c r="W152" s="6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</row>
    <row r="153" spans="1:81" s="2" customFormat="1" ht="12.75" customHeight="1">
      <c r="A153" s="75">
        <f t="shared" si="40"/>
        <v>0</v>
      </c>
      <c r="B153" s="29" t="str">
        <f t="shared" si="41"/>
        <v>Schleswig-H./Hamburg</v>
      </c>
      <c r="C153" s="63"/>
      <c r="D153" s="81"/>
      <c r="E153" s="61"/>
      <c r="F153" s="60"/>
      <c r="G153" s="60"/>
      <c r="H153" s="60"/>
      <c r="I153" s="3"/>
      <c r="J153" s="31"/>
      <c r="K153" s="31"/>
      <c r="L153" s="3"/>
      <c r="M153" s="4"/>
      <c r="N153" s="4"/>
      <c r="O153" s="4"/>
      <c r="P153" s="4"/>
      <c r="Q153" s="4"/>
      <c r="R153" s="4"/>
      <c r="S153" s="4"/>
      <c r="T153" s="33"/>
      <c r="U153" s="33"/>
      <c r="V153" s="33"/>
      <c r="W153" s="6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</row>
    <row r="154" spans="1:81" s="2" customFormat="1" ht="12.75" customHeight="1">
      <c r="A154" s="75">
        <f t="shared" si="40"/>
        <v>0</v>
      </c>
      <c r="B154" s="29" t="str">
        <f t="shared" si="41"/>
        <v>Gegner 5</v>
      </c>
      <c r="C154" s="63"/>
      <c r="D154" s="81"/>
      <c r="E154" s="61"/>
      <c r="F154" s="60"/>
      <c r="G154" s="60"/>
      <c r="H154" s="60"/>
      <c r="I154" s="3"/>
      <c r="J154" s="31"/>
      <c r="K154" s="31"/>
      <c r="L154" s="3"/>
      <c r="M154" s="4"/>
      <c r="N154" s="4"/>
      <c r="O154" s="4"/>
      <c r="P154" s="4"/>
      <c r="Q154" s="4"/>
      <c r="R154" s="4"/>
      <c r="S154" s="4"/>
      <c r="T154" s="33"/>
      <c r="U154" s="33"/>
      <c r="V154" s="33"/>
      <c r="W154" s="6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</row>
    <row r="155" spans="1:81" s="2" customFormat="1" ht="12.75" customHeight="1">
      <c r="A155" s="75">
        <f t="shared" si="40"/>
        <v>0</v>
      </c>
      <c r="B155" s="29" t="str">
        <f t="shared" si="41"/>
        <v>Gegner 6</v>
      </c>
      <c r="C155" s="63"/>
      <c r="D155" s="81"/>
      <c r="E155" s="61"/>
      <c r="F155" s="60"/>
      <c r="G155" s="60"/>
      <c r="H155" s="60"/>
      <c r="I155" s="3"/>
      <c r="J155" s="31"/>
      <c r="K155" s="31"/>
      <c r="L155" s="3"/>
      <c r="M155" s="4"/>
      <c r="N155" s="4"/>
      <c r="O155" s="4"/>
      <c r="P155" s="4"/>
      <c r="Q155" s="4"/>
      <c r="R155" s="4"/>
      <c r="S155" s="4"/>
      <c r="T155" s="33"/>
      <c r="U155" s="33"/>
      <c r="V155" s="33"/>
      <c r="W155" s="6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</row>
    <row r="156" spans="1:25" ht="12.75" customHeight="1">
      <c r="A156" s="74">
        <f>'b-sw'!A156</f>
        <v>0</v>
      </c>
      <c r="B156" s="117"/>
      <c r="C156" s="118"/>
      <c r="D156" s="119"/>
      <c r="E156" s="120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6">
        <f>IF(E156=0,0,(H156*PITCH!$A$1)/D156)</f>
        <v>0</v>
      </c>
      <c r="X156" s="122"/>
      <c r="Y156" s="122"/>
    </row>
    <row r="157" spans="1:81" s="2" customFormat="1" ht="12.75" customHeight="1">
      <c r="A157" s="75">
        <f aca="true" t="shared" si="42" ref="A157:A162">A156</f>
        <v>0</v>
      </c>
      <c r="B157" s="29" t="str">
        <f aca="true" t="shared" si="43" ref="B157:B162">B31</f>
        <v>Berlin-Brandenburg</v>
      </c>
      <c r="C157" s="63"/>
      <c r="D157" s="81"/>
      <c r="E157" s="61"/>
      <c r="F157" s="60"/>
      <c r="G157" s="60"/>
      <c r="H157" s="60"/>
      <c r="I157" s="3"/>
      <c r="J157" s="31"/>
      <c r="K157" s="31"/>
      <c r="L157" s="3"/>
      <c r="M157" s="4"/>
      <c r="N157" s="4"/>
      <c r="O157" s="4"/>
      <c r="P157" s="4"/>
      <c r="Q157" s="4"/>
      <c r="R157" s="4"/>
      <c r="S157" s="4"/>
      <c r="T157" s="33"/>
      <c r="U157" s="33"/>
      <c r="V157" s="33"/>
      <c r="W157" s="6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</row>
    <row r="158" spans="1:81" s="2" customFormat="1" ht="12.75" customHeight="1">
      <c r="A158" s="75">
        <f t="shared" si="42"/>
        <v>0</v>
      </c>
      <c r="B158" s="29" t="str">
        <f t="shared" si="43"/>
        <v>NRW</v>
      </c>
      <c r="C158" s="63"/>
      <c r="D158" s="81"/>
      <c r="E158" s="61"/>
      <c r="F158" s="60"/>
      <c r="G158" s="60"/>
      <c r="H158" s="60"/>
      <c r="I158" s="3"/>
      <c r="J158" s="31"/>
      <c r="K158" s="31"/>
      <c r="L158" s="3"/>
      <c r="M158" s="4"/>
      <c r="N158" s="4"/>
      <c r="O158" s="4"/>
      <c r="P158" s="4"/>
      <c r="Q158" s="4"/>
      <c r="R158" s="4"/>
      <c r="S158" s="4"/>
      <c r="T158" s="33"/>
      <c r="U158" s="33"/>
      <c r="V158" s="33"/>
      <c r="W158" s="6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</row>
    <row r="159" spans="1:81" s="2" customFormat="1" ht="12.75" customHeight="1">
      <c r="A159" s="75">
        <f t="shared" si="42"/>
        <v>0</v>
      </c>
      <c r="B159" s="29" t="str">
        <f t="shared" si="43"/>
        <v>Hessen</v>
      </c>
      <c r="C159" s="63"/>
      <c r="D159" s="81"/>
      <c r="E159" s="61"/>
      <c r="F159" s="60"/>
      <c r="G159" s="60"/>
      <c r="H159" s="60"/>
      <c r="I159" s="3"/>
      <c r="J159" s="31"/>
      <c r="K159" s="31"/>
      <c r="L159" s="3"/>
      <c r="M159" s="4"/>
      <c r="N159" s="4"/>
      <c r="O159" s="4"/>
      <c r="P159" s="4"/>
      <c r="Q159" s="4"/>
      <c r="R159" s="4"/>
      <c r="S159" s="4"/>
      <c r="T159" s="33"/>
      <c r="U159" s="33"/>
      <c r="V159" s="33"/>
      <c r="W159" s="6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</row>
    <row r="160" spans="1:81" s="2" customFormat="1" ht="12.75" customHeight="1">
      <c r="A160" s="75">
        <f t="shared" si="42"/>
        <v>0</v>
      </c>
      <c r="B160" s="29" t="str">
        <f t="shared" si="43"/>
        <v>Schleswig-H./Hamburg</v>
      </c>
      <c r="C160" s="63"/>
      <c r="D160" s="81"/>
      <c r="E160" s="61"/>
      <c r="F160" s="60"/>
      <c r="G160" s="60"/>
      <c r="H160" s="60"/>
      <c r="I160" s="3"/>
      <c r="J160" s="31"/>
      <c r="K160" s="31"/>
      <c r="L160" s="3"/>
      <c r="M160" s="4"/>
      <c r="N160" s="4"/>
      <c r="O160" s="4"/>
      <c r="P160" s="4"/>
      <c r="Q160" s="4"/>
      <c r="R160" s="4"/>
      <c r="S160" s="4"/>
      <c r="T160" s="33"/>
      <c r="U160" s="33"/>
      <c r="V160" s="33"/>
      <c r="W160" s="6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</row>
    <row r="161" spans="1:81" s="2" customFormat="1" ht="12.75" customHeight="1">
      <c r="A161" s="75">
        <f t="shared" si="42"/>
        <v>0</v>
      </c>
      <c r="B161" s="29" t="str">
        <f t="shared" si="43"/>
        <v>Gegner 5</v>
      </c>
      <c r="C161" s="63"/>
      <c r="D161" s="81"/>
      <c r="E161" s="61"/>
      <c r="F161" s="60"/>
      <c r="G161" s="60"/>
      <c r="H161" s="60"/>
      <c r="I161" s="3"/>
      <c r="J161" s="31"/>
      <c r="K161" s="31"/>
      <c r="L161" s="3"/>
      <c r="M161" s="4"/>
      <c r="N161" s="4"/>
      <c r="O161" s="4"/>
      <c r="P161" s="4"/>
      <c r="Q161" s="4"/>
      <c r="R161" s="4"/>
      <c r="S161" s="4"/>
      <c r="T161" s="33"/>
      <c r="U161" s="33"/>
      <c r="V161" s="33"/>
      <c r="W161" s="6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</row>
    <row r="162" spans="1:81" s="2" customFormat="1" ht="12.75" customHeight="1">
      <c r="A162" s="75">
        <f t="shared" si="42"/>
        <v>0</v>
      </c>
      <c r="B162" s="29" t="str">
        <f t="shared" si="43"/>
        <v>Gegner 6</v>
      </c>
      <c r="C162" s="63"/>
      <c r="D162" s="81"/>
      <c r="E162" s="61"/>
      <c r="F162" s="60"/>
      <c r="G162" s="60"/>
      <c r="H162" s="60"/>
      <c r="I162" s="3"/>
      <c r="J162" s="31"/>
      <c r="K162" s="31"/>
      <c r="L162" s="3"/>
      <c r="M162" s="4"/>
      <c r="N162" s="4"/>
      <c r="O162" s="4"/>
      <c r="P162" s="4"/>
      <c r="Q162" s="4"/>
      <c r="R162" s="4"/>
      <c r="S162" s="4"/>
      <c r="T162" s="33"/>
      <c r="U162" s="33"/>
      <c r="V162" s="33"/>
      <c r="W162" s="6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</row>
    <row r="163" spans="1:25" ht="12.75" customHeight="1">
      <c r="A163" s="74">
        <f>'b-sw'!A163</f>
        <v>0</v>
      </c>
      <c r="B163" s="117"/>
      <c r="C163" s="118"/>
      <c r="D163" s="119"/>
      <c r="E163" s="120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6">
        <f>IF(E163=0,0,(H163*PITCH!$A$1)/D163)</f>
        <v>0</v>
      </c>
      <c r="X163" s="122"/>
      <c r="Y163" s="122"/>
    </row>
    <row r="164" spans="1:81" s="2" customFormat="1" ht="12.75" customHeight="1">
      <c r="A164" s="75">
        <f aca="true" t="shared" si="44" ref="A164:A169">A163</f>
        <v>0</v>
      </c>
      <c r="B164" s="29" t="str">
        <f aca="true" t="shared" si="45" ref="B164:B169">B31</f>
        <v>Berlin-Brandenburg</v>
      </c>
      <c r="C164" s="63"/>
      <c r="D164" s="81"/>
      <c r="E164" s="61"/>
      <c r="F164" s="60"/>
      <c r="G164" s="60"/>
      <c r="H164" s="60"/>
      <c r="I164" s="3"/>
      <c r="J164" s="31"/>
      <c r="K164" s="31"/>
      <c r="L164" s="3"/>
      <c r="M164" s="4"/>
      <c r="N164" s="4"/>
      <c r="O164" s="4"/>
      <c r="P164" s="4"/>
      <c r="Q164" s="4"/>
      <c r="R164" s="4"/>
      <c r="S164" s="4"/>
      <c r="T164" s="33"/>
      <c r="U164" s="33"/>
      <c r="V164" s="33"/>
      <c r="W164" s="6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</row>
    <row r="165" spans="1:81" s="2" customFormat="1" ht="12.75" customHeight="1">
      <c r="A165" s="75">
        <f t="shared" si="44"/>
        <v>0</v>
      </c>
      <c r="B165" s="29" t="str">
        <f t="shared" si="45"/>
        <v>NRW</v>
      </c>
      <c r="C165" s="63"/>
      <c r="D165" s="81"/>
      <c r="E165" s="61"/>
      <c r="F165" s="60"/>
      <c r="G165" s="60"/>
      <c r="H165" s="60"/>
      <c r="I165" s="3"/>
      <c r="J165" s="31"/>
      <c r="K165" s="31"/>
      <c r="L165" s="3"/>
      <c r="M165" s="4"/>
      <c r="N165" s="4"/>
      <c r="O165" s="4"/>
      <c r="P165" s="4"/>
      <c r="Q165" s="4"/>
      <c r="R165" s="4"/>
      <c r="S165" s="4"/>
      <c r="T165" s="33"/>
      <c r="U165" s="33"/>
      <c r="V165" s="33"/>
      <c r="W165" s="6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</row>
    <row r="166" spans="1:81" s="2" customFormat="1" ht="12.75" customHeight="1">
      <c r="A166" s="75">
        <f t="shared" si="44"/>
        <v>0</v>
      </c>
      <c r="B166" s="29" t="str">
        <f t="shared" si="45"/>
        <v>Hessen</v>
      </c>
      <c r="C166" s="63"/>
      <c r="D166" s="81"/>
      <c r="E166" s="61"/>
      <c r="F166" s="60"/>
      <c r="G166" s="60"/>
      <c r="H166" s="60"/>
      <c r="I166" s="3"/>
      <c r="J166" s="31"/>
      <c r="K166" s="31"/>
      <c r="L166" s="3"/>
      <c r="M166" s="4"/>
      <c r="N166" s="4"/>
      <c r="O166" s="4"/>
      <c r="P166" s="4"/>
      <c r="Q166" s="4"/>
      <c r="R166" s="4"/>
      <c r="S166" s="4"/>
      <c r="T166" s="33"/>
      <c r="U166" s="33"/>
      <c r="V166" s="33"/>
      <c r="W166" s="6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</row>
    <row r="167" spans="1:81" s="2" customFormat="1" ht="12.75" customHeight="1">
      <c r="A167" s="75">
        <f t="shared" si="44"/>
        <v>0</v>
      </c>
      <c r="B167" s="29" t="str">
        <f t="shared" si="45"/>
        <v>Schleswig-H./Hamburg</v>
      </c>
      <c r="C167" s="63"/>
      <c r="D167" s="81"/>
      <c r="E167" s="61"/>
      <c r="F167" s="60"/>
      <c r="G167" s="60"/>
      <c r="H167" s="60"/>
      <c r="I167" s="3"/>
      <c r="J167" s="31"/>
      <c r="K167" s="31"/>
      <c r="L167" s="3"/>
      <c r="M167" s="4"/>
      <c r="N167" s="4"/>
      <c r="O167" s="4"/>
      <c r="P167" s="4"/>
      <c r="Q167" s="4"/>
      <c r="R167" s="4"/>
      <c r="S167" s="4"/>
      <c r="T167" s="33"/>
      <c r="U167" s="33"/>
      <c r="V167" s="33"/>
      <c r="W167" s="6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</row>
    <row r="168" spans="1:81" s="2" customFormat="1" ht="12.75" customHeight="1">
      <c r="A168" s="75">
        <f t="shared" si="44"/>
        <v>0</v>
      </c>
      <c r="B168" s="29" t="str">
        <f t="shared" si="45"/>
        <v>Gegner 5</v>
      </c>
      <c r="C168" s="63"/>
      <c r="D168" s="81"/>
      <c r="E168" s="61"/>
      <c r="F168" s="60"/>
      <c r="G168" s="60"/>
      <c r="H168" s="60"/>
      <c r="I168" s="3"/>
      <c r="J168" s="31"/>
      <c r="K168" s="31"/>
      <c r="L168" s="3"/>
      <c r="M168" s="4"/>
      <c r="N168" s="4"/>
      <c r="O168" s="4"/>
      <c r="P168" s="4"/>
      <c r="Q168" s="4"/>
      <c r="R168" s="4"/>
      <c r="S168" s="4"/>
      <c r="T168" s="33"/>
      <c r="U168" s="33"/>
      <c r="V168" s="33"/>
      <c r="W168" s="6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</row>
    <row r="169" spans="1:81" s="2" customFormat="1" ht="12.75" customHeight="1">
      <c r="A169" s="75">
        <f t="shared" si="44"/>
        <v>0</v>
      </c>
      <c r="B169" s="29" t="str">
        <f t="shared" si="45"/>
        <v>Gegner 6</v>
      </c>
      <c r="C169" s="63"/>
      <c r="D169" s="81"/>
      <c r="E169" s="61"/>
      <c r="F169" s="60"/>
      <c r="G169" s="60"/>
      <c r="H169" s="60"/>
      <c r="I169" s="3"/>
      <c r="J169" s="31"/>
      <c r="K169" s="31"/>
      <c r="L169" s="3"/>
      <c r="M169" s="4"/>
      <c r="N169" s="4"/>
      <c r="O169" s="4"/>
      <c r="P169" s="4"/>
      <c r="Q169" s="4"/>
      <c r="R169" s="4"/>
      <c r="S169" s="4"/>
      <c r="T169" s="33"/>
      <c r="U169" s="33"/>
      <c r="V169" s="33"/>
      <c r="W169" s="6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</row>
    <row r="171" spans="1:81" s="1" customFormat="1" ht="12.75" customHeight="1">
      <c r="A171" s="79"/>
      <c r="B171" s="79" t="s">
        <v>35</v>
      </c>
      <c r="C171" s="83"/>
      <c r="D171" s="91">
        <f>SUBTOTAL(9,D3:D141)</f>
        <v>22.334000000000003</v>
      </c>
      <c r="E171" s="85">
        <f aca="true" t="shared" si="46" ref="E171:V171">SUBTOTAL(9,E3:E141)</f>
        <v>131</v>
      </c>
      <c r="F171" s="85">
        <f t="shared" si="46"/>
        <v>95</v>
      </c>
      <c r="G171" s="85">
        <f t="shared" si="46"/>
        <v>41</v>
      </c>
      <c r="H171" s="85">
        <f t="shared" si="46"/>
        <v>37</v>
      </c>
      <c r="I171" s="87">
        <f t="shared" si="46"/>
        <v>30</v>
      </c>
      <c r="J171" s="87">
        <f t="shared" si="46"/>
        <v>2</v>
      </c>
      <c r="K171" s="87">
        <f t="shared" si="46"/>
        <v>1</v>
      </c>
      <c r="L171" s="87">
        <f t="shared" si="46"/>
        <v>0</v>
      </c>
      <c r="M171" s="89">
        <f t="shared" si="46"/>
        <v>29</v>
      </c>
      <c r="N171" s="89">
        <f t="shared" si="46"/>
        <v>29</v>
      </c>
      <c r="O171" s="89">
        <f t="shared" si="46"/>
        <v>4</v>
      </c>
      <c r="P171" s="89">
        <f t="shared" si="46"/>
        <v>2</v>
      </c>
      <c r="Q171" s="89">
        <f t="shared" si="46"/>
        <v>1</v>
      </c>
      <c r="R171" s="89">
        <f t="shared" si="46"/>
        <v>11</v>
      </c>
      <c r="S171" s="89">
        <f t="shared" si="46"/>
        <v>0</v>
      </c>
      <c r="T171" s="92">
        <f t="shared" si="46"/>
        <v>0</v>
      </c>
      <c r="U171" s="92">
        <f t="shared" si="46"/>
        <v>4</v>
      </c>
      <c r="V171" s="92">
        <f t="shared" si="46"/>
        <v>0</v>
      </c>
      <c r="W171" s="80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79"/>
      <c r="BT171" s="79"/>
      <c r="BU171" s="79"/>
      <c r="BV171" s="79"/>
      <c r="BW171" s="79"/>
      <c r="BX171" s="79"/>
      <c r="BY171" s="79"/>
      <c r="BZ171" s="79"/>
      <c r="CA171" s="79"/>
      <c r="CB171" s="79"/>
      <c r="CC171" s="79"/>
    </row>
  </sheetData>
  <sheetProtection/>
  <autoFilter ref="B1:B169"/>
  <printOptions/>
  <pageMargins left="0.7874015748031497" right="0.7874015748031497" top="0.7874015748031497" bottom="0.8661417322834646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zoomScalePageLayoutView="0" workbookViewId="0" topLeftCell="A1">
      <selection activeCell="A27" sqref="A27"/>
    </sheetView>
  </sheetViews>
  <sheetFormatPr defaultColWidth="11.421875" defaultRowHeight="12.75"/>
  <cols>
    <col min="1" max="1" width="24.140625" style="0" customWidth="1"/>
    <col min="2" max="3" width="9.7109375" style="0" customWidth="1"/>
    <col min="5" max="5" width="11.7109375" style="0" customWidth="1"/>
    <col min="7" max="7" width="11.7109375" style="0" customWidth="1"/>
    <col min="8" max="11" width="10.7109375" style="0" customWidth="1"/>
  </cols>
  <sheetData>
    <row r="1" spans="1:11" ht="15" customHeight="1">
      <c r="A1" s="144" t="s">
        <v>37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ht="15" customHeight="1" thickBot="1"/>
    <row r="3" spans="1:11" ht="12" customHeight="1">
      <c r="A3" s="145" t="s">
        <v>38</v>
      </c>
      <c r="B3" s="147" t="s">
        <v>39</v>
      </c>
      <c r="C3" s="147" t="s">
        <v>40</v>
      </c>
      <c r="D3" s="93" t="s">
        <v>41</v>
      </c>
      <c r="E3" s="93" t="s">
        <v>42</v>
      </c>
      <c r="F3" s="93" t="s">
        <v>41</v>
      </c>
      <c r="G3" s="93" t="s">
        <v>42</v>
      </c>
      <c r="H3" s="149" t="s">
        <v>1</v>
      </c>
      <c r="I3" s="151" t="s">
        <v>19</v>
      </c>
      <c r="J3" s="94" t="s">
        <v>8</v>
      </c>
      <c r="K3" s="94" t="s">
        <v>8</v>
      </c>
    </row>
    <row r="4" spans="1:11" ht="12" customHeight="1" thickBot="1">
      <c r="A4" s="146"/>
      <c r="B4" s="148"/>
      <c r="C4" s="148"/>
      <c r="D4" s="95" t="s">
        <v>43</v>
      </c>
      <c r="E4" s="95" t="s">
        <v>43</v>
      </c>
      <c r="F4" s="95" t="s">
        <v>44</v>
      </c>
      <c r="G4" s="95" t="s">
        <v>44</v>
      </c>
      <c r="H4" s="150"/>
      <c r="I4" s="152"/>
      <c r="J4" s="96" t="s">
        <v>45</v>
      </c>
      <c r="K4" s="96" t="s">
        <v>46</v>
      </c>
    </row>
    <row r="5" spans="1:11" ht="15" customHeight="1" thickBot="1">
      <c r="A5" s="97" t="str">
        <f>daten!A1</f>
        <v>Baden-Württemberg</v>
      </c>
      <c r="B5" s="98">
        <f>SUMIF(PITCH!$C$2:$C$155,A5,PITCH!$U$2:$U$155)</f>
        <v>3</v>
      </c>
      <c r="C5" s="98">
        <f>SUMIF(PITCH!$C$2:$C$155,A5,PITCH!$V$2:$V$155)</f>
        <v>1</v>
      </c>
      <c r="D5" s="98">
        <f>SUMIF(BATT!$C$2:$C$155,A5,BATT!$G$2:$G$155)</f>
        <v>38</v>
      </c>
      <c r="E5" s="98">
        <f>SUMIF(PITCH!$C$2:$C$155,A5,PITCH!$H$2:$H$155)</f>
        <v>8</v>
      </c>
      <c r="F5" s="98">
        <f>SUMIF(BATT!$C$2:$C$155,A5,BATT!$I$2:$I$155)</f>
        <v>42</v>
      </c>
      <c r="G5" s="98">
        <f>SUMIF(PITCH!$C$2:$C$155,A5,PITCH!$J$2:$J$155)</f>
        <v>16</v>
      </c>
      <c r="H5" s="98">
        <f>SUMIF(BATT!$C$2:$C$155,A5,BATT!$E$2:$E$155)</f>
        <v>136</v>
      </c>
      <c r="I5" s="98">
        <f>SUMIF(PITCH!$C$2:$C$155,A5,PITCH!$F$2:$F$155)</f>
        <v>99</v>
      </c>
      <c r="J5" s="98">
        <f>SUMIF(PITCH!$C$2:$C$155,A5,PITCH!$N$2:$N$155)</f>
        <v>17</v>
      </c>
      <c r="K5" s="98">
        <f>SUMIF(BATT!$C$2:$C$155,A5,BATT!$M$2:$M$155)</f>
        <v>16</v>
      </c>
    </row>
    <row r="6" spans="1:11" ht="15" customHeight="1" thickBot="1">
      <c r="A6" s="99" t="str">
        <f>daten!D1</f>
        <v>Bayern</v>
      </c>
      <c r="B6" s="98">
        <f>SUMIF(PITCH!$C$2:$C$155,A6,PITCH!$U$2:$U$155)</f>
        <v>2</v>
      </c>
      <c r="C6" s="98">
        <f>SUMIF(PITCH!$C$2:$C$155,A6,PITCH!$V$2:$V$155)</f>
        <v>2</v>
      </c>
      <c r="D6" s="98">
        <f>SUMIF(BATT!$C$2:$C$155,A6,BATT!$G$2:$G$155)</f>
        <v>23</v>
      </c>
      <c r="E6" s="98">
        <f>SUMIF(PITCH!$C$2:$C$155,A6,PITCH!$H$2:$H$155)</f>
        <v>29</v>
      </c>
      <c r="F6" s="98">
        <f>SUMIF(BATT!$C$2:$C$155,A6,BATT!$I$2:$I$155)</f>
        <v>24</v>
      </c>
      <c r="G6" s="98">
        <f>SUMIF(PITCH!$C$2:$C$155,A6,PITCH!$J$2:$J$155)</f>
        <v>30</v>
      </c>
      <c r="H6" s="98">
        <f>SUMIF(BATT!$C$2:$C$155,A6,BATT!$E$2:$E$155)</f>
        <v>112</v>
      </c>
      <c r="I6" s="98">
        <f>SUMIF(PITCH!$C$2:$C$155,A6,PITCH!$F$2:$F$155)</f>
        <v>132</v>
      </c>
      <c r="J6" s="98">
        <f>SUMIF(PITCH!$C$2:$C$155,A6,PITCH!$N$2:$N$155)</f>
        <v>19</v>
      </c>
      <c r="K6" s="98">
        <f>SUMIF(BATT!$C$2:$C$155,A6,BATT!$M$2:$M$155)</f>
        <v>21</v>
      </c>
    </row>
    <row r="7" spans="1:11" ht="15" customHeight="1" thickBot="1">
      <c r="A7" s="99" t="str">
        <f>daten!G1</f>
        <v>Berlin-Brandenburg</v>
      </c>
      <c r="B7" s="98">
        <f>SUMIF(PITCH!$C$2:$C$155,A7,PITCH!$U$2:$U$155)</f>
        <v>1</v>
      </c>
      <c r="C7" s="98">
        <f>SUMIF(PITCH!$C$2:$C$155,A7,PITCH!$V$2:$V$155)</f>
        <v>3</v>
      </c>
      <c r="D7" s="98">
        <f>SUMIF(BATT!$C$2:$C$155,A7,BATT!$G$2:$G$155)</f>
        <v>15</v>
      </c>
      <c r="E7" s="98">
        <f>SUMIF(PITCH!$C$2:$C$155,A7,PITCH!$H$2:$H$155)</f>
        <v>32</v>
      </c>
      <c r="F7" s="98">
        <f>SUMIF(BATT!$C$2:$C$155,A7,BATT!$I$2:$I$155)</f>
        <v>21</v>
      </c>
      <c r="G7" s="98">
        <f>SUMIF(PITCH!$C$2:$C$155,A7,PITCH!$J$2:$J$155)</f>
        <v>28</v>
      </c>
      <c r="H7" s="98">
        <f>SUMIF(BATT!$C$2:$C$155,A7,BATT!$E$2:$E$155)</f>
        <v>123</v>
      </c>
      <c r="I7" s="98">
        <f>SUMIF(PITCH!$C$2:$C$155,A7,PITCH!$F$2:$F$155)</f>
        <v>159</v>
      </c>
      <c r="J7" s="98">
        <f>SUMIF(PITCH!$C$2:$C$155,A7,PITCH!$N$2:$N$155)</f>
        <v>23</v>
      </c>
      <c r="K7" s="98">
        <f>SUMIF(BATT!$C$2:$C$155,A7,BATT!$M$2:$M$155)</f>
        <v>32</v>
      </c>
    </row>
    <row r="8" spans="1:11" ht="15" customHeight="1" thickBot="1">
      <c r="A8" s="99" t="str">
        <f>daten!J1</f>
        <v>Hessen</v>
      </c>
      <c r="B8" s="98">
        <f>SUMIF(PITCH!$C$2:$C$155,A8,PITCH!$U$2:$U$155)</f>
        <v>2</v>
      </c>
      <c r="C8" s="98">
        <f>SUMIF(PITCH!$C$2:$C$155,A8,PITCH!$V$2:$V$155)</f>
        <v>3</v>
      </c>
      <c r="D8" s="98">
        <f>SUMIF(BATT!$C$2:$C$155,A8,BATT!$G$2:$G$155)</f>
        <v>27</v>
      </c>
      <c r="E8" s="98">
        <f>SUMIF(PITCH!$C$2:$C$155,A8,PITCH!$H$2:$H$155)</f>
        <v>42</v>
      </c>
      <c r="F8" s="98">
        <f>SUMIF(BATT!$C$2:$C$155,A8,BATT!$I$2:$I$155)</f>
        <v>28</v>
      </c>
      <c r="G8" s="98">
        <f>SUMIF(PITCH!$C$2:$C$155,A8,PITCH!$J$2:$J$155)</f>
        <v>35</v>
      </c>
      <c r="H8" s="98">
        <f>SUMIF(BATT!$C$2:$C$155,A8,BATT!$E$2:$E$155)</f>
        <v>148</v>
      </c>
      <c r="I8" s="98">
        <f>SUMIF(PITCH!$C$2:$C$155,A8,PITCH!$F$2:$F$155)</f>
        <v>163</v>
      </c>
      <c r="J8" s="98">
        <f>SUMIF(PITCH!$C$2:$C$155,A8,PITCH!$N$2:$N$155)</f>
        <v>24</v>
      </c>
      <c r="K8" s="98">
        <f>SUMIF(BATT!$C$2:$C$155,A8,BATT!$M$2:$M$155)</f>
        <v>32</v>
      </c>
    </row>
    <row r="9" spans="1:11" ht="15" customHeight="1" thickBot="1">
      <c r="A9" s="99" t="str">
        <f>daten!M1</f>
        <v>Nordrhein-Westfalen</v>
      </c>
      <c r="B9" s="98">
        <f>SUMIF(PITCH!$C$2:$C$155,A9,PITCH!$U$2:$U$155)</f>
        <v>5</v>
      </c>
      <c r="C9" s="98">
        <f>SUMIF(PITCH!$C$2:$C$155,A9,PITCH!$V$2:$V$155)</f>
        <v>0</v>
      </c>
      <c r="D9" s="98">
        <f>SUMIF(BATT!$C$2:$C$155,A9,BATT!$G$2:$G$155)</f>
        <v>53</v>
      </c>
      <c r="E9" s="98">
        <f>SUMIF(PITCH!$C$2:$C$155,A9,PITCH!$H$2:$H$155)</f>
        <v>21</v>
      </c>
      <c r="F9" s="98">
        <f>SUMIF(BATT!$C$2:$C$155,A9,BATT!$I$2:$I$155)</f>
        <v>37</v>
      </c>
      <c r="G9" s="98">
        <f>SUMIF(PITCH!$C$2:$C$155,A9,PITCH!$J$2:$J$155)</f>
        <v>26</v>
      </c>
      <c r="H9" s="98">
        <f>SUMIF(BATT!$C$2:$C$155,A9,BATT!$E$2:$E$155)</f>
        <v>179</v>
      </c>
      <c r="I9" s="98">
        <f>SUMIF(PITCH!$C$2:$C$155,A9,PITCH!$F$2:$F$155)</f>
        <v>143</v>
      </c>
      <c r="J9" s="98">
        <f>SUMIF(PITCH!$C$2:$C$155,A9,PITCH!$N$2:$N$155)</f>
        <v>33</v>
      </c>
      <c r="K9" s="98">
        <f>SUMIF(BATT!$C$2:$C$155,A9,BATT!$M$2:$M$155)</f>
        <v>21</v>
      </c>
    </row>
    <row r="10" spans="1:11" ht="15" customHeight="1" thickBot="1">
      <c r="A10" s="99" t="str">
        <f>daten!A27</f>
        <v>Schleswig-H./Hamburg</v>
      </c>
      <c r="B10" s="98">
        <f>SUMIF(PITCH!$C$2:$C$155,A10,PITCH!$U$2:$U$155)</f>
        <v>2</v>
      </c>
      <c r="C10" s="98">
        <f>SUMIF(PITCH!$C$2:$C$155,A10,PITCH!$V$2:$V$155)</f>
        <v>2</v>
      </c>
      <c r="D10" s="98">
        <f>SUMIF(BATT!$C$2:$C$155,A10,BATT!$G$2:$G$155)</f>
        <v>27</v>
      </c>
      <c r="E10" s="98">
        <f>SUMIF(PITCH!$C$2:$C$155,A10,PITCH!$H$2:$H$155)</f>
        <v>24</v>
      </c>
      <c r="F10" s="98">
        <f>SUMIF(BATT!$C$2:$C$155,A10,BATT!$I$2:$I$155)</f>
        <v>25</v>
      </c>
      <c r="G10" s="98">
        <f>SUMIF(PITCH!$C$2:$C$155,A10,PITCH!$J$2:$J$155)</f>
        <v>37</v>
      </c>
      <c r="H10" s="98">
        <f>SUMIF(BATT!$C$2:$C$155,A10,BATT!$E$2:$E$155)</f>
        <v>139</v>
      </c>
      <c r="I10" s="98">
        <f>SUMIF(PITCH!$C$2:$C$155,A10,PITCH!$F$2:$F$155)</f>
        <v>124</v>
      </c>
      <c r="J10" s="98">
        <f>SUMIF(PITCH!$C$2:$C$155,A10,PITCH!$N$2:$N$155)</f>
        <v>26</v>
      </c>
      <c r="K10" s="98">
        <f>SUMIF(BATT!$C$2:$C$155,A10,BATT!$M$2:$M$155)</f>
        <v>24</v>
      </c>
    </row>
    <row r="11" spans="1:11" ht="15" customHeight="1" thickBot="1">
      <c r="A11" s="99" t="str">
        <f>daten!D27</f>
        <v>Südwest</v>
      </c>
      <c r="B11" s="98">
        <f>SUMIF(PITCH!$C$2:$C$155,A11,PITCH!$U$2:$U$155)</f>
        <v>0</v>
      </c>
      <c r="C11" s="98">
        <f>SUMIF(PITCH!$C$2:$C$155,A11,PITCH!$V$2:$V$155)</f>
        <v>4</v>
      </c>
      <c r="D11" s="98">
        <f>SUMIF(BATT!$C$2:$C$155,A11,BATT!$G$2:$G$155)</f>
        <v>14</v>
      </c>
      <c r="E11" s="98">
        <f>SUMIF(PITCH!$C$2:$C$155,A11,PITCH!$H$2:$H$155)</f>
        <v>41</v>
      </c>
      <c r="F11" s="98">
        <f>SUMIF(BATT!$C$2:$C$155,A11,BATT!$I$2:$I$155)</f>
        <v>25</v>
      </c>
      <c r="G11" s="98">
        <f>SUMIF(PITCH!$C$2:$C$155,A11,PITCH!$J$2:$J$155)</f>
        <v>30</v>
      </c>
      <c r="H11" s="98">
        <f>SUMIF(BATT!$C$2:$C$155,A11,BATT!$E$2:$E$155)</f>
        <v>114</v>
      </c>
      <c r="I11" s="98">
        <f>SUMIF(PITCH!$C$2:$C$155,A11,PITCH!$F$2:$F$155)</f>
        <v>131</v>
      </c>
      <c r="J11" s="98">
        <f>SUMIF(PITCH!$C$2:$C$155,A11,PITCH!$N$2:$N$155)</f>
        <v>29</v>
      </c>
      <c r="K11" s="98">
        <f>SUMIF(BATT!$C$2:$C$155,A11,BATT!$M$2:$M$155)</f>
        <v>25</v>
      </c>
    </row>
    <row r="12" spans="1:11" ht="15" customHeight="1" thickBot="1">
      <c r="A12" s="100" t="s">
        <v>47</v>
      </c>
      <c r="B12" s="114">
        <f>SUM(B5:B11)</f>
        <v>15</v>
      </c>
      <c r="C12" s="114">
        <f aca="true" t="shared" si="0" ref="C12:K12">SUM(C5:C11)</f>
        <v>15</v>
      </c>
      <c r="D12" s="114">
        <f t="shared" si="0"/>
        <v>197</v>
      </c>
      <c r="E12" s="114">
        <f t="shared" si="0"/>
        <v>197</v>
      </c>
      <c r="F12" s="114">
        <f t="shared" si="0"/>
        <v>202</v>
      </c>
      <c r="G12" s="114">
        <f t="shared" si="0"/>
        <v>202</v>
      </c>
      <c r="H12" s="114">
        <f t="shared" si="0"/>
        <v>951</v>
      </c>
      <c r="I12" s="114">
        <f t="shared" si="0"/>
        <v>951</v>
      </c>
      <c r="J12" s="114">
        <f t="shared" si="0"/>
        <v>171</v>
      </c>
      <c r="K12" s="114">
        <f t="shared" si="0"/>
        <v>171</v>
      </c>
    </row>
    <row r="13" spans="1:11" s="101" customFormat="1" ht="15" customHeight="1" thickBot="1">
      <c r="A13" s="100" t="s">
        <v>48</v>
      </c>
      <c r="B13" s="142">
        <f>B12-C12</f>
        <v>0</v>
      </c>
      <c r="C13" s="143"/>
      <c r="D13" s="142">
        <f>D12-E12</f>
        <v>0</v>
      </c>
      <c r="E13" s="143"/>
      <c r="F13" s="142">
        <f>F12-G12</f>
        <v>0</v>
      </c>
      <c r="G13" s="143"/>
      <c r="H13" s="142">
        <f>H12-I12</f>
        <v>0</v>
      </c>
      <c r="I13" s="143"/>
      <c r="J13" s="142">
        <f>J12-K12</f>
        <v>0</v>
      </c>
      <c r="K13" s="143"/>
    </row>
    <row r="14" ht="15" customHeight="1" thickBot="1"/>
    <row r="15" spans="1:4" ht="15" customHeight="1" thickBot="1">
      <c r="A15" s="102" t="s">
        <v>49</v>
      </c>
      <c r="B15" s="103">
        <f>SUM(BATT!E2:E155)</f>
        <v>951</v>
      </c>
      <c r="D15" s="59"/>
    </row>
    <row r="16" spans="1:2" ht="15" customHeight="1">
      <c r="A16" s="104" t="s">
        <v>50</v>
      </c>
      <c r="B16" s="105">
        <f>SUM(BATT!N2:N155)</f>
        <v>159</v>
      </c>
    </row>
    <row r="17" spans="1:2" ht="15" customHeight="1">
      <c r="A17" s="106" t="s">
        <v>51</v>
      </c>
      <c r="B17" s="107">
        <f>SUM(BATT!O2:O155)</f>
        <v>27</v>
      </c>
    </row>
    <row r="18" spans="1:2" ht="15" customHeight="1">
      <c r="A18" s="106" t="s">
        <v>52</v>
      </c>
      <c r="B18" s="107">
        <f>SUM(BATT!R2:R155)</f>
        <v>20</v>
      </c>
    </row>
    <row r="19" spans="1:2" ht="15" customHeight="1" thickBot="1">
      <c r="A19" s="108" t="s">
        <v>53</v>
      </c>
      <c r="B19" s="109">
        <f>SUM(BATT!S2:S155)</f>
        <v>7</v>
      </c>
    </row>
    <row r="20" spans="1:2" ht="15" customHeight="1" thickBot="1">
      <c r="A20" s="102" t="s">
        <v>54</v>
      </c>
      <c r="B20" s="103">
        <f>B15-B16-B17-B18-B19</f>
        <v>738</v>
      </c>
    </row>
    <row r="21" spans="1:2" ht="15" customHeight="1" thickBot="1">
      <c r="A21" s="110" t="s">
        <v>55</v>
      </c>
      <c r="B21" s="111">
        <f>SUM(BATT!F2:F155)</f>
        <v>738</v>
      </c>
    </row>
    <row r="22" spans="1:2" ht="15" customHeight="1" thickBot="1">
      <c r="A22" s="112" t="s">
        <v>48</v>
      </c>
      <c r="B22" s="113">
        <f>B20-B21</f>
        <v>0</v>
      </c>
    </row>
  </sheetData>
  <sheetProtection/>
  <mergeCells count="11">
    <mergeCell ref="I3:I4"/>
    <mergeCell ref="J13:K13"/>
    <mergeCell ref="B13:C13"/>
    <mergeCell ref="D13:E13"/>
    <mergeCell ref="F13:G13"/>
    <mergeCell ref="H13:I13"/>
    <mergeCell ref="A1:K1"/>
    <mergeCell ref="A3:A4"/>
    <mergeCell ref="B3:B4"/>
    <mergeCell ref="C3:C4"/>
    <mergeCell ref="H3:H4"/>
  </mergeCells>
  <conditionalFormatting sqref="B22 B13:K13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0"/>
  <sheetViews>
    <sheetView tabSelected="1" zoomScale="95" zoomScaleNormal="95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4.7109375" style="59" customWidth="1"/>
    <col min="2" max="3" width="20.7109375" style="9" customWidth="1"/>
    <col min="4" max="4" width="3.7109375" style="40" customWidth="1"/>
    <col min="5" max="19" width="3.7109375" style="41" customWidth="1"/>
    <col min="20" max="23" width="6.7109375" style="42" customWidth="1"/>
    <col min="24" max="16384" width="11.57421875" style="9" customWidth="1"/>
  </cols>
  <sheetData>
    <row r="1" spans="1:23" s="20" customFormat="1" ht="24.75" customHeight="1">
      <c r="A1" s="65"/>
      <c r="B1" s="18" t="s">
        <v>29</v>
      </c>
      <c r="C1" s="25" t="s">
        <v>34</v>
      </c>
      <c r="D1" s="26" t="s">
        <v>25</v>
      </c>
      <c r="E1" s="27" t="s">
        <v>1</v>
      </c>
      <c r="F1" s="19" t="s">
        <v>0</v>
      </c>
      <c r="G1" s="19" t="s">
        <v>2</v>
      </c>
      <c r="H1" s="19" t="s">
        <v>3</v>
      </c>
      <c r="I1" s="19" t="s">
        <v>4</v>
      </c>
      <c r="J1" s="19" t="s">
        <v>5</v>
      </c>
      <c r="K1" s="19" t="s">
        <v>6</v>
      </c>
      <c r="L1" s="19" t="s">
        <v>7</v>
      </c>
      <c r="M1" s="19" t="s">
        <v>8</v>
      </c>
      <c r="N1" s="19" t="s">
        <v>9</v>
      </c>
      <c r="O1" s="19" t="s">
        <v>10</v>
      </c>
      <c r="P1" s="19" t="s">
        <v>11</v>
      </c>
      <c r="Q1" s="19" t="s">
        <v>12</v>
      </c>
      <c r="R1" s="19" t="s">
        <v>13</v>
      </c>
      <c r="S1" s="19" t="s">
        <v>14</v>
      </c>
      <c r="T1" s="34" t="s">
        <v>15</v>
      </c>
      <c r="U1" s="34" t="s">
        <v>16</v>
      </c>
      <c r="V1" s="34" t="s">
        <v>17</v>
      </c>
      <c r="W1" s="34" t="s">
        <v>56</v>
      </c>
    </row>
    <row r="2" spans="1:23" ht="12.75">
      <c r="A2" s="115">
        <f>SUBTOTAL(3,$T$2:T2)</f>
        <v>1</v>
      </c>
      <c r="B2" s="8" t="str">
        <f>'b-bawü'!A2</f>
        <v>Beck, Fabian</v>
      </c>
      <c r="C2" s="8" t="str">
        <f>'b-bawü'!$A$1</f>
        <v>Baden-Württemberg</v>
      </c>
      <c r="D2" s="38">
        <f>SUM('b-bawü'!C3:C8)</f>
        <v>4</v>
      </c>
      <c r="E2" s="38">
        <f>SUM('b-bawü'!D3:D8)</f>
        <v>12</v>
      </c>
      <c r="F2" s="38">
        <f>SUM('b-bawü'!E3:E8)</f>
        <v>8</v>
      </c>
      <c r="G2" s="38">
        <f>SUM('b-bawü'!F3:F8)</f>
        <v>5</v>
      </c>
      <c r="H2" s="38">
        <f>SUM('b-bawü'!G3:G8)</f>
        <v>2</v>
      </c>
      <c r="I2" s="38">
        <f>SUM('b-bawü'!H3:H8)</f>
        <v>3</v>
      </c>
      <c r="J2" s="38">
        <f>SUM('b-bawü'!I3:I8)</f>
        <v>0</v>
      </c>
      <c r="K2" s="38">
        <f>SUM('b-bawü'!J3:J8)</f>
        <v>0</v>
      </c>
      <c r="L2" s="38">
        <f>SUM('b-bawü'!K3:K8)</f>
        <v>0</v>
      </c>
      <c r="M2" s="38">
        <f>SUM('b-bawü'!L3:L8)</f>
        <v>3</v>
      </c>
      <c r="N2" s="38">
        <f>SUM('b-bawü'!M3:M8)</f>
        <v>3</v>
      </c>
      <c r="O2" s="38">
        <f>SUM('b-bawü'!N3:N8)</f>
        <v>0</v>
      </c>
      <c r="P2" s="38">
        <f>SUM('b-bawü'!O3:O8)</f>
        <v>3</v>
      </c>
      <c r="Q2" s="38">
        <f>SUM('b-bawü'!P3:P8)</f>
        <v>0</v>
      </c>
      <c r="R2" s="38">
        <f>SUM('b-bawü'!Q3:Q8)</f>
        <v>0</v>
      </c>
      <c r="S2" s="38">
        <f>SUM('b-bawü'!R3:R8)</f>
        <v>1</v>
      </c>
      <c r="T2" s="39">
        <f aca="true" t="shared" si="0" ref="T2:T33">IF(F2=0,0,I2/F2)</f>
        <v>0.375</v>
      </c>
      <c r="U2" s="39">
        <f aca="true" t="shared" si="1" ref="U2:U33">IF(F2=0,0,(I2+J2+2*K2+3*L2)/F2)</f>
        <v>0.375</v>
      </c>
      <c r="V2" s="39">
        <f aca="true" t="shared" si="2" ref="V2:V33">IF(F2+N2+O2+S2=0,0,(I2+N2+O2)/(F2+O2+N2+S2))</f>
        <v>0.5</v>
      </c>
      <c r="W2" s="39">
        <f aca="true" t="shared" si="3" ref="W2:W33">U2+V2</f>
        <v>0.875</v>
      </c>
    </row>
    <row r="3" spans="1:23" ht="12.75">
      <c r="A3" s="115">
        <f>SUBTOTAL(3,$T$2:T3)</f>
        <v>2</v>
      </c>
      <c r="B3" s="8" t="str">
        <f>'b-bawü'!A16</f>
        <v>Behr, Emil</v>
      </c>
      <c r="C3" s="8" t="str">
        <f>'b-bawü'!$A$1</f>
        <v>Baden-Württemberg</v>
      </c>
      <c r="D3" s="38">
        <f>SUM('b-bawü'!C17:C22)</f>
        <v>4</v>
      </c>
      <c r="E3" s="38">
        <f>SUM('b-bawü'!D17:D22)</f>
        <v>15</v>
      </c>
      <c r="F3" s="38">
        <f>SUM('b-bawü'!E17:E22)</f>
        <v>12</v>
      </c>
      <c r="G3" s="38">
        <f>SUM('b-bawü'!F17:F22)</f>
        <v>4</v>
      </c>
      <c r="H3" s="38">
        <f>SUM('b-bawü'!G17:G22)</f>
        <v>6</v>
      </c>
      <c r="I3" s="38">
        <f>SUM('b-bawü'!H17:H22)</f>
        <v>8</v>
      </c>
      <c r="J3" s="38">
        <f>SUM('b-bawü'!I17:I22)</f>
        <v>1</v>
      </c>
      <c r="K3" s="38">
        <f>SUM('b-bawü'!J17:J22)</f>
        <v>0</v>
      </c>
      <c r="L3" s="38">
        <f>SUM('b-bawü'!K17:K22)</f>
        <v>0</v>
      </c>
      <c r="M3" s="38">
        <f>SUM('b-bawü'!L17:L22)</f>
        <v>1</v>
      </c>
      <c r="N3" s="38">
        <f>SUM('b-bawü'!M17:M22)</f>
        <v>2</v>
      </c>
      <c r="O3" s="38">
        <f>SUM('b-bawü'!N17:N22)</f>
        <v>0</v>
      </c>
      <c r="P3" s="38">
        <f>SUM('b-bawü'!O17:O22)</f>
        <v>5</v>
      </c>
      <c r="Q3" s="38">
        <f>SUM('b-bawü'!P17:P22)</f>
        <v>0</v>
      </c>
      <c r="R3" s="38">
        <f>SUM('b-bawü'!Q17:Q22)</f>
        <v>1</v>
      </c>
      <c r="S3" s="38">
        <f>SUM('b-bawü'!R17:R22)</f>
        <v>0</v>
      </c>
      <c r="T3" s="39">
        <f t="shared" si="0"/>
        <v>0.6666666666666666</v>
      </c>
      <c r="U3" s="39">
        <f t="shared" si="1"/>
        <v>0.75</v>
      </c>
      <c r="V3" s="39">
        <f t="shared" si="2"/>
        <v>0.7142857142857143</v>
      </c>
      <c r="W3" s="39">
        <f t="shared" si="3"/>
        <v>1.4642857142857144</v>
      </c>
    </row>
    <row r="4" spans="1:23" ht="12.75">
      <c r="A4" s="115">
        <f>SUBTOTAL(3,$T$2:T4)</f>
        <v>3</v>
      </c>
      <c r="B4" s="8" t="str">
        <f>'b-bawü'!A9</f>
        <v>Bendlin, Merlin</v>
      </c>
      <c r="C4" s="8" t="str">
        <f>'b-bawü'!$A$1</f>
        <v>Baden-Württemberg</v>
      </c>
      <c r="D4" s="38">
        <f>SUM('b-bawü'!C10:C15)</f>
        <v>4</v>
      </c>
      <c r="E4" s="38">
        <f>SUM('b-bawü'!D10:D15)</f>
        <v>15</v>
      </c>
      <c r="F4" s="38">
        <f>SUM('b-bawü'!E10:E15)</f>
        <v>14</v>
      </c>
      <c r="G4" s="38">
        <f>SUM('b-bawü'!F10:F15)</f>
        <v>2</v>
      </c>
      <c r="H4" s="38">
        <f>SUM('b-bawü'!G10:G15)</f>
        <v>2</v>
      </c>
      <c r="I4" s="38">
        <f>SUM('b-bawü'!H10:H15)</f>
        <v>4</v>
      </c>
      <c r="J4" s="38">
        <f>SUM('b-bawü'!I10:I15)</f>
        <v>2</v>
      </c>
      <c r="K4" s="38">
        <f>SUM('b-bawü'!J10:J15)</f>
        <v>0</v>
      </c>
      <c r="L4" s="38">
        <f>SUM('b-bawü'!K10:K15)</f>
        <v>0</v>
      </c>
      <c r="M4" s="38">
        <f>SUM('b-bawü'!L10:L15)</f>
        <v>0</v>
      </c>
      <c r="N4" s="38">
        <f>SUM('b-bawü'!M10:M15)</f>
        <v>1</v>
      </c>
      <c r="O4" s="38">
        <f>SUM('b-bawü'!N10:N15)</f>
        <v>0</v>
      </c>
      <c r="P4" s="38">
        <f>SUM('b-bawü'!O10:O15)</f>
        <v>0</v>
      </c>
      <c r="Q4" s="38">
        <f>SUM('b-bawü'!P10:P15)</f>
        <v>0</v>
      </c>
      <c r="R4" s="38">
        <f>SUM('b-bawü'!Q10:Q15)</f>
        <v>0</v>
      </c>
      <c r="S4" s="38">
        <f>SUM('b-bawü'!R10:R15)</f>
        <v>0</v>
      </c>
      <c r="T4" s="39">
        <f t="shared" si="0"/>
        <v>0.2857142857142857</v>
      </c>
      <c r="U4" s="39">
        <f t="shared" si="1"/>
        <v>0.42857142857142855</v>
      </c>
      <c r="V4" s="39">
        <f t="shared" si="2"/>
        <v>0.3333333333333333</v>
      </c>
      <c r="W4" s="39">
        <f t="shared" si="3"/>
        <v>0.7619047619047619</v>
      </c>
    </row>
    <row r="5" spans="1:23" ht="12.75">
      <c r="A5" s="115">
        <f>SUBTOTAL(3,$T$2:T5)</f>
        <v>4</v>
      </c>
      <c r="B5" s="8" t="str">
        <f>'b-bawü'!A23</f>
        <v>Bergen van, Moritz</v>
      </c>
      <c r="C5" s="8" t="str">
        <f>'b-bawü'!$A$1</f>
        <v>Baden-Württemberg</v>
      </c>
      <c r="D5" s="38">
        <f>SUM('b-bawü'!C24:C29)</f>
        <v>2</v>
      </c>
      <c r="E5" s="38">
        <f>SUM('b-bawü'!D24:D29)</f>
        <v>6</v>
      </c>
      <c r="F5" s="38">
        <f>SUM('b-bawü'!E24:E29)</f>
        <v>5</v>
      </c>
      <c r="G5" s="38">
        <f>SUM('b-bawü'!F24:F29)</f>
        <v>2</v>
      </c>
      <c r="H5" s="38">
        <f>SUM('b-bawü'!G24:G29)</f>
        <v>1</v>
      </c>
      <c r="I5" s="38">
        <f>SUM('b-bawü'!H24:H29)</f>
        <v>1</v>
      </c>
      <c r="J5" s="38">
        <f>SUM('b-bawü'!I24:I29)</f>
        <v>0</v>
      </c>
      <c r="K5" s="38">
        <f>SUM('b-bawü'!J24:J29)</f>
        <v>1</v>
      </c>
      <c r="L5" s="38">
        <f>SUM('b-bawü'!K24:K29)</f>
        <v>0</v>
      </c>
      <c r="M5" s="38">
        <f>SUM('b-bawü'!L24:L29)</f>
        <v>3</v>
      </c>
      <c r="N5" s="38">
        <f>SUM('b-bawü'!M24:M29)</f>
        <v>1</v>
      </c>
      <c r="O5" s="38">
        <f>SUM('b-bawü'!N24:N29)</f>
        <v>0</v>
      </c>
      <c r="P5" s="38">
        <f>SUM('b-bawü'!O24:O29)</f>
        <v>0</v>
      </c>
      <c r="Q5" s="38">
        <f>SUM('b-bawü'!P24:P29)</f>
        <v>0</v>
      </c>
      <c r="R5" s="38">
        <f>SUM('b-bawü'!Q24:Q29)</f>
        <v>0</v>
      </c>
      <c r="S5" s="38">
        <f>SUM('b-bawü'!R24:R29)</f>
        <v>0</v>
      </c>
      <c r="T5" s="39">
        <f t="shared" si="0"/>
        <v>0.2</v>
      </c>
      <c r="U5" s="39">
        <f t="shared" si="1"/>
        <v>0.6</v>
      </c>
      <c r="V5" s="39">
        <f t="shared" si="2"/>
        <v>0.3333333333333333</v>
      </c>
      <c r="W5" s="39">
        <f t="shared" si="3"/>
        <v>0.9333333333333333</v>
      </c>
    </row>
    <row r="6" spans="1:23" ht="12.75">
      <c r="A6" s="115">
        <f>SUBTOTAL(3,$T$2:T6)</f>
        <v>5</v>
      </c>
      <c r="B6" s="8" t="str">
        <f>'b-bawü'!A30</f>
        <v>Dossow, Amando</v>
      </c>
      <c r="C6" s="8" t="str">
        <f>'b-bawü'!$A$1</f>
        <v>Baden-Württemberg</v>
      </c>
      <c r="D6" s="38">
        <f>SUM('b-bawü'!C31:C36)</f>
        <v>4</v>
      </c>
      <c r="E6" s="38">
        <f>SUM('b-bawü'!D31:D36)</f>
        <v>15</v>
      </c>
      <c r="F6" s="38">
        <f>SUM('b-bawü'!E31:E36)</f>
        <v>11</v>
      </c>
      <c r="G6" s="38">
        <f>SUM('b-bawü'!F31:F36)</f>
        <v>5</v>
      </c>
      <c r="H6" s="38">
        <f>SUM('b-bawü'!G31:G36)</f>
        <v>4</v>
      </c>
      <c r="I6" s="38">
        <f>SUM('b-bawü'!H31:H36)</f>
        <v>3</v>
      </c>
      <c r="J6" s="38">
        <f>SUM('b-bawü'!I31:I36)</f>
        <v>0</v>
      </c>
      <c r="K6" s="38">
        <f>SUM('b-bawü'!J31:J36)</f>
        <v>2</v>
      </c>
      <c r="L6" s="38">
        <f>SUM('b-bawü'!K31:K36)</f>
        <v>0</v>
      </c>
      <c r="M6" s="38">
        <f>SUM('b-bawü'!L31:L36)</f>
        <v>1</v>
      </c>
      <c r="N6" s="38">
        <f>SUM('b-bawü'!M31:M36)</f>
        <v>3</v>
      </c>
      <c r="O6" s="38">
        <f>SUM('b-bawü'!N31:N36)</f>
        <v>1</v>
      </c>
      <c r="P6" s="38">
        <f>SUM('b-bawü'!O31:O36)</f>
        <v>4</v>
      </c>
      <c r="Q6" s="38">
        <f>SUM('b-bawü'!P31:P36)</f>
        <v>0</v>
      </c>
      <c r="R6" s="38">
        <f>SUM('b-bawü'!Q31:Q36)</f>
        <v>0</v>
      </c>
      <c r="S6" s="38">
        <f>SUM('b-bawü'!R31:R36)</f>
        <v>0</v>
      </c>
      <c r="T6" s="39">
        <f t="shared" si="0"/>
        <v>0.2727272727272727</v>
      </c>
      <c r="U6" s="39">
        <f t="shared" si="1"/>
        <v>0.6363636363636364</v>
      </c>
      <c r="V6" s="39">
        <f t="shared" si="2"/>
        <v>0.4666666666666667</v>
      </c>
      <c r="W6" s="39">
        <f t="shared" si="3"/>
        <v>1.103030303030303</v>
      </c>
    </row>
    <row r="7" spans="1:23" ht="12.75" customHeight="1">
      <c r="A7" s="115">
        <f>SUBTOTAL(3,$T$2:T7)</f>
        <v>6</v>
      </c>
      <c r="B7" s="8" t="str">
        <f>'b-bawü'!A37</f>
        <v>Fink, Fridolin</v>
      </c>
      <c r="C7" s="8" t="str">
        <f>'b-bawü'!$A$1</f>
        <v>Baden-Württemberg</v>
      </c>
      <c r="D7" s="38">
        <f>SUM('b-bawü'!C38:C43)</f>
        <v>3</v>
      </c>
      <c r="E7" s="38">
        <f>SUM('b-bawü'!D38:D43)</f>
        <v>9</v>
      </c>
      <c r="F7" s="38">
        <f>SUM('b-bawü'!E38:E43)</f>
        <v>8</v>
      </c>
      <c r="G7" s="38">
        <f>SUM('b-bawü'!F38:F43)</f>
        <v>3</v>
      </c>
      <c r="H7" s="38">
        <f>SUM('b-bawü'!G38:G43)</f>
        <v>0</v>
      </c>
      <c r="I7" s="38">
        <f>SUM('b-bawü'!H38:H43)</f>
        <v>1</v>
      </c>
      <c r="J7" s="38">
        <f>SUM('b-bawü'!I38:I43)</f>
        <v>0</v>
      </c>
      <c r="K7" s="38">
        <f>SUM('b-bawü'!J38:J43)</f>
        <v>0</v>
      </c>
      <c r="L7" s="38">
        <f>SUM('b-bawü'!K38:K43)</f>
        <v>0</v>
      </c>
      <c r="M7" s="38">
        <f>SUM('b-bawü'!L38:L43)</f>
        <v>1</v>
      </c>
      <c r="N7" s="38">
        <f>SUM('b-bawü'!M38:M43)</f>
        <v>1</v>
      </c>
      <c r="O7" s="38">
        <f>SUM('b-bawü'!N38:N43)</f>
        <v>0</v>
      </c>
      <c r="P7" s="38">
        <f>SUM('b-bawü'!O38:O43)</f>
        <v>3</v>
      </c>
      <c r="Q7" s="38">
        <f>SUM('b-bawü'!P38:P43)</f>
        <v>0</v>
      </c>
      <c r="R7" s="38">
        <f>SUM('b-bawü'!Q38:Q43)</f>
        <v>0</v>
      </c>
      <c r="S7" s="38">
        <f>SUM('b-bawü'!R38:R43)</f>
        <v>0</v>
      </c>
      <c r="T7" s="39">
        <f t="shared" si="0"/>
        <v>0.125</v>
      </c>
      <c r="U7" s="39">
        <f t="shared" si="1"/>
        <v>0.125</v>
      </c>
      <c r="V7" s="39">
        <f t="shared" si="2"/>
        <v>0.2222222222222222</v>
      </c>
      <c r="W7" s="39">
        <f t="shared" si="3"/>
        <v>0.3472222222222222</v>
      </c>
    </row>
    <row r="8" spans="1:23" ht="12.75">
      <c r="A8" s="115">
        <f>SUBTOTAL(3,$T$2:T8)</f>
        <v>7</v>
      </c>
      <c r="B8" s="8" t="str">
        <f>'b-bawü'!A44</f>
        <v>Gentner, Elian</v>
      </c>
      <c r="C8" s="8" t="str">
        <f>'b-bawü'!$A$1</f>
        <v>Baden-Württemberg</v>
      </c>
      <c r="D8" s="38">
        <f>SUM('b-bawü'!C45:C50)</f>
        <v>3</v>
      </c>
      <c r="E8" s="38">
        <f>SUM('b-bawü'!D45:D50)</f>
        <v>8</v>
      </c>
      <c r="F8" s="38">
        <f>SUM('b-bawü'!E45:E50)</f>
        <v>6</v>
      </c>
      <c r="G8" s="38">
        <f>SUM('b-bawü'!F45:F50)</f>
        <v>1</v>
      </c>
      <c r="H8" s="38">
        <f>SUM('b-bawü'!G45:G50)</f>
        <v>1</v>
      </c>
      <c r="I8" s="38">
        <f>SUM('b-bawü'!H45:H50)</f>
        <v>1</v>
      </c>
      <c r="J8" s="38">
        <f>SUM('b-bawü'!I45:I50)</f>
        <v>0</v>
      </c>
      <c r="K8" s="38">
        <f>SUM('b-bawü'!J45:J50)</f>
        <v>0</v>
      </c>
      <c r="L8" s="38">
        <f>SUM('b-bawü'!K45:K50)</f>
        <v>0</v>
      </c>
      <c r="M8" s="38">
        <f>SUM('b-bawü'!L45:L50)</f>
        <v>1</v>
      </c>
      <c r="N8" s="38">
        <f>SUM('b-bawü'!M45:M50)</f>
        <v>2</v>
      </c>
      <c r="O8" s="38">
        <f>SUM('b-bawü'!N45:N50)</f>
        <v>0</v>
      </c>
      <c r="P8" s="38">
        <f>SUM('b-bawü'!O45:O50)</f>
        <v>0</v>
      </c>
      <c r="Q8" s="38">
        <f>SUM('b-bawü'!P45:P50)</f>
        <v>0</v>
      </c>
      <c r="R8" s="38">
        <f>SUM('b-bawü'!Q45:Q50)</f>
        <v>0</v>
      </c>
      <c r="S8" s="38">
        <f>SUM('b-bawü'!R45:R50)</f>
        <v>0</v>
      </c>
      <c r="T8" s="39">
        <f t="shared" si="0"/>
        <v>0.16666666666666666</v>
      </c>
      <c r="U8" s="39">
        <f t="shared" si="1"/>
        <v>0.16666666666666666</v>
      </c>
      <c r="V8" s="39">
        <f t="shared" si="2"/>
        <v>0.375</v>
      </c>
      <c r="W8" s="39">
        <f t="shared" si="3"/>
        <v>0.5416666666666666</v>
      </c>
    </row>
    <row r="9" spans="1:23" ht="12.75">
      <c r="A9" s="115">
        <f>SUBTOTAL(3,$T$2:T9)</f>
        <v>8</v>
      </c>
      <c r="B9" s="8" t="str">
        <f>'b-bawü'!A51</f>
        <v>Holzwarth, Colin</v>
      </c>
      <c r="C9" s="8" t="str">
        <f>'b-bawü'!$A$1</f>
        <v>Baden-Württemberg</v>
      </c>
      <c r="D9" s="38">
        <f>SUM('b-bawü'!C52:C57)</f>
        <v>1</v>
      </c>
      <c r="E9" s="38">
        <f>SUM('b-bawü'!D52:D57)</f>
        <v>5</v>
      </c>
      <c r="F9" s="38">
        <f>SUM('b-bawü'!E52:E57)</f>
        <v>3</v>
      </c>
      <c r="G9" s="38">
        <f>SUM('b-bawü'!F52:F57)</f>
        <v>2</v>
      </c>
      <c r="H9" s="38">
        <f>SUM('b-bawü'!G52:G57)</f>
        <v>0</v>
      </c>
      <c r="I9" s="38">
        <f>SUM('b-bawü'!H52:H57)</f>
        <v>1</v>
      </c>
      <c r="J9" s="38">
        <f>SUM('b-bawü'!I52:I57)</f>
        <v>0</v>
      </c>
      <c r="K9" s="38">
        <f>SUM('b-bawü'!J52:J57)</f>
        <v>0</v>
      </c>
      <c r="L9" s="38">
        <f>SUM('b-bawü'!K52:K57)</f>
        <v>0</v>
      </c>
      <c r="M9" s="38">
        <f>SUM('b-bawü'!L52:L57)</f>
        <v>0</v>
      </c>
      <c r="N9" s="38">
        <f>SUM('b-bawü'!M52:M57)</f>
        <v>2</v>
      </c>
      <c r="O9" s="38">
        <f>SUM('b-bawü'!N52:N57)</f>
        <v>0</v>
      </c>
      <c r="P9" s="38">
        <f>SUM('b-bawü'!O52:O57)</f>
        <v>1</v>
      </c>
      <c r="Q9" s="38">
        <f>SUM('b-bawü'!P52:P57)</f>
        <v>0</v>
      </c>
      <c r="R9" s="38">
        <f>SUM('b-bawü'!Q52:Q57)</f>
        <v>0</v>
      </c>
      <c r="S9" s="38">
        <f>SUM('b-bawü'!R52:R57)</f>
        <v>0</v>
      </c>
      <c r="T9" s="39">
        <f t="shared" si="0"/>
        <v>0.3333333333333333</v>
      </c>
      <c r="U9" s="39">
        <f t="shared" si="1"/>
        <v>0.3333333333333333</v>
      </c>
      <c r="V9" s="39">
        <f t="shared" si="2"/>
        <v>0.6</v>
      </c>
      <c r="W9" s="39">
        <f t="shared" si="3"/>
        <v>0.9333333333333333</v>
      </c>
    </row>
    <row r="10" spans="1:23" ht="12.75">
      <c r="A10" s="115">
        <f>SUBTOTAL(3,$T$2:T10)</f>
        <v>9</v>
      </c>
      <c r="B10" s="8" t="str">
        <f>'b-bawü'!A58</f>
        <v>Liebig, Lasse</v>
      </c>
      <c r="C10" s="8" t="str">
        <f>'b-bawü'!$A$1</f>
        <v>Baden-Württemberg</v>
      </c>
      <c r="D10" s="38">
        <f>SUM('b-bawü'!C59:C64)</f>
        <v>1</v>
      </c>
      <c r="E10" s="38">
        <f>SUM('b-bawü'!D59:D64)</f>
        <v>3</v>
      </c>
      <c r="F10" s="38">
        <f>SUM('b-bawü'!E59:E64)</f>
        <v>3</v>
      </c>
      <c r="G10" s="38">
        <f>SUM('b-bawü'!F59:F64)</f>
        <v>0</v>
      </c>
      <c r="H10" s="38">
        <f>SUM('b-bawü'!G59:G64)</f>
        <v>1</v>
      </c>
      <c r="I10" s="38">
        <f>SUM('b-bawü'!H59:H64)</f>
        <v>2</v>
      </c>
      <c r="J10" s="38">
        <f>SUM('b-bawü'!I59:I64)</f>
        <v>0</v>
      </c>
      <c r="K10" s="38">
        <f>SUM('b-bawü'!J59:J64)</f>
        <v>0</v>
      </c>
      <c r="L10" s="38">
        <f>SUM('b-bawü'!K59:K64)</f>
        <v>0</v>
      </c>
      <c r="M10" s="38">
        <f>SUM('b-bawü'!L59:L64)</f>
        <v>0</v>
      </c>
      <c r="N10" s="38">
        <f>SUM('b-bawü'!M59:M64)</f>
        <v>0</v>
      </c>
      <c r="O10" s="38">
        <f>SUM('b-bawü'!N59:N64)</f>
        <v>0</v>
      </c>
      <c r="P10" s="38">
        <f>SUM('b-bawü'!O59:O64)</f>
        <v>0</v>
      </c>
      <c r="Q10" s="38">
        <f>SUM('b-bawü'!P59:P64)</f>
        <v>0</v>
      </c>
      <c r="R10" s="38">
        <f>SUM('b-bawü'!Q59:Q64)</f>
        <v>0</v>
      </c>
      <c r="S10" s="38">
        <f>SUM('b-bawü'!R59:R64)</f>
        <v>0</v>
      </c>
      <c r="T10" s="39">
        <f t="shared" si="0"/>
        <v>0.6666666666666666</v>
      </c>
      <c r="U10" s="39">
        <f t="shared" si="1"/>
        <v>0.6666666666666666</v>
      </c>
      <c r="V10" s="39">
        <f t="shared" si="2"/>
        <v>0.6666666666666666</v>
      </c>
      <c r="W10" s="39">
        <f t="shared" si="3"/>
        <v>1.3333333333333333</v>
      </c>
    </row>
    <row r="11" spans="1:23" ht="12.75">
      <c r="A11" s="115">
        <f>SUBTOTAL(3,$T$2:T11)</f>
        <v>10</v>
      </c>
      <c r="B11" s="8" t="str">
        <f>'b-bawü'!A65</f>
        <v>Mayer, Luca</v>
      </c>
      <c r="C11" s="8" t="str">
        <f>'b-bawü'!$A$1</f>
        <v>Baden-Württemberg</v>
      </c>
      <c r="D11" s="38">
        <f>SUM('b-bawü'!C66:C71)</f>
        <v>4</v>
      </c>
      <c r="E11" s="38">
        <f>SUM('b-bawü'!D66:D71)</f>
        <v>15</v>
      </c>
      <c r="F11" s="38">
        <f>SUM('b-bawü'!E66:E71)</f>
        <v>12</v>
      </c>
      <c r="G11" s="38">
        <f>SUM('b-bawü'!F66:F71)</f>
        <v>7</v>
      </c>
      <c r="H11" s="38">
        <f>SUM('b-bawü'!G66:G71)</f>
        <v>4</v>
      </c>
      <c r="I11" s="38">
        <f>SUM('b-bawü'!H66:H71)</f>
        <v>5</v>
      </c>
      <c r="J11" s="38">
        <f>SUM('b-bawü'!I66:I71)</f>
        <v>3</v>
      </c>
      <c r="K11" s="38">
        <f>SUM('b-bawü'!J66:J71)</f>
        <v>0</v>
      </c>
      <c r="L11" s="38">
        <f>SUM('b-bawü'!K66:K71)</f>
        <v>0</v>
      </c>
      <c r="M11" s="38">
        <f>SUM('b-bawü'!L66:L71)</f>
        <v>1</v>
      </c>
      <c r="N11" s="38">
        <f>SUM('b-bawü'!M66:M71)</f>
        <v>3</v>
      </c>
      <c r="O11" s="38">
        <f>SUM('b-bawü'!N66:N71)</f>
        <v>0</v>
      </c>
      <c r="P11" s="38">
        <f>SUM('b-bawü'!O66:O71)</f>
        <v>0</v>
      </c>
      <c r="Q11" s="38">
        <f>SUM('b-bawü'!P66:P71)</f>
        <v>0</v>
      </c>
      <c r="R11" s="38">
        <f>SUM('b-bawü'!Q66:Q71)</f>
        <v>0</v>
      </c>
      <c r="S11" s="38">
        <f>SUM('b-bawü'!R66:R71)</f>
        <v>0</v>
      </c>
      <c r="T11" s="39">
        <f t="shared" si="0"/>
        <v>0.4166666666666667</v>
      </c>
      <c r="U11" s="39">
        <f t="shared" si="1"/>
        <v>0.6666666666666666</v>
      </c>
      <c r="V11" s="39">
        <f t="shared" si="2"/>
        <v>0.5333333333333333</v>
      </c>
      <c r="W11" s="39">
        <f t="shared" si="3"/>
        <v>1.2</v>
      </c>
    </row>
    <row r="12" spans="1:23" ht="12.75">
      <c r="A12" s="115">
        <f>SUBTOTAL(3,$T$2:T12)</f>
        <v>11</v>
      </c>
      <c r="B12" s="8" t="str">
        <f>'b-bawü'!A72</f>
        <v>Plitz, Dominik</v>
      </c>
      <c r="C12" s="8" t="str">
        <f>'b-bawü'!$A$1</f>
        <v>Baden-Württemberg</v>
      </c>
      <c r="D12" s="38">
        <f>SUM('b-bawü'!C73:C78)</f>
        <v>0</v>
      </c>
      <c r="E12" s="38">
        <f>SUM('b-bawü'!D73:D78)</f>
        <v>0</v>
      </c>
      <c r="F12" s="38">
        <f>SUM('b-bawü'!E73:E78)</f>
        <v>0</v>
      </c>
      <c r="G12" s="38">
        <f>SUM('b-bawü'!F73:F78)</f>
        <v>0</v>
      </c>
      <c r="H12" s="38">
        <f>SUM('b-bawü'!G73:G78)</f>
        <v>0</v>
      </c>
      <c r="I12" s="38">
        <f>SUM('b-bawü'!H73:H78)</f>
        <v>0</v>
      </c>
      <c r="J12" s="38">
        <f>SUM('b-bawü'!I73:I78)</f>
        <v>0</v>
      </c>
      <c r="K12" s="38">
        <f>SUM('b-bawü'!J73:J78)</f>
        <v>0</v>
      </c>
      <c r="L12" s="38">
        <f>SUM('b-bawü'!K73:K78)</f>
        <v>0</v>
      </c>
      <c r="M12" s="38">
        <f>SUM('b-bawü'!L73:L78)</f>
        <v>0</v>
      </c>
      <c r="N12" s="38">
        <f>SUM('b-bawü'!M73:M78)</f>
        <v>0</v>
      </c>
      <c r="O12" s="38">
        <f>SUM('b-bawü'!N73:N78)</f>
        <v>0</v>
      </c>
      <c r="P12" s="38">
        <f>SUM('b-bawü'!O73:O78)</f>
        <v>0</v>
      </c>
      <c r="Q12" s="38">
        <f>SUM('b-bawü'!P73:P78)</f>
        <v>0</v>
      </c>
      <c r="R12" s="38">
        <f>SUM('b-bawü'!Q73:Q78)</f>
        <v>0</v>
      </c>
      <c r="S12" s="38">
        <f>SUM('b-bawü'!R73:R78)</f>
        <v>0</v>
      </c>
      <c r="T12" s="39">
        <f t="shared" si="0"/>
        <v>0</v>
      </c>
      <c r="U12" s="39">
        <f t="shared" si="1"/>
        <v>0</v>
      </c>
      <c r="V12" s="39">
        <f t="shared" si="2"/>
        <v>0</v>
      </c>
      <c r="W12" s="39">
        <f t="shared" si="3"/>
        <v>0</v>
      </c>
    </row>
    <row r="13" spans="1:23" ht="12.75">
      <c r="A13" s="115">
        <f>SUBTOTAL(3,$T$2:T13)</f>
        <v>12</v>
      </c>
      <c r="B13" s="8" t="str">
        <f>'b-bawü'!A79</f>
        <v>Schäffer, Benedikt</v>
      </c>
      <c r="C13" s="8" t="str">
        <f>'b-bawü'!$A$1</f>
        <v>Baden-Württemberg</v>
      </c>
      <c r="D13" s="38">
        <f>SUM('b-bawü'!C80:C85)</f>
        <v>2</v>
      </c>
      <c r="E13" s="38">
        <f>SUM('b-bawü'!D80:D85)</f>
        <v>6</v>
      </c>
      <c r="F13" s="38">
        <f>SUM('b-bawü'!E80:E85)</f>
        <v>4</v>
      </c>
      <c r="G13" s="38">
        <f>SUM('b-bawü'!F80:F85)</f>
        <v>2</v>
      </c>
      <c r="H13" s="38">
        <f>SUM('b-bawü'!G80:G85)</f>
        <v>1</v>
      </c>
      <c r="I13" s="38">
        <f>SUM('b-bawü'!H80:H85)</f>
        <v>1</v>
      </c>
      <c r="J13" s="38">
        <f>SUM('b-bawü'!I80:I85)</f>
        <v>0</v>
      </c>
      <c r="K13" s="38">
        <f>SUM('b-bawü'!J80:J85)</f>
        <v>0</v>
      </c>
      <c r="L13" s="38">
        <f>SUM('b-bawü'!K80:K85)</f>
        <v>0</v>
      </c>
      <c r="M13" s="38">
        <f>SUM('b-bawü'!L80:L85)</f>
        <v>1</v>
      </c>
      <c r="N13" s="38">
        <f>SUM('b-bawü'!M80:M85)</f>
        <v>2</v>
      </c>
      <c r="O13" s="38">
        <f>SUM('b-bawü'!N80:N85)</f>
        <v>0</v>
      </c>
      <c r="P13" s="38">
        <f>SUM('b-bawü'!O80:O85)</f>
        <v>3</v>
      </c>
      <c r="Q13" s="38">
        <f>SUM('b-bawü'!P80:P85)</f>
        <v>0</v>
      </c>
      <c r="R13" s="38">
        <f>SUM('b-bawü'!Q80:Q85)</f>
        <v>0</v>
      </c>
      <c r="S13" s="38">
        <f>SUM('b-bawü'!R80:R85)</f>
        <v>0</v>
      </c>
      <c r="T13" s="39">
        <f t="shared" si="0"/>
        <v>0.25</v>
      </c>
      <c r="U13" s="39">
        <f t="shared" si="1"/>
        <v>0.25</v>
      </c>
      <c r="V13" s="39">
        <f t="shared" si="2"/>
        <v>0.5</v>
      </c>
      <c r="W13" s="39">
        <f t="shared" si="3"/>
        <v>0.75</v>
      </c>
    </row>
    <row r="14" spans="1:23" ht="12.75">
      <c r="A14" s="115">
        <f>SUBTOTAL(3,$T$2:T14)</f>
        <v>13</v>
      </c>
      <c r="B14" s="8" t="str">
        <f>'b-bawü'!A86</f>
        <v>Steigert, Joshua</v>
      </c>
      <c r="C14" s="8" t="str">
        <f>'b-bawü'!$A$1</f>
        <v>Baden-Württemberg</v>
      </c>
      <c r="D14" s="38">
        <f>SUM('b-bawü'!C87:C92)</f>
        <v>3</v>
      </c>
      <c r="E14" s="38">
        <f>SUM('b-bawü'!D87:D92)</f>
        <v>11</v>
      </c>
      <c r="F14" s="38">
        <f>SUM('b-bawü'!E87:E92)</f>
        <v>11</v>
      </c>
      <c r="G14" s="38">
        <f>SUM('b-bawü'!F87:F92)</f>
        <v>2</v>
      </c>
      <c r="H14" s="38">
        <f>SUM('b-bawü'!G87:G92)</f>
        <v>4</v>
      </c>
      <c r="I14" s="38">
        <f>SUM('b-bawü'!H87:H92)</f>
        <v>6</v>
      </c>
      <c r="J14" s="38">
        <f>SUM('b-bawü'!I87:I92)</f>
        <v>0</v>
      </c>
      <c r="K14" s="38">
        <f>SUM('b-bawü'!J87:J92)</f>
        <v>0</v>
      </c>
      <c r="L14" s="38">
        <f>SUM('b-bawü'!K87:K92)</f>
        <v>0</v>
      </c>
      <c r="M14" s="38">
        <f>SUM('b-bawü'!L87:L92)</f>
        <v>2</v>
      </c>
      <c r="N14" s="38">
        <f>SUM('b-bawü'!M87:M92)</f>
        <v>0</v>
      </c>
      <c r="O14" s="38">
        <f>SUM('b-bawü'!N87:N92)</f>
        <v>0</v>
      </c>
      <c r="P14" s="38">
        <f>SUM('b-bawü'!O87:O92)</f>
        <v>1</v>
      </c>
      <c r="Q14" s="38">
        <f>SUM('b-bawü'!P87:P92)</f>
        <v>0</v>
      </c>
      <c r="R14" s="38">
        <f>SUM('b-bawü'!Q87:Q92)</f>
        <v>0</v>
      </c>
      <c r="S14" s="38">
        <f>SUM('b-bawü'!R87:R92)</f>
        <v>0</v>
      </c>
      <c r="T14" s="39">
        <f t="shared" si="0"/>
        <v>0.5454545454545454</v>
      </c>
      <c r="U14" s="39">
        <f t="shared" si="1"/>
        <v>0.5454545454545454</v>
      </c>
      <c r="V14" s="39">
        <f t="shared" si="2"/>
        <v>0.5454545454545454</v>
      </c>
      <c r="W14" s="39">
        <f t="shared" si="3"/>
        <v>1.0909090909090908</v>
      </c>
    </row>
    <row r="15" spans="1:23" ht="12.75">
      <c r="A15" s="115">
        <f>SUBTOTAL(3,$T$2:T15)</f>
        <v>14</v>
      </c>
      <c r="B15" s="8" t="str">
        <f>'b-bawü'!A93</f>
        <v>Walther, Yannic</v>
      </c>
      <c r="C15" s="8" t="str">
        <f>'b-bawü'!$A$1</f>
        <v>Baden-Württemberg</v>
      </c>
      <c r="D15" s="38">
        <f>SUM('b-bawü'!C94:C99)</f>
        <v>4</v>
      </c>
      <c r="E15" s="38">
        <f>SUM('b-bawü'!D94:D99)</f>
        <v>15</v>
      </c>
      <c r="F15" s="38">
        <f>SUM('b-bawü'!E94:E99)</f>
        <v>14</v>
      </c>
      <c r="G15" s="38">
        <f>SUM('b-bawü'!F94:F99)</f>
        <v>3</v>
      </c>
      <c r="H15" s="38">
        <f>SUM('b-bawü'!G94:G99)</f>
        <v>3</v>
      </c>
      <c r="I15" s="38">
        <f>SUM('b-bawü'!H94:H99)</f>
        <v>6</v>
      </c>
      <c r="J15" s="38">
        <f>SUM('b-bawü'!I94:I99)</f>
        <v>0</v>
      </c>
      <c r="K15" s="38">
        <f>SUM('b-bawü'!J94:J99)</f>
        <v>0</v>
      </c>
      <c r="L15" s="38">
        <f>SUM('b-bawü'!K94:K99)</f>
        <v>0</v>
      </c>
      <c r="M15" s="38">
        <f>SUM('b-bawü'!L94:L99)</f>
        <v>2</v>
      </c>
      <c r="N15" s="38">
        <f>SUM('b-bawü'!M94:M99)</f>
        <v>1</v>
      </c>
      <c r="O15" s="38">
        <f>SUM('b-bawü'!N94:N99)</f>
        <v>0</v>
      </c>
      <c r="P15" s="38">
        <f>SUM('b-bawü'!O94:O99)</f>
        <v>2</v>
      </c>
      <c r="Q15" s="38">
        <f>SUM('b-bawü'!P94:P99)</f>
        <v>0</v>
      </c>
      <c r="R15" s="38">
        <f>SUM('b-bawü'!Q94:Q99)</f>
        <v>0</v>
      </c>
      <c r="S15" s="38">
        <f>SUM('b-bawü'!R94:R99)</f>
        <v>0</v>
      </c>
      <c r="T15" s="39">
        <f t="shared" si="0"/>
        <v>0.42857142857142855</v>
      </c>
      <c r="U15" s="39">
        <f t="shared" si="1"/>
        <v>0.42857142857142855</v>
      </c>
      <c r="V15" s="39">
        <f t="shared" si="2"/>
        <v>0.4666666666666667</v>
      </c>
      <c r="W15" s="39">
        <f t="shared" si="3"/>
        <v>0.8952380952380952</v>
      </c>
    </row>
    <row r="16" spans="1:23" ht="12.75">
      <c r="A16" s="115">
        <f>SUBTOTAL(3,$T$2:T16)</f>
        <v>15</v>
      </c>
      <c r="B16" s="8" t="str">
        <f>'b-bawü'!A100</f>
        <v>Weber, Vincent</v>
      </c>
      <c r="C16" s="8" t="str">
        <f>'b-bawü'!$A$1</f>
        <v>Baden-Württemberg</v>
      </c>
      <c r="D16" s="38">
        <f>SUM('b-bawü'!C101:C106)</f>
        <v>0</v>
      </c>
      <c r="E16" s="38">
        <f>SUM('b-bawü'!D101:D106)</f>
        <v>0</v>
      </c>
      <c r="F16" s="38">
        <f>SUM('b-bawü'!E101:E106)</f>
        <v>0</v>
      </c>
      <c r="G16" s="38">
        <f>SUM('b-bawü'!F101:F106)</f>
        <v>0</v>
      </c>
      <c r="H16" s="38">
        <f>SUM('b-bawü'!G101:G106)</f>
        <v>0</v>
      </c>
      <c r="I16" s="38">
        <f>SUM('b-bawü'!H101:H106)</f>
        <v>0</v>
      </c>
      <c r="J16" s="38">
        <f>SUM('b-bawü'!I101:I106)</f>
        <v>0</v>
      </c>
      <c r="K16" s="38">
        <f>SUM('b-bawü'!J101:J106)</f>
        <v>0</v>
      </c>
      <c r="L16" s="38">
        <f>SUM('b-bawü'!K101:K106)</f>
        <v>0</v>
      </c>
      <c r="M16" s="38">
        <f>SUM('b-bawü'!L101:L106)</f>
        <v>0</v>
      </c>
      <c r="N16" s="38">
        <f>SUM('b-bawü'!M101:M106)</f>
        <v>0</v>
      </c>
      <c r="O16" s="38">
        <f>SUM('b-bawü'!N101:N106)</f>
        <v>0</v>
      </c>
      <c r="P16" s="38">
        <f>SUM('b-bawü'!O101:O106)</f>
        <v>0</v>
      </c>
      <c r="Q16" s="38">
        <f>SUM('b-bawü'!P101:P106)</f>
        <v>0</v>
      </c>
      <c r="R16" s="38">
        <f>SUM('b-bawü'!Q101:Q106)</f>
        <v>0</v>
      </c>
      <c r="S16" s="38">
        <f>SUM('b-bawü'!R101:R106)</f>
        <v>0</v>
      </c>
      <c r="T16" s="39">
        <f t="shared" si="0"/>
        <v>0</v>
      </c>
      <c r="U16" s="39">
        <f t="shared" si="1"/>
        <v>0</v>
      </c>
      <c r="V16" s="39">
        <f t="shared" si="2"/>
        <v>0</v>
      </c>
      <c r="W16" s="39">
        <f t="shared" si="3"/>
        <v>0</v>
      </c>
    </row>
    <row r="17" spans="1:23" ht="12.75">
      <c r="A17" s="115">
        <f>SUBTOTAL(3,$T$2:T17)</f>
        <v>16</v>
      </c>
      <c r="B17" s="8" t="str">
        <f>'b-bawü'!A107</f>
        <v>Witt, Yannick</v>
      </c>
      <c r="C17" s="8" t="str">
        <f>'b-bawü'!$A$1</f>
        <v>Baden-Württemberg</v>
      </c>
      <c r="D17" s="38">
        <f>SUM('b-bawü'!C108:C113)</f>
        <v>1</v>
      </c>
      <c r="E17" s="38">
        <f>SUM('b-bawü'!D108:D113)</f>
        <v>1</v>
      </c>
      <c r="F17" s="38">
        <f>SUM('b-bawü'!E108:E113)</f>
        <v>1</v>
      </c>
      <c r="G17" s="38">
        <f>SUM('b-bawü'!F108:F113)</f>
        <v>0</v>
      </c>
      <c r="H17" s="38">
        <f>SUM('b-bawü'!G108:G113)</f>
        <v>0</v>
      </c>
      <c r="I17" s="38">
        <f>SUM('b-bawü'!H108:H113)</f>
        <v>0</v>
      </c>
      <c r="J17" s="38">
        <f>SUM('b-bawü'!I108:I113)</f>
        <v>0</v>
      </c>
      <c r="K17" s="38">
        <f>SUM('b-bawü'!J108:J113)</f>
        <v>0</v>
      </c>
      <c r="L17" s="38">
        <f>SUM('b-bawü'!K108:K113)</f>
        <v>0</v>
      </c>
      <c r="M17" s="38">
        <f>SUM('b-bawü'!L108:L113)</f>
        <v>0</v>
      </c>
      <c r="N17" s="38">
        <f>SUM('b-bawü'!M108:M113)</f>
        <v>0</v>
      </c>
      <c r="O17" s="38">
        <f>SUM('b-bawü'!N108:N113)</f>
        <v>0</v>
      </c>
      <c r="P17" s="38">
        <f>SUM('b-bawü'!O108:O113)</f>
        <v>0</v>
      </c>
      <c r="Q17" s="38">
        <f>SUM('b-bawü'!P108:P113)</f>
        <v>0</v>
      </c>
      <c r="R17" s="38">
        <f>SUM('b-bawü'!Q108:Q113)</f>
        <v>0</v>
      </c>
      <c r="S17" s="38">
        <f>SUM('b-bawü'!R108:R113)</f>
        <v>0</v>
      </c>
      <c r="T17" s="39">
        <f t="shared" si="0"/>
        <v>0</v>
      </c>
      <c r="U17" s="39">
        <f t="shared" si="1"/>
        <v>0</v>
      </c>
      <c r="V17" s="39">
        <f t="shared" si="2"/>
        <v>0</v>
      </c>
      <c r="W17" s="39">
        <f t="shared" si="3"/>
        <v>0</v>
      </c>
    </row>
    <row r="18" spans="1:23" ht="12.75">
      <c r="A18" s="115">
        <f>SUBTOTAL(3,$T$2:T18)</f>
        <v>17</v>
      </c>
      <c r="B18" s="8" t="str">
        <f>'b-bay'!A2</f>
        <v>Bräckle, Robin</v>
      </c>
      <c r="C18" s="8" t="str">
        <f>'b-bay'!$A$1</f>
        <v>Bayern</v>
      </c>
      <c r="D18" s="38">
        <f>SUM('b-bay'!C3:C8)</f>
        <v>2</v>
      </c>
      <c r="E18" s="38">
        <f>SUM('b-bay'!D3:D8)</f>
        <v>3</v>
      </c>
      <c r="F18" s="38">
        <f>SUM('b-bay'!E3:E8)</f>
        <v>1</v>
      </c>
      <c r="G18" s="38">
        <f>SUM('b-bay'!F3:F8)</f>
        <v>1</v>
      </c>
      <c r="H18" s="38">
        <f>SUM('b-bay'!G3:G8)</f>
        <v>0</v>
      </c>
      <c r="I18" s="38">
        <f>SUM('b-bay'!H3:H8)</f>
        <v>1</v>
      </c>
      <c r="J18" s="38">
        <f>SUM('b-bay'!I3:I8)</f>
        <v>0</v>
      </c>
      <c r="K18" s="38">
        <f>SUM('b-bay'!J3:J8)</f>
        <v>0</v>
      </c>
      <c r="L18" s="38">
        <f>SUM('b-bay'!K3:K8)</f>
        <v>0</v>
      </c>
      <c r="M18" s="38">
        <f>SUM('b-bay'!L3:L8)</f>
        <v>0</v>
      </c>
      <c r="N18" s="38">
        <f>SUM('b-bay'!M3:M8)</f>
        <v>2</v>
      </c>
      <c r="O18" s="38">
        <f>SUM('b-bay'!N3:N8)</f>
        <v>0</v>
      </c>
      <c r="P18" s="38">
        <f>SUM('b-bay'!O3:O8)</f>
        <v>0</v>
      </c>
      <c r="Q18" s="38">
        <f>SUM('b-bay'!P3:P8)</f>
        <v>1</v>
      </c>
      <c r="R18" s="38">
        <f>SUM('b-bay'!Q3:Q8)</f>
        <v>0</v>
      </c>
      <c r="S18" s="38">
        <f>SUM('b-bay'!R3:R8)</f>
        <v>0</v>
      </c>
      <c r="T18" s="39">
        <f t="shared" si="0"/>
        <v>1</v>
      </c>
      <c r="U18" s="39">
        <f t="shared" si="1"/>
        <v>1</v>
      </c>
      <c r="V18" s="39">
        <f t="shared" si="2"/>
        <v>1</v>
      </c>
      <c r="W18" s="39">
        <f t="shared" si="3"/>
        <v>2</v>
      </c>
    </row>
    <row r="19" spans="1:23" ht="12.75">
      <c r="A19" s="115">
        <f>SUBTOTAL(3,$T$2:T19)</f>
        <v>18</v>
      </c>
      <c r="B19" s="8" t="str">
        <f>'b-bay'!A9</f>
        <v>Buchner, David</v>
      </c>
      <c r="C19" s="8" t="str">
        <f>'b-bay'!$A$1</f>
        <v>Bayern</v>
      </c>
      <c r="D19" s="38">
        <f>SUM('b-bay'!C10:C15)</f>
        <v>4</v>
      </c>
      <c r="E19" s="38">
        <f>SUM('b-bay'!D10:D15)</f>
        <v>11</v>
      </c>
      <c r="F19" s="38">
        <f>SUM('b-bay'!E10:E15)</f>
        <v>9</v>
      </c>
      <c r="G19" s="38">
        <f>SUM('b-bay'!F10:F15)</f>
        <v>2</v>
      </c>
      <c r="H19" s="38">
        <f>SUM('b-bay'!G10:G15)</f>
        <v>1</v>
      </c>
      <c r="I19" s="38">
        <f>SUM('b-bay'!H10:H15)</f>
        <v>3</v>
      </c>
      <c r="J19" s="38">
        <f>SUM('b-bay'!I10:I15)</f>
        <v>0</v>
      </c>
      <c r="K19" s="38">
        <f>SUM('b-bay'!J10:J15)</f>
        <v>0</v>
      </c>
      <c r="L19" s="38">
        <f>SUM('b-bay'!K10:K15)</f>
        <v>0</v>
      </c>
      <c r="M19" s="38">
        <f>SUM('b-bay'!L10:L15)</f>
        <v>1</v>
      </c>
      <c r="N19" s="38">
        <f>SUM('b-bay'!M10:M15)</f>
        <v>0</v>
      </c>
      <c r="O19" s="38">
        <f>SUM('b-bay'!N10:N15)</f>
        <v>1</v>
      </c>
      <c r="P19" s="38">
        <f>SUM('b-bay'!O10:O15)</f>
        <v>1</v>
      </c>
      <c r="Q19" s="38">
        <f>SUM('b-bay'!P10:P15)</f>
        <v>0</v>
      </c>
      <c r="R19" s="38">
        <f>SUM('b-bay'!Q10:Q15)</f>
        <v>1</v>
      </c>
      <c r="S19" s="38">
        <f>SUM('b-bay'!R10:R15)</f>
        <v>0</v>
      </c>
      <c r="T19" s="39">
        <f t="shared" si="0"/>
        <v>0.3333333333333333</v>
      </c>
      <c r="U19" s="39">
        <f t="shared" si="1"/>
        <v>0.3333333333333333</v>
      </c>
      <c r="V19" s="39">
        <f t="shared" si="2"/>
        <v>0.4</v>
      </c>
      <c r="W19" s="39">
        <f t="shared" si="3"/>
        <v>0.7333333333333334</v>
      </c>
    </row>
    <row r="20" spans="1:23" ht="12.75">
      <c r="A20" s="115">
        <f>SUBTOTAL(3,$T$2:T20)</f>
        <v>19</v>
      </c>
      <c r="B20" s="8" t="str">
        <f>'b-bay'!A16</f>
        <v>Buchner, Samuel</v>
      </c>
      <c r="C20" s="8" t="str">
        <f>'b-bay'!$A$1</f>
        <v>Bayern</v>
      </c>
      <c r="D20" s="38">
        <f>SUM('b-bay'!C17:C22)</f>
        <v>0</v>
      </c>
      <c r="E20" s="38">
        <f>SUM('b-bay'!D17:D22)</f>
        <v>0</v>
      </c>
      <c r="F20" s="38">
        <f>SUM('b-bay'!E17:E22)</f>
        <v>0</v>
      </c>
      <c r="G20" s="38">
        <f>SUM('b-bay'!F17:F22)</f>
        <v>0</v>
      </c>
      <c r="H20" s="38">
        <f>SUM('b-bay'!G17:G22)</f>
        <v>0</v>
      </c>
      <c r="I20" s="38">
        <f>SUM('b-bay'!H17:H22)</f>
        <v>0</v>
      </c>
      <c r="J20" s="38">
        <f>SUM('b-bay'!I17:I22)</f>
        <v>0</v>
      </c>
      <c r="K20" s="38">
        <f>SUM('b-bay'!J17:J22)</f>
        <v>0</v>
      </c>
      <c r="L20" s="38">
        <f>SUM('b-bay'!K17:K22)</f>
        <v>0</v>
      </c>
      <c r="M20" s="38">
        <f>SUM('b-bay'!L17:L22)</f>
        <v>0</v>
      </c>
      <c r="N20" s="38">
        <f>SUM('b-bay'!M17:M22)</f>
        <v>0</v>
      </c>
      <c r="O20" s="38">
        <f>SUM('b-bay'!N17:N22)</f>
        <v>0</v>
      </c>
      <c r="P20" s="38">
        <f>SUM('b-bay'!O17:O22)</f>
        <v>0</v>
      </c>
      <c r="Q20" s="38">
        <f>SUM('b-bay'!P17:P22)</f>
        <v>0</v>
      </c>
      <c r="R20" s="38">
        <f>SUM('b-bay'!Q17:Q22)</f>
        <v>0</v>
      </c>
      <c r="S20" s="38">
        <f>SUM('b-bay'!R17:R22)</f>
        <v>0</v>
      </c>
      <c r="T20" s="39">
        <f t="shared" si="0"/>
        <v>0</v>
      </c>
      <c r="U20" s="39">
        <f t="shared" si="1"/>
        <v>0</v>
      </c>
      <c r="V20" s="39">
        <f t="shared" si="2"/>
        <v>0</v>
      </c>
      <c r="W20" s="39">
        <f t="shared" si="3"/>
        <v>0</v>
      </c>
    </row>
    <row r="21" spans="1:23" ht="12.75">
      <c r="A21" s="115">
        <f>SUBTOTAL(3,$T$2:T21)</f>
        <v>20</v>
      </c>
      <c r="B21" s="8" t="str">
        <f>'b-bay'!A23</f>
        <v>Haushalter, Leo</v>
      </c>
      <c r="C21" s="8" t="str">
        <f>'b-bay'!$A$1</f>
        <v>Bayern</v>
      </c>
      <c r="D21" s="38">
        <f>SUM('b-bay'!C24:C29)</f>
        <v>0</v>
      </c>
      <c r="E21" s="38">
        <f>SUM('b-bay'!D24:D29)</f>
        <v>0</v>
      </c>
      <c r="F21" s="38">
        <f>SUM('b-bay'!E24:E29)</f>
        <v>0</v>
      </c>
      <c r="G21" s="38">
        <f>SUM('b-bay'!F24:F29)</f>
        <v>0</v>
      </c>
      <c r="H21" s="38">
        <f>SUM('b-bay'!G24:G29)</f>
        <v>0</v>
      </c>
      <c r="I21" s="38">
        <f>SUM('b-bay'!H24:H29)</f>
        <v>0</v>
      </c>
      <c r="J21" s="38">
        <f>SUM('b-bay'!I24:I29)</f>
        <v>0</v>
      </c>
      <c r="K21" s="38">
        <f>SUM('b-bay'!J24:J29)</f>
        <v>0</v>
      </c>
      <c r="L21" s="38">
        <f>SUM('b-bay'!K24:K29)</f>
        <v>0</v>
      </c>
      <c r="M21" s="38">
        <f>SUM('b-bay'!L24:L29)</f>
        <v>0</v>
      </c>
      <c r="N21" s="38">
        <f>SUM('b-bay'!M24:M29)</f>
        <v>0</v>
      </c>
      <c r="O21" s="38">
        <f>SUM('b-bay'!N24:N29)</f>
        <v>0</v>
      </c>
      <c r="P21" s="38">
        <f>SUM('b-bay'!O24:O29)</f>
        <v>0</v>
      </c>
      <c r="Q21" s="38">
        <f>SUM('b-bay'!P24:P29)</f>
        <v>0</v>
      </c>
      <c r="R21" s="38">
        <f>SUM('b-bay'!Q24:Q29)</f>
        <v>0</v>
      </c>
      <c r="S21" s="38">
        <f>SUM('b-bay'!R24:R29)</f>
        <v>0</v>
      </c>
      <c r="T21" s="39">
        <f t="shared" si="0"/>
        <v>0</v>
      </c>
      <c r="U21" s="39">
        <f t="shared" si="1"/>
        <v>0</v>
      </c>
      <c r="V21" s="39">
        <f t="shared" si="2"/>
        <v>0</v>
      </c>
      <c r="W21" s="39">
        <f t="shared" si="3"/>
        <v>0</v>
      </c>
    </row>
    <row r="22" spans="1:23" ht="12.75">
      <c r="A22" s="115">
        <f>SUBTOTAL(3,$T$2:T22)</f>
        <v>21</v>
      </c>
      <c r="B22" s="8" t="str">
        <f>'b-bay'!A30</f>
        <v>Hofmann, Nico</v>
      </c>
      <c r="C22" s="8" t="str">
        <f>'b-bay'!$A$1</f>
        <v>Bayern</v>
      </c>
      <c r="D22" s="38">
        <f>SUM('b-bay'!C31:C36)</f>
        <v>0</v>
      </c>
      <c r="E22" s="38">
        <f>SUM('b-bay'!D31:D36)</f>
        <v>0</v>
      </c>
      <c r="F22" s="38">
        <f>SUM('b-bay'!E31:E36)</f>
        <v>0</v>
      </c>
      <c r="G22" s="38">
        <f>SUM('b-bay'!F31:F36)</f>
        <v>0</v>
      </c>
      <c r="H22" s="38">
        <f>SUM('b-bay'!G31:G36)</f>
        <v>0</v>
      </c>
      <c r="I22" s="38">
        <f>SUM('b-bay'!H31:H36)</f>
        <v>0</v>
      </c>
      <c r="J22" s="38">
        <f>SUM('b-bay'!I31:I36)</f>
        <v>0</v>
      </c>
      <c r="K22" s="38">
        <f>SUM('b-bay'!J31:J36)</f>
        <v>0</v>
      </c>
      <c r="L22" s="38">
        <f>SUM('b-bay'!K31:K36)</f>
        <v>0</v>
      </c>
      <c r="M22" s="38">
        <f>SUM('b-bay'!L31:L36)</f>
        <v>0</v>
      </c>
      <c r="N22" s="38">
        <f>SUM('b-bay'!M31:M36)</f>
        <v>0</v>
      </c>
      <c r="O22" s="38">
        <f>SUM('b-bay'!N31:N36)</f>
        <v>0</v>
      </c>
      <c r="P22" s="38">
        <f>SUM('b-bay'!O31:O36)</f>
        <v>0</v>
      </c>
      <c r="Q22" s="38">
        <f>SUM('b-bay'!P31:P36)</f>
        <v>0</v>
      </c>
      <c r="R22" s="38">
        <f>SUM('b-bay'!Q31:Q36)</f>
        <v>0</v>
      </c>
      <c r="S22" s="38">
        <f>SUM('b-bay'!R31:R36)</f>
        <v>0</v>
      </c>
      <c r="T22" s="39">
        <f t="shared" si="0"/>
        <v>0</v>
      </c>
      <c r="U22" s="39">
        <f t="shared" si="1"/>
        <v>0</v>
      </c>
      <c r="V22" s="39">
        <f t="shared" si="2"/>
        <v>0</v>
      </c>
      <c r="W22" s="39">
        <f t="shared" si="3"/>
        <v>0</v>
      </c>
    </row>
    <row r="23" spans="1:23" ht="12.75">
      <c r="A23" s="115">
        <f>SUBTOTAL(3,$T$2:T23)</f>
        <v>22</v>
      </c>
      <c r="B23" s="8" t="str">
        <f>'b-bay'!A37</f>
        <v>Jagr, Daniel</v>
      </c>
      <c r="C23" s="8" t="str">
        <f>'b-bay'!$A$1</f>
        <v>Bayern</v>
      </c>
      <c r="D23" s="38">
        <f>SUM('b-bay'!C38:C43)</f>
        <v>0</v>
      </c>
      <c r="E23" s="38">
        <f>SUM('b-bay'!D38:D43)</f>
        <v>0</v>
      </c>
      <c r="F23" s="38">
        <f>SUM('b-bay'!E38:E43)</f>
        <v>0</v>
      </c>
      <c r="G23" s="38">
        <f>SUM('b-bay'!F38:F43)</f>
        <v>0</v>
      </c>
      <c r="H23" s="38">
        <f>SUM('b-bay'!G38:G43)</f>
        <v>0</v>
      </c>
      <c r="I23" s="38">
        <f>SUM('b-bay'!H38:H43)</f>
        <v>0</v>
      </c>
      <c r="J23" s="38">
        <f>SUM('b-bay'!I38:I43)</f>
        <v>0</v>
      </c>
      <c r="K23" s="38">
        <f>SUM('b-bay'!J38:J43)</f>
        <v>0</v>
      </c>
      <c r="L23" s="38">
        <f>SUM('b-bay'!K38:K43)</f>
        <v>0</v>
      </c>
      <c r="M23" s="38">
        <f>SUM('b-bay'!L38:L43)</f>
        <v>0</v>
      </c>
      <c r="N23" s="38">
        <f>SUM('b-bay'!M38:M43)</f>
        <v>0</v>
      </c>
      <c r="O23" s="38">
        <f>SUM('b-bay'!N38:N43)</f>
        <v>0</v>
      </c>
      <c r="P23" s="38">
        <f>SUM('b-bay'!O38:O43)</f>
        <v>0</v>
      </c>
      <c r="Q23" s="38">
        <f>SUM('b-bay'!P38:P43)</f>
        <v>0</v>
      </c>
      <c r="R23" s="38">
        <f>SUM('b-bay'!Q38:Q43)</f>
        <v>0</v>
      </c>
      <c r="S23" s="38">
        <f>SUM('b-bay'!R38:R43)</f>
        <v>0</v>
      </c>
      <c r="T23" s="39">
        <f t="shared" si="0"/>
        <v>0</v>
      </c>
      <c r="U23" s="39">
        <f t="shared" si="1"/>
        <v>0</v>
      </c>
      <c r="V23" s="39">
        <f t="shared" si="2"/>
        <v>0</v>
      </c>
      <c r="W23" s="39">
        <f t="shared" si="3"/>
        <v>0</v>
      </c>
    </row>
    <row r="24" spans="1:23" ht="12.75">
      <c r="A24" s="115">
        <f>SUBTOTAL(3,$T$2:T24)</f>
        <v>23</v>
      </c>
      <c r="B24" s="8" t="str">
        <f>'b-bay'!A44</f>
        <v>Kapff von, Titus</v>
      </c>
      <c r="C24" s="8" t="str">
        <f>'b-bay'!$A$1</f>
        <v>Bayern</v>
      </c>
      <c r="D24" s="38">
        <f>SUM('b-bay'!C45:C50)</f>
        <v>2</v>
      </c>
      <c r="E24" s="38">
        <f>SUM('b-bay'!D45:D50)</f>
        <v>7</v>
      </c>
      <c r="F24" s="38">
        <f>SUM('b-bay'!E45:E50)</f>
        <v>4</v>
      </c>
      <c r="G24" s="38">
        <f>SUM('b-bay'!F45:F50)</f>
        <v>3</v>
      </c>
      <c r="H24" s="38">
        <f>SUM('b-bay'!G45:G50)</f>
        <v>2</v>
      </c>
      <c r="I24" s="38">
        <f>SUM('b-bay'!H45:H50)</f>
        <v>3</v>
      </c>
      <c r="J24" s="38">
        <f>SUM('b-bay'!I45:I50)</f>
        <v>1</v>
      </c>
      <c r="K24" s="38">
        <f>SUM('b-bay'!J45:J50)</f>
        <v>0</v>
      </c>
      <c r="L24" s="38">
        <f>SUM('b-bay'!K45:K50)</f>
        <v>0</v>
      </c>
      <c r="M24" s="38">
        <f>SUM('b-bay'!L45:L50)</f>
        <v>1</v>
      </c>
      <c r="N24" s="38">
        <f>SUM('b-bay'!M45:M50)</f>
        <v>1</v>
      </c>
      <c r="O24" s="38">
        <f>SUM('b-bay'!N45:N50)</f>
        <v>0</v>
      </c>
      <c r="P24" s="38">
        <f>SUM('b-bay'!O45:O50)</f>
        <v>2</v>
      </c>
      <c r="Q24" s="38">
        <f>SUM('b-bay'!P45:P50)</f>
        <v>0</v>
      </c>
      <c r="R24" s="38">
        <f>SUM('b-bay'!Q45:Q50)</f>
        <v>1</v>
      </c>
      <c r="S24" s="38">
        <f>SUM('b-bay'!R45:R50)</f>
        <v>1</v>
      </c>
      <c r="T24" s="39">
        <f t="shared" si="0"/>
        <v>0.75</v>
      </c>
      <c r="U24" s="39">
        <f t="shared" si="1"/>
        <v>1</v>
      </c>
      <c r="V24" s="39">
        <f t="shared" si="2"/>
        <v>0.6666666666666666</v>
      </c>
      <c r="W24" s="39">
        <f t="shared" si="3"/>
        <v>1.6666666666666665</v>
      </c>
    </row>
    <row r="25" spans="1:23" ht="12.75">
      <c r="A25" s="115">
        <f>SUBTOTAL(3,$T$2:T25)</f>
        <v>24</v>
      </c>
      <c r="B25" s="8" t="str">
        <f>'b-bay'!A51</f>
        <v>Kinskofer, Thomas</v>
      </c>
      <c r="C25" s="8" t="str">
        <f>'b-bay'!$A$1</f>
        <v>Bayern</v>
      </c>
      <c r="D25" s="38">
        <f>SUM('b-bay'!C52:C57)</f>
        <v>4</v>
      </c>
      <c r="E25" s="38">
        <f>SUM('b-bay'!D52:D57)</f>
        <v>13</v>
      </c>
      <c r="F25" s="38">
        <f>SUM('b-bay'!E52:E57)</f>
        <v>12</v>
      </c>
      <c r="G25" s="38">
        <f>SUM('b-bay'!F52:F57)</f>
        <v>2</v>
      </c>
      <c r="H25" s="38">
        <f>SUM('b-bay'!G52:G57)</f>
        <v>1</v>
      </c>
      <c r="I25" s="38">
        <f>SUM('b-bay'!H52:H57)</f>
        <v>2</v>
      </c>
      <c r="J25" s="38">
        <f>SUM('b-bay'!I52:I57)</f>
        <v>0</v>
      </c>
      <c r="K25" s="38">
        <f>SUM('b-bay'!J52:J57)</f>
        <v>1</v>
      </c>
      <c r="L25" s="38">
        <f>SUM('b-bay'!K52:K57)</f>
        <v>0</v>
      </c>
      <c r="M25" s="38">
        <f>SUM('b-bay'!L52:L57)</f>
        <v>4</v>
      </c>
      <c r="N25" s="38">
        <f>SUM('b-bay'!M52:M57)</f>
        <v>1</v>
      </c>
      <c r="O25" s="38">
        <f>SUM('b-bay'!N52:N57)</f>
        <v>0</v>
      </c>
      <c r="P25" s="38">
        <f>SUM('b-bay'!O52:O57)</f>
        <v>0</v>
      </c>
      <c r="Q25" s="38">
        <f>SUM('b-bay'!P52:P57)</f>
        <v>0</v>
      </c>
      <c r="R25" s="38">
        <f>SUM('b-bay'!Q52:Q57)</f>
        <v>0</v>
      </c>
      <c r="S25" s="38">
        <f>SUM('b-bay'!R52:R57)</f>
        <v>0</v>
      </c>
      <c r="T25" s="39">
        <f t="shared" si="0"/>
        <v>0.16666666666666666</v>
      </c>
      <c r="U25" s="39">
        <f t="shared" si="1"/>
        <v>0.3333333333333333</v>
      </c>
      <c r="V25" s="39">
        <f t="shared" si="2"/>
        <v>0.23076923076923078</v>
      </c>
      <c r="W25" s="39">
        <f t="shared" si="3"/>
        <v>0.5641025641025641</v>
      </c>
    </row>
    <row r="26" spans="1:23" ht="12.75">
      <c r="A26" s="115">
        <f>SUBTOTAL(3,$T$2:T26)</f>
        <v>25</v>
      </c>
      <c r="B26" s="8" t="str">
        <f>'b-bay'!A58</f>
        <v>Moraß, Elias</v>
      </c>
      <c r="C26" s="8" t="str">
        <f>'b-bay'!$A$1</f>
        <v>Bayern</v>
      </c>
      <c r="D26" s="38">
        <f>SUM('b-bay'!C59:C64)</f>
        <v>1</v>
      </c>
      <c r="E26" s="38">
        <f>SUM('b-bay'!D59:D64)</f>
        <v>3</v>
      </c>
      <c r="F26" s="38">
        <f>SUM('b-bay'!E59:E64)</f>
        <v>3</v>
      </c>
      <c r="G26" s="38">
        <f>SUM('b-bay'!F59:F64)</f>
        <v>0</v>
      </c>
      <c r="H26" s="38">
        <f>SUM('b-bay'!G59:G64)</f>
        <v>0</v>
      </c>
      <c r="I26" s="38">
        <f>SUM('b-bay'!H59:H64)</f>
        <v>0</v>
      </c>
      <c r="J26" s="38">
        <f>SUM('b-bay'!I59:I64)</f>
        <v>0</v>
      </c>
      <c r="K26" s="38">
        <f>SUM('b-bay'!J59:J64)</f>
        <v>0</v>
      </c>
      <c r="L26" s="38">
        <f>SUM('b-bay'!K59:K64)</f>
        <v>0</v>
      </c>
      <c r="M26" s="38">
        <f>SUM('b-bay'!L59:L64)</f>
        <v>2</v>
      </c>
      <c r="N26" s="38">
        <f>SUM('b-bay'!M59:M64)</f>
        <v>0</v>
      </c>
      <c r="O26" s="38">
        <f>SUM('b-bay'!N59:N64)</f>
        <v>0</v>
      </c>
      <c r="P26" s="38">
        <f>SUM('b-bay'!O59:O64)</f>
        <v>0</v>
      </c>
      <c r="Q26" s="38">
        <f>SUM('b-bay'!P59:P64)</f>
        <v>0</v>
      </c>
      <c r="R26" s="38">
        <f>SUM('b-bay'!Q59:Q64)</f>
        <v>0</v>
      </c>
      <c r="S26" s="38">
        <f>SUM('b-bay'!R59:R64)</f>
        <v>0</v>
      </c>
      <c r="T26" s="39">
        <f t="shared" si="0"/>
        <v>0</v>
      </c>
      <c r="U26" s="39">
        <f t="shared" si="1"/>
        <v>0</v>
      </c>
      <c r="V26" s="39">
        <f t="shared" si="2"/>
        <v>0</v>
      </c>
      <c r="W26" s="39">
        <f t="shared" si="3"/>
        <v>0</v>
      </c>
    </row>
    <row r="27" spans="1:23" ht="12.75">
      <c r="A27" s="115">
        <f>SUBTOTAL(3,$T$2:T27)</f>
        <v>26</v>
      </c>
      <c r="B27" s="8" t="str">
        <f>'b-bay'!A65</f>
        <v>Müller, Florian</v>
      </c>
      <c r="C27" s="8" t="str">
        <f>'b-bay'!$A$1</f>
        <v>Bayern</v>
      </c>
      <c r="D27" s="38">
        <f>SUM('b-bay'!C66:C71)</f>
        <v>1</v>
      </c>
      <c r="E27" s="38">
        <f>SUM('b-bay'!D66:D71)</f>
        <v>1</v>
      </c>
      <c r="F27" s="38">
        <f>SUM('b-bay'!E66:E71)</f>
        <v>1</v>
      </c>
      <c r="G27" s="38">
        <f>SUM('b-bay'!F66:F71)</f>
        <v>1</v>
      </c>
      <c r="H27" s="38">
        <f>SUM('b-bay'!G66:G71)</f>
        <v>0</v>
      </c>
      <c r="I27" s="38">
        <f>SUM('b-bay'!H66:H71)</f>
        <v>0</v>
      </c>
      <c r="J27" s="38">
        <f>SUM('b-bay'!I66:I71)</f>
        <v>0</v>
      </c>
      <c r="K27" s="38">
        <f>SUM('b-bay'!J66:J71)</f>
        <v>0</v>
      </c>
      <c r="L27" s="38">
        <f>SUM('b-bay'!K66:K71)</f>
        <v>0</v>
      </c>
      <c r="M27" s="38">
        <f>SUM('b-bay'!L66:L71)</f>
        <v>0</v>
      </c>
      <c r="N27" s="38">
        <f>SUM('b-bay'!M66:M71)</f>
        <v>0</v>
      </c>
      <c r="O27" s="38">
        <f>SUM('b-bay'!N66:N71)</f>
        <v>0</v>
      </c>
      <c r="P27" s="38">
        <f>SUM('b-bay'!O66:O71)</f>
        <v>1</v>
      </c>
      <c r="Q27" s="38">
        <f>SUM('b-bay'!P66:P71)</f>
        <v>0</v>
      </c>
      <c r="R27" s="38">
        <f>SUM('b-bay'!Q66:Q71)</f>
        <v>0</v>
      </c>
      <c r="S27" s="38">
        <f>SUM('b-bay'!R66:R71)</f>
        <v>0</v>
      </c>
      <c r="T27" s="39">
        <f t="shared" si="0"/>
        <v>0</v>
      </c>
      <c r="U27" s="39">
        <f t="shared" si="1"/>
        <v>0</v>
      </c>
      <c r="V27" s="39">
        <f t="shared" si="2"/>
        <v>0</v>
      </c>
      <c r="W27" s="39">
        <f t="shared" si="3"/>
        <v>0</v>
      </c>
    </row>
    <row r="28" spans="1:23" ht="12.75">
      <c r="A28" s="115">
        <f>SUBTOTAL(3,$T$2:T28)</f>
        <v>27</v>
      </c>
      <c r="B28" s="8" t="str">
        <f>'b-bay'!A72</f>
        <v>Müller, Henry</v>
      </c>
      <c r="C28" s="8" t="str">
        <f>'b-bay'!$A$1</f>
        <v>Bayern</v>
      </c>
      <c r="D28" s="38">
        <f>SUM('b-bay'!C73:C78)</f>
        <v>4</v>
      </c>
      <c r="E28" s="38">
        <f>SUM('b-bay'!D73:D78)</f>
        <v>14</v>
      </c>
      <c r="F28" s="38">
        <f>SUM('b-bay'!E73:E78)</f>
        <v>12</v>
      </c>
      <c r="G28" s="38">
        <f>SUM('b-bay'!F73:F78)</f>
        <v>3</v>
      </c>
      <c r="H28" s="38">
        <f>SUM('b-bay'!G73:G78)</f>
        <v>1</v>
      </c>
      <c r="I28" s="38">
        <f>SUM('b-bay'!H73:H78)</f>
        <v>4</v>
      </c>
      <c r="J28" s="38">
        <f>SUM('b-bay'!I73:I78)</f>
        <v>0</v>
      </c>
      <c r="K28" s="38">
        <f>SUM('b-bay'!J73:J78)</f>
        <v>0</v>
      </c>
      <c r="L28" s="38">
        <f>SUM('b-bay'!K73:K78)</f>
        <v>0</v>
      </c>
      <c r="M28" s="38">
        <f>SUM('b-bay'!L73:L78)</f>
        <v>0</v>
      </c>
      <c r="N28" s="38">
        <f>SUM('b-bay'!M73:M78)</f>
        <v>1</v>
      </c>
      <c r="O28" s="38">
        <f>SUM('b-bay'!N73:N78)</f>
        <v>1</v>
      </c>
      <c r="P28" s="38">
        <f>SUM('b-bay'!O73:O78)</f>
        <v>2</v>
      </c>
      <c r="Q28" s="38">
        <f>SUM('b-bay'!P73:P78)</f>
        <v>0</v>
      </c>
      <c r="R28" s="38">
        <f>SUM('b-bay'!Q73:Q78)</f>
        <v>0</v>
      </c>
      <c r="S28" s="38">
        <f>SUM('b-bay'!R73:R78)</f>
        <v>0</v>
      </c>
      <c r="T28" s="39">
        <f t="shared" si="0"/>
        <v>0.3333333333333333</v>
      </c>
      <c r="U28" s="39">
        <f t="shared" si="1"/>
        <v>0.3333333333333333</v>
      </c>
      <c r="V28" s="39">
        <f t="shared" si="2"/>
        <v>0.42857142857142855</v>
      </c>
      <c r="W28" s="39">
        <f t="shared" si="3"/>
        <v>0.7619047619047619</v>
      </c>
    </row>
    <row r="29" spans="1:23" ht="12.75">
      <c r="A29" s="115">
        <f>SUBTOTAL(3,$T$2:T29)</f>
        <v>28</v>
      </c>
      <c r="B29" s="8" t="str">
        <f>'b-bay'!A79</f>
        <v>Penzkofer, Adriano</v>
      </c>
      <c r="C29" s="8" t="str">
        <f>'b-bay'!$A$1</f>
        <v>Bayern</v>
      </c>
      <c r="D29" s="38">
        <f>SUM('b-bay'!C80:C85)</f>
        <v>2</v>
      </c>
      <c r="E29" s="38">
        <f>SUM('b-bay'!D80:D85)</f>
        <v>3</v>
      </c>
      <c r="F29" s="38">
        <f>SUM('b-bay'!E80:E85)</f>
        <v>3</v>
      </c>
      <c r="G29" s="38">
        <f>SUM('b-bay'!F80:F85)</f>
        <v>0</v>
      </c>
      <c r="H29" s="38">
        <f>SUM('b-bay'!G80:G85)</f>
        <v>0</v>
      </c>
      <c r="I29" s="38">
        <f>SUM('b-bay'!H80:H85)</f>
        <v>0</v>
      </c>
      <c r="J29" s="38">
        <f>SUM('b-bay'!I80:I85)</f>
        <v>0</v>
      </c>
      <c r="K29" s="38">
        <f>SUM('b-bay'!J80:J85)</f>
        <v>0</v>
      </c>
      <c r="L29" s="38">
        <f>SUM('b-bay'!K80:K85)</f>
        <v>0</v>
      </c>
      <c r="M29" s="38">
        <f>SUM('b-bay'!L80:L85)</f>
        <v>1</v>
      </c>
      <c r="N29" s="38">
        <f>SUM('b-bay'!M80:M85)</f>
        <v>0</v>
      </c>
      <c r="O29" s="38">
        <f>SUM('b-bay'!N80:N85)</f>
        <v>0</v>
      </c>
      <c r="P29" s="38">
        <f>SUM('b-bay'!O80:O85)</f>
        <v>0</v>
      </c>
      <c r="Q29" s="38">
        <f>SUM('b-bay'!P80:P85)</f>
        <v>0</v>
      </c>
      <c r="R29" s="38">
        <f>SUM('b-bay'!Q80:Q85)</f>
        <v>0</v>
      </c>
      <c r="S29" s="38">
        <f>SUM('b-bay'!R80:R85)</f>
        <v>0</v>
      </c>
      <c r="T29" s="39">
        <f t="shared" si="0"/>
        <v>0</v>
      </c>
      <c r="U29" s="39">
        <f t="shared" si="1"/>
        <v>0</v>
      </c>
      <c r="V29" s="39">
        <f t="shared" si="2"/>
        <v>0</v>
      </c>
      <c r="W29" s="39">
        <f t="shared" si="3"/>
        <v>0</v>
      </c>
    </row>
    <row r="30" spans="1:23" ht="12.75">
      <c r="A30" s="115">
        <f>SUBTOTAL(3,$T$2:T30)</f>
        <v>29</v>
      </c>
      <c r="B30" s="8" t="str">
        <f>'b-bay'!A86</f>
        <v>Penzkofer, Dario</v>
      </c>
      <c r="C30" s="8" t="str">
        <f>'b-bay'!$A$1</f>
        <v>Bayern</v>
      </c>
      <c r="D30" s="38">
        <f>SUM('b-bay'!C87:C92)</f>
        <v>2</v>
      </c>
      <c r="E30" s="38">
        <f>SUM('b-bay'!D87:D92)</f>
        <v>5</v>
      </c>
      <c r="F30" s="38">
        <f>SUM('b-bay'!E87:E92)</f>
        <v>4</v>
      </c>
      <c r="G30" s="38">
        <f>SUM('b-bay'!F87:F92)</f>
        <v>1</v>
      </c>
      <c r="H30" s="38">
        <f>SUM('b-bay'!G87:G92)</f>
        <v>0</v>
      </c>
      <c r="I30" s="38">
        <f>SUM('b-bay'!H87:H92)</f>
        <v>1</v>
      </c>
      <c r="J30" s="38">
        <f>SUM('b-bay'!I87:I92)</f>
        <v>0</v>
      </c>
      <c r="K30" s="38">
        <f>SUM('b-bay'!J87:J92)</f>
        <v>0</v>
      </c>
      <c r="L30" s="38">
        <f>SUM('b-bay'!K87:K92)</f>
        <v>0</v>
      </c>
      <c r="M30" s="38">
        <f>SUM('b-bay'!L87:L92)</f>
        <v>2</v>
      </c>
      <c r="N30" s="38">
        <f>SUM('b-bay'!M87:M92)</f>
        <v>0</v>
      </c>
      <c r="O30" s="38">
        <f>SUM('b-bay'!N87:N92)</f>
        <v>0</v>
      </c>
      <c r="P30" s="38">
        <f>SUM('b-bay'!O87:O92)</f>
        <v>1</v>
      </c>
      <c r="Q30" s="38">
        <f>SUM('b-bay'!P87:P92)</f>
        <v>0</v>
      </c>
      <c r="R30" s="38">
        <f>SUM('b-bay'!Q87:Q92)</f>
        <v>1</v>
      </c>
      <c r="S30" s="38">
        <f>SUM('b-bay'!R87:R92)</f>
        <v>0</v>
      </c>
      <c r="T30" s="39">
        <f t="shared" si="0"/>
        <v>0.25</v>
      </c>
      <c r="U30" s="39">
        <f t="shared" si="1"/>
        <v>0.25</v>
      </c>
      <c r="V30" s="39">
        <f t="shared" si="2"/>
        <v>0.25</v>
      </c>
      <c r="W30" s="39">
        <f t="shared" si="3"/>
        <v>0.5</v>
      </c>
    </row>
    <row r="31" spans="1:23" ht="12.75">
      <c r="A31" s="115">
        <f>SUBTOTAL(3,$T$2:T31)</f>
        <v>30</v>
      </c>
      <c r="B31" s="8" t="str">
        <f>'b-bay'!A93</f>
        <v>Pozgaj, Maximilian</v>
      </c>
      <c r="C31" s="8" t="str">
        <f>'b-bay'!$A$1</f>
        <v>Bayern</v>
      </c>
      <c r="D31" s="38">
        <f>SUM('b-bay'!C94:C99)</f>
        <v>4</v>
      </c>
      <c r="E31" s="38">
        <f>SUM('b-bay'!D94:D99)</f>
        <v>10</v>
      </c>
      <c r="F31" s="38">
        <f>SUM('b-bay'!E94:E99)</f>
        <v>10</v>
      </c>
      <c r="G31" s="38">
        <f>SUM('b-bay'!F94:F99)</f>
        <v>2</v>
      </c>
      <c r="H31" s="38">
        <f>SUM('b-bay'!G94:G99)</f>
        <v>1</v>
      </c>
      <c r="I31" s="38">
        <f>SUM('b-bay'!H94:H99)</f>
        <v>2</v>
      </c>
      <c r="J31" s="38">
        <f>SUM('b-bay'!I94:I99)</f>
        <v>0</v>
      </c>
      <c r="K31" s="38">
        <f>SUM('b-bay'!J94:J99)</f>
        <v>0</v>
      </c>
      <c r="L31" s="38">
        <f>SUM('b-bay'!K94:K99)</f>
        <v>0</v>
      </c>
      <c r="M31" s="38">
        <f>SUM('b-bay'!L94:L99)</f>
        <v>0</v>
      </c>
      <c r="N31" s="38">
        <f>SUM('b-bay'!M94:M99)</f>
        <v>0</v>
      </c>
      <c r="O31" s="38">
        <f>SUM('b-bay'!N94:N99)</f>
        <v>0</v>
      </c>
      <c r="P31" s="38">
        <f>SUM('b-bay'!O94:O99)</f>
        <v>1</v>
      </c>
      <c r="Q31" s="38">
        <f>SUM('b-bay'!P94:P99)</f>
        <v>0</v>
      </c>
      <c r="R31" s="38">
        <f>SUM('b-bay'!Q94:Q99)</f>
        <v>0</v>
      </c>
      <c r="S31" s="38">
        <f>SUM('b-bay'!R94:R99)</f>
        <v>0</v>
      </c>
      <c r="T31" s="39">
        <f t="shared" si="0"/>
        <v>0.2</v>
      </c>
      <c r="U31" s="39">
        <f t="shared" si="1"/>
        <v>0.2</v>
      </c>
      <c r="V31" s="39">
        <f t="shared" si="2"/>
        <v>0.2</v>
      </c>
      <c r="W31" s="39">
        <f t="shared" si="3"/>
        <v>0.4</v>
      </c>
    </row>
    <row r="32" spans="1:23" ht="12.75">
      <c r="A32" s="115">
        <f>SUBTOTAL(3,$T$2:T32)</f>
        <v>31</v>
      </c>
      <c r="B32" s="8" t="str">
        <f>'b-bay'!A100</f>
        <v>Siegert-Bomhard, Maxim.</v>
      </c>
      <c r="C32" s="8" t="str">
        <f>'b-bay'!$A$1</f>
        <v>Bayern</v>
      </c>
      <c r="D32" s="38">
        <f>SUM('b-bay'!C101:C106)</f>
        <v>1</v>
      </c>
      <c r="E32" s="38">
        <f>SUM('b-bay'!D101:D106)</f>
        <v>2</v>
      </c>
      <c r="F32" s="38">
        <f>SUM('b-bay'!E101:E106)</f>
        <v>2</v>
      </c>
      <c r="G32" s="38">
        <f>SUM('b-bay'!F101:F106)</f>
        <v>0</v>
      </c>
      <c r="H32" s="38">
        <f>SUM('b-bay'!G101:G106)</f>
        <v>0</v>
      </c>
      <c r="I32" s="38">
        <f>SUM('b-bay'!H101:H106)</f>
        <v>0</v>
      </c>
      <c r="J32" s="38">
        <f>SUM('b-bay'!I101:I106)</f>
        <v>0</v>
      </c>
      <c r="K32" s="38">
        <f>SUM('b-bay'!J101:J106)</f>
        <v>0</v>
      </c>
      <c r="L32" s="38">
        <f>SUM('b-bay'!K101:K106)</f>
        <v>0</v>
      </c>
      <c r="M32" s="38">
        <f>SUM('b-bay'!L101:L106)</f>
        <v>1</v>
      </c>
      <c r="N32" s="38">
        <f>SUM('b-bay'!M101:M106)</f>
        <v>0</v>
      </c>
      <c r="O32" s="38">
        <f>SUM('b-bay'!N101:N106)</f>
        <v>0</v>
      </c>
      <c r="P32" s="38">
        <f>SUM('b-bay'!O101:O106)</f>
        <v>0</v>
      </c>
      <c r="Q32" s="38">
        <f>SUM('b-bay'!P101:P106)</f>
        <v>0</v>
      </c>
      <c r="R32" s="38">
        <f>SUM('b-bay'!Q101:Q106)</f>
        <v>0</v>
      </c>
      <c r="S32" s="38">
        <f>SUM('b-bay'!R101:R106)</f>
        <v>0</v>
      </c>
      <c r="T32" s="39">
        <f t="shared" si="0"/>
        <v>0</v>
      </c>
      <c r="U32" s="39">
        <f t="shared" si="1"/>
        <v>0</v>
      </c>
      <c r="V32" s="39">
        <f t="shared" si="2"/>
        <v>0</v>
      </c>
      <c r="W32" s="39">
        <f t="shared" si="3"/>
        <v>0</v>
      </c>
    </row>
    <row r="33" spans="1:23" ht="12.75">
      <c r="A33" s="115">
        <f>SUBTOTAL(3,$T$2:T33)</f>
        <v>32</v>
      </c>
      <c r="B33" s="8" t="str">
        <f>'b-bay'!A107</f>
        <v>Stilzebach, Silvan</v>
      </c>
      <c r="C33" s="8" t="str">
        <f>'b-bay'!$A$1</f>
        <v>Bayern</v>
      </c>
      <c r="D33" s="38">
        <f>SUM('b-bay'!C108:C113)</f>
        <v>4</v>
      </c>
      <c r="E33" s="38">
        <f>SUM('b-bay'!D108:D113)</f>
        <v>12</v>
      </c>
      <c r="F33" s="38">
        <f>SUM('b-bay'!E108:E113)</f>
        <v>9</v>
      </c>
      <c r="G33" s="38">
        <f>SUM('b-bay'!F108:F113)</f>
        <v>3</v>
      </c>
      <c r="H33" s="38">
        <f>SUM('b-bay'!G108:G113)</f>
        <v>5</v>
      </c>
      <c r="I33" s="38">
        <f>SUM('b-bay'!H108:H113)</f>
        <v>5</v>
      </c>
      <c r="J33" s="38">
        <f>SUM('b-bay'!I108:I113)</f>
        <v>1</v>
      </c>
      <c r="K33" s="38">
        <f>SUM('b-bay'!J108:J113)</f>
        <v>0</v>
      </c>
      <c r="L33" s="38">
        <f>SUM('b-bay'!K108:K113)</f>
        <v>0</v>
      </c>
      <c r="M33" s="38">
        <f>SUM('b-bay'!L108:L113)</f>
        <v>1</v>
      </c>
      <c r="N33" s="38">
        <f>SUM('b-bay'!M108:M113)</f>
        <v>2</v>
      </c>
      <c r="O33" s="38">
        <f>SUM('b-bay'!N108:N113)</f>
        <v>0</v>
      </c>
      <c r="P33" s="38">
        <f>SUM('b-bay'!O108:O113)</f>
        <v>2</v>
      </c>
      <c r="Q33" s="38">
        <f>SUM('b-bay'!P108:P113)</f>
        <v>0</v>
      </c>
      <c r="R33" s="38">
        <f>SUM('b-bay'!Q108:Q113)</f>
        <v>0</v>
      </c>
      <c r="S33" s="38">
        <f>SUM('b-bay'!R108:R113)</f>
        <v>1</v>
      </c>
      <c r="T33" s="39">
        <f t="shared" si="0"/>
        <v>0.5555555555555556</v>
      </c>
      <c r="U33" s="39">
        <f t="shared" si="1"/>
        <v>0.6666666666666666</v>
      </c>
      <c r="V33" s="39">
        <f t="shared" si="2"/>
        <v>0.5833333333333334</v>
      </c>
      <c r="W33" s="39">
        <f t="shared" si="3"/>
        <v>1.25</v>
      </c>
    </row>
    <row r="34" spans="1:23" ht="12.75">
      <c r="A34" s="115">
        <f>SUBTOTAL(3,$T$2:T34)</f>
        <v>33</v>
      </c>
      <c r="B34" s="8" t="str">
        <f>'b-bay'!A114</f>
        <v>Stippler, Lorenz</v>
      </c>
      <c r="C34" s="8" t="str">
        <f>'b-bay'!$A$1</f>
        <v>Bayern</v>
      </c>
      <c r="D34" s="38">
        <f>SUM('b-bay'!C115:C120)</f>
        <v>4</v>
      </c>
      <c r="E34" s="38">
        <f>SUM('b-bay'!D115:D120)</f>
        <v>12</v>
      </c>
      <c r="F34" s="38">
        <f>SUM('b-bay'!E115:E120)</f>
        <v>9</v>
      </c>
      <c r="G34" s="38">
        <f>SUM('b-bay'!F115:F120)</f>
        <v>1</v>
      </c>
      <c r="H34" s="38">
        <f>SUM('b-bay'!G115:G120)</f>
        <v>0</v>
      </c>
      <c r="I34" s="38">
        <f>SUM('b-bay'!H115:H120)</f>
        <v>1</v>
      </c>
      <c r="J34" s="38">
        <f>SUM('b-bay'!I115:I120)</f>
        <v>0</v>
      </c>
      <c r="K34" s="38">
        <f>SUM('b-bay'!J115:J120)</f>
        <v>1</v>
      </c>
      <c r="L34" s="38">
        <f>SUM('b-bay'!K115:K120)</f>
        <v>0</v>
      </c>
      <c r="M34" s="38">
        <f>SUM('b-bay'!L115:L120)</f>
        <v>7</v>
      </c>
      <c r="N34" s="38">
        <f>SUM('b-bay'!M115:M120)</f>
        <v>3</v>
      </c>
      <c r="O34" s="38">
        <f>SUM('b-bay'!N115:N120)</f>
        <v>0</v>
      </c>
      <c r="P34" s="38">
        <f>SUM('b-bay'!O115:O120)</f>
        <v>1</v>
      </c>
      <c r="Q34" s="38">
        <f>SUM('b-bay'!P115:P120)</f>
        <v>0</v>
      </c>
      <c r="R34" s="38">
        <f>SUM('b-bay'!Q115:Q120)</f>
        <v>0</v>
      </c>
      <c r="S34" s="38">
        <f>SUM('b-bay'!R115:R120)</f>
        <v>0</v>
      </c>
      <c r="T34" s="39">
        <f aca="true" t="shared" si="4" ref="T34:T65">IF(F34=0,0,I34/F34)</f>
        <v>0.1111111111111111</v>
      </c>
      <c r="U34" s="39">
        <f aca="true" t="shared" si="5" ref="U34:U65">IF(F34=0,0,(I34+J34+2*K34+3*L34)/F34)</f>
        <v>0.3333333333333333</v>
      </c>
      <c r="V34" s="39">
        <f aca="true" t="shared" si="6" ref="V34:V65">IF(F34+N34+O34+S34=0,0,(I34+N34+O34)/(F34+O34+N34+S34))</f>
        <v>0.3333333333333333</v>
      </c>
      <c r="W34" s="39">
        <f aca="true" t="shared" si="7" ref="W34:W65">U34+V34</f>
        <v>0.6666666666666666</v>
      </c>
    </row>
    <row r="35" spans="1:23" ht="12.75">
      <c r="A35" s="115">
        <f>SUBTOTAL(3,$T$2:T35)</f>
        <v>34</v>
      </c>
      <c r="B35" s="8" t="str">
        <f>'b-bay'!A121</f>
        <v>Waldher, Noah</v>
      </c>
      <c r="C35" s="8" t="str">
        <f>'b-bay'!$A$1</f>
        <v>Bayern</v>
      </c>
      <c r="D35" s="38">
        <f>SUM('b-bay'!C122:C127)</f>
        <v>0</v>
      </c>
      <c r="E35" s="38">
        <f>SUM('b-bay'!D122:D127)</f>
        <v>0</v>
      </c>
      <c r="F35" s="38">
        <f>SUM('b-bay'!E122:E127)</f>
        <v>0</v>
      </c>
      <c r="G35" s="38">
        <f>SUM('b-bay'!F122:F127)</f>
        <v>0</v>
      </c>
      <c r="H35" s="38">
        <f>SUM('b-bay'!G122:G127)</f>
        <v>0</v>
      </c>
      <c r="I35" s="38">
        <f>SUM('b-bay'!H122:H127)</f>
        <v>0</v>
      </c>
      <c r="J35" s="38">
        <f>SUM('b-bay'!I122:I127)</f>
        <v>0</v>
      </c>
      <c r="K35" s="38">
        <f>SUM('b-bay'!J122:J127)</f>
        <v>0</v>
      </c>
      <c r="L35" s="38">
        <f>SUM('b-bay'!K122:K127)</f>
        <v>0</v>
      </c>
      <c r="M35" s="38">
        <f>SUM('b-bay'!L122:L127)</f>
        <v>0</v>
      </c>
      <c r="N35" s="38">
        <f>SUM('b-bay'!M122:M127)</f>
        <v>0</v>
      </c>
      <c r="O35" s="38">
        <f>SUM('b-bay'!N122:N127)</f>
        <v>0</v>
      </c>
      <c r="P35" s="38">
        <f>SUM('b-bay'!O122:O127)</f>
        <v>0</v>
      </c>
      <c r="Q35" s="38">
        <f>SUM('b-bay'!P122:P127)</f>
        <v>0</v>
      </c>
      <c r="R35" s="38">
        <f>SUM('b-bay'!Q122:Q127)</f>
        <v>0</v>
      </c>
      <c r="S35" s="38">
        <f>SUM('b-bay'!R122:R127)</f>
        <v>0</v>
      </c>
      <c r="T35" s="39">
        <f t="shared" si="4"/>
        <v>0</v>
      </c>
      <c r="U35" s="39">
        <f t="shared" si="5"/>
        <v>0</v>
      </c>
      <c r="V35" s="39">
        <f t="shared" si="6"/>
        <v>0</v>
      </c>
      <c r="W35" s="39">
        <f t="shared" si="7"/>
        <v>0</v>
      </c>
    </row>
    <row r="36" spans="1:23" ht="12.75">
      <c r="A36" s="115">
        <f>SUBTOTAL(3,$T$2:T36)</f>
        <v>35</v>
      </c>
      <c r="B36" s="8" t="str">
        <f>'b-bay'!A135</f>
        <v>Wittmann, Paul</v>
      </c>
      <c r="C36" s="8" t="str">
        <f>'b-bay'!$A$1</f>
        <v>Bayern</v>
      </c>
      <c r="D36" s="38">
        <f>SUM('b-bay'!C136:C141)</f>
        <v>4</v>
      </c>
      <c r="E36" s="38">
        <f>SUM('b-bay'!D136:D141)</f>
        <v>14</v>
      </c>
      <c r="F36" s="38">
        <f>SUM('b-bay'!E136:E141)</f>
        <v>7</v>
      </c>
      <c r="G36" s="38">
        <f>SUM('b-bay'!F136:F141)</f>
        <v>4</v>
      </c>
      <c r="H36" s="38">
        <f>SUM('b-bay'!G136:G141)</f>
        <v>1</v>
      </c>
      <c r="I36" s="38">
        <f>SUM('b-bay'!H136:H141)</f>
        <v>1</v>
      </c>
      <c r="J36" s="38">
        <f>SUM('b-bay'!I136:I141)</f>
        <v>1</v>
      </c>
      <c r="K36" s="38">
        <f>SUM('b-bay'!J136:J141)</f>
        <v>0</v>
      </c>
      <c r="L36" s="38">
        <f>SUM('b-bay'!K136:K141)</f>
        <v>0</v>
      </c>
      <c r="M36" s="38">
        <f>SUM('b-bay'!L136:L141)</f>
        <v>0</v>
      </c>
      <c r="N36" s="38">
        <f>SUM('b-bay'!M136:M141)</f>
        <v>6</v>
      </c>
      <c r="O36" s="38">
        <f>SUM('b-bay'!N136:N141)</f>
        <v>0</v>
      </c>
      <c r="P36" s="38">
        <f>SUM('b-bay'!O136:O141)</f>
        <v>2</v>
      </c>
      <c r="Q36" s="38">
        <f>SUM('b-bay'!P136:P141)</f>
        <v>1</v>
      </c>
      <c r="R36" s="38">
        <f>SUM('b-bay'!Q136:Q141)</f>
        <v>0</v>
      </c>
      <c r="S36" s="38">
        <f>SUM('b-bay'!R136:R141)</f>
        <v>1</v>
      </c>
      <c r="T36" s="39">
        <f t="shared" si="4"/>
        <v>0.14285714285714285</v>
      </c>
      <c r="U36" s="39">
        <f t="shared" si="5"/>
        <v>0.2857142857142857</v>
      </c>
      <c r="V36" s="39">
        <f t="shared" si="6"/>
        <v>0.5</v>
      </c>
      <c r="W36" s="39">
        <f t="shared" si="7"/>
        <v>0.7857142857142857</v>
      </c>
    </row>
    <row r="37" spans="1:23" ht="12.75">
      <c r="A37" s="115">
        <f>SUBTOTAL(3,$T$2:T37)</f>
        <v>36</v>
      </c>
      <c r="B37" s="8" t="str">
        <f>'b-bay'!A128</f>
        <v>Wolf Daniel</v>
      </c>
      <c r="C37" s="8" t="str">
        <f>'b-bay'!$A$1</f>
        <v>Bayern</v>
      </c>
      <c r="D37" s="38">
        <f>SUM('b-bay'!C129:C134)</f>
        <v>2</v>
      </c>
      <c r="E37" s="38">
        <f>SUM('b-bay'!D129:D134)</f>
        <v>2</v>
      </c>
      <c r="F37" s="38">
        <f>SUM('b-bay'!E129:E134)</f>
        <v>2</v>
      </c>
      <c r="G37" s="38">
        <f>SUM('b-bay'!F129:F134)</f>
        <v>0</v>
      </c>
      <c r="H37" s="38">
        <f>SUM('b-bay'!G129:G134)</f>
        <v>0</v>
      </c>
      <c r="I37" s="38">
        <f>SUM('b-bay'!H129:H134)</f>
        <v>1</v>
      </c>
      <c r="J37" s="38">
        <f>SUM('b-bay'!I129:I134)</f>
        <v>0</v>
      </c>
      <c r="K37" s="38">
        <f>SUM('b-bay'!J129:J134)</f>
        <v>0</v>
      </c>
      <c r="L37" s="38">
        <f>SUM('b-bay'!K129:K134)</f>
        <v>0</v>
      </c>
      <c r="M37" s="38">
        <f>SUM('b-bay'!L129:L134)</f>
        <v>1</v>
      </c>
      <c r="N37" s="38">
        <f>SUM('b-bay'!M129:M134)</f>
        <v>0</v>
      </c>
      <c r="O37" s="38">
        <f>SUM('b-bay'!N129:N134)</f>
        <v>0</v>
      </c>
      <c r="P37" s="38">
        <f>SUM('b-bay'!O129:O134)</f>
        <v>0</v>
      </c>
      <c r="Q37" s="38">
        <f>SUM('b-bay'!P129:P134)</f>
        <v>0</v>
      </c>
      <c r="R37" s="38">
        <f>SUM('b-bay'!Q129:Q134)</f>
        <v>0</v>
      </c>
      <c r="S37" s="38">
        <f>SUM('b-bay'!R129:R134)</f>
        <v>0</v>
      </c>
      <c r="T37" s="39">
        <f t="shared" si="4"/>
        <v>0.5</v>
      </c>
      <c r="U37" s="39">
        <f t="shared" si="5"/>
        <v>0.5</v>
      </c>
      <c r="V37" s="39">
        <f t="shared" si="6"/>
        <v>0.5</v>
      </c>
      <c r="W37" s="39">
        <f t="shared" si="7"/>
        <v>1</v>
      </c>
    </row>
    <row r="38" spans="1:23" ht="12.75">
      <c r="A38" s="115">
        <f>SUBTOTAL(3,$T$2:T38)</f>
        <v>37</v>
      </c>
      <c r="B38" s="8" t="str">
        <f>'b-bb'!A$2</f>
        <v>Chemseddine, Jasper</v>
      </c>
      <c r="C38" s="8" t="str">
        <f>'b-bb'!$A$1</f>
        <v>Berlin-Brandenburg</v>
      </c>
      <c r="D38" s="38">
        <f>SUM('b-bb'!C3:C8)</f>
        <v>2</v>
      </c>
      <c r="E38" s="38">
        <f>SUM('b-bb'!D3:D8)</f>
        <v>3</v>
      </c>
      <c r="F38" s="38">
        <f>SUM('b-bb'!E3:E8)</f>
        <v>3</v>
      </c>
      <c r="G38" s="38">
        <f>SUM('b-bb'!F3:F8)</f>
        <v>0</v>
      </c>
      <c r="H38" s="38">
        <f>SUM('b-bb'!G3:G8)</f>
        <v>1</v>
      </c>
      <c r="I38" s="38">
        <f>SUM('b-bb'!H3:H8)</f>
        <v>1</v>
      </c>
      <c r="J38" s="38">
        <f>SUM('b-bb'!I3:I8)</f>
        <v>0</v>
      </c>
      <c r="K38" s="38">
        <f>SUM('b-bb'!J3:J8)</f>
        <v>0</v>
      </c>
      <c r="L38" s="38">
        <f>SUM('b-bb'!K3:K8)</f>
        <v>0</v>
      </c>
      <c r="M38" s="38">
        <f>SUM('b-bb'!L3:L8)</f>
        <v>2</v>
      </c>
      <c r="N38" s="38">
        <f>SUM('b-bb'!M3:M8)</f>
        <v>0</v>
      </c>
      <c r="O38" s="38">
        <f>SUM('b-bb'!N3:N8)</f>
        <v>0</v>
      </c>
      <c r="P38" s="38">
        <f>SUM('b-bb'!O3:O8)</f>
        <v>0</v>
      </c>
      <c r="Q38" s="38">
        <f>SUM('b-bb'!P3:P8)</f>
        <v>0</v>
      </c>
      <c r="R38" s="38">
        <f>SUM('b-bb'!Q3:Q8)</f>
        <v>0</v>
      </c>
      <c r="S38" s="38">
        <f>SUM('b-bb'!R3:R8)</f>
        <v>0</v>
      </c>
      <c r="T38" s="39">
        <f t="shared" si="4"/>
        <v>0.3333333333333333</v>
      </c>
      <c r="U38" s="39">
        <f t="shared" si="5"/>
        <v>0.3333333333333333</v>
      </c>
      <c r="V38" s="39">
        <f t="shared" si="6"/>
        <v>0.3333333333333333</v>
      </c>
      <c r="W38" s="39">
        <f t="shared" si="7"/>
        <v>0.6666666666666666</v>
      </c>
    </row>
    <row r="39" spans="1:23" ht="12.75">
      <c r="A39" s="115">
        <f>SUBTOTAL(3,$T$2:T39)</f>
        <v>38</v>
      </c>
      <c r="B39" s="8" t="str">
        <f>'b-bb'!A$9</f>
        <v>Fidelak, Colin</v>
      </c>
      <c r="C39" s="8" t="str">
        <f>'b-bb'!$A$1</f>
        <v>Berlin-Brandenburg</v>
      </c>
      <c r="D39" s="38">
        <f>SUM('b-bb'!C10:C15)</f>
        <v>4</v>
      </c>
      <c r="E39" s="38">
        <f>SUM('b-bb'!D10:D15)</f>
        <v>12</v>
      </c>
      <c r="F39" s="38">
        <f>SUM('b-bb'!E10:E15)</f>
        <v>12</v>
      </c>
      <c r="G39" s="38">
        <f>SUM('b-bb'!F10:F15)</f>
        <v>1</v>
      </c>
      <c r="H39" s="38">
        <f>SUM('b-bb'!G10:G15)</f>
        <v>3</v>
      </c>
      <c r="I39" s="38">
        <f>SUM('b-bb'!H10:H15)</f>
        <v>3</v>
      </c>
      <c r="J39" s="38">
        <f>SUM('b-bb'!I10:I15)</f>
        <v>1</v>
      </c>
      <c r="K39" s="38">
        <f>SUM('b-bb'!J10:J15)</f>
        <v>0</v>
      </c>
      <c r="L39" s="38">
        <f>SUM('b-bb'!K10:K15)</f>
        <v>0</v>
      </c>
      <c r="M39" s="38">
        <f>SUM('b-bb'!L10:L15)</f>
        <v>4</v>
      </c>
      <c r="N39" s="38">
        <f>SUM('b-bb'!M10:M15)</f>
        <v>0</v>
      </c>
      <c r="O39" s="38">
        <f>SUM('b-bb'!N10:N15)</f>
        <v>0</v>
      </c>
      <c r="P39" s="38">
        <f>SUM('b-bb'!O10:O15)</f>
        <v>0</v>
      </c>
      <c r="Q39" s="38">
        <f>SUM('b-bb'!P10:P15)</f>
        <v>0</v>
      </c>
      <c r="R39" s="38">
        <f>SUM('b-bb'!Q10:Q15)</f>
        <v>0</v>
      </c>
      <c r="S39" s="38">
        <f>SUM('b-bb'!R10:R15)</f>
        <v>0</v>
      </c>
      <c r="T39" s="39">
        <f t="shared" si="4"/>
        <v>0.25</v>
      </c>
      <c r="U39" s="39">
        <f t="shared" si="5"/>
        <v>0.3333333333333333</v>
      </c>
      <c r="V39" s="39">
        <f t="shared" si="6"/>
        <v>0.25</v>
      </c>
      <c r="W39" s="39">
        <f t="shared" si="7"/>
        <v>0.5833333333333333</v>
      </c>
    </row>
    <row r="40" spans="1:23" ht="12.75">
      <c r="A40" s="115">
        <f>SUBTOTAL(3,$T$2:T40)</f>
        <v>39</v>
      </c>
      <c r="B40" s="8" t="str">
        <f>'b-bb'!A$16</f>
        <v>Glatzer, Fabian</v>
      </c>
      <c r="C40" s="8" t="str">
        <f>'b-bb'!$A$1</f>
        <v>Berlin-Brandenburg</v>
      </c>
      <c r="D40" s="38">
        <f>SUM('b-bb'!C17:C22)</f>
        <v>3</v>
      </c>
      <c r="E40" s="38">
        <f>SUM('b-bb'!D17:D22)</f>
        <v>2</v>
      </c>
      <c r="F40" s="38">
        <f>SUM('b-bb'!E17:E22)</f>
        <v>1</v>
      </c>
      <c r="G40" s="38">
        <f>SUM('b-bb'!F17:F22)</f>
        <v>0</v>
      </c>
      <c r="H40" s="38">
        <f>SUM('b-bb'!G17:G22)</f>
        <v>0</v>
      </c>
      <c r="I40" s="38">
        <f>SUM('b-bb'!H17:H22)</f>
        <v>0</v>
      </c>
      <c r="J40" s="38">
        <f>SUM('b-bb'!I17:I22)</f>
        <v>0</v>
      </c>
      <c r="K40" s="38">
        <f>SUM('b-bb'!J17:J22)</f>
        <v>0</v>
      </c>
      <c r="L40" s="38">
        <f>SUM('b-bb'!K17:K22)</f>
        <v>0</v>
      </c>
      <c r="M40" s="38">
        <f>SUM('b-bb'!L17:L22)</f>
        <v>0</v>
      </c>
      <c r="N40" s="38">
        <f>SUM('b-bb'!M17:M22)</f>
        <v>0</v>
      </c>
      <c r="O40" s="38">
        <f>SUM('b-bb'!N17:N22)</f>
        <v>0</v>
      </c>
      <c r="P40" s="38">
        <f>SUM('b-bb'!O17:O22)</f>
        <v>0</v>
      </c>
      <c r="Q40" s="38">
        <f>SUM('b-bb'!P17:P22)</f>
        <v>0</v>
      </c>
      <c r="R40" s="38">
        <f>SUM('b-bb'!Q17:Q22)</f>
        <v>1</v>
      </c>
      <c r="S40" s="38">
        <f>SUM('b-bb'!R17:R22)</f>
        <v>0</v>
      </c>
      <c r="T40" s="39">
        <f t="shared" si="4"/>
        <v>0</v>
      </c>
      <c r="U40" s="39">
        <f t="shared" si="5"/>
        <v>0</v>
      </c>
      <c r="V40" s="39">
        <f t="shared" si="6"/>
        <v>0</v>
      </c>
      <c r="W40" s="39">
        <f t="shared" si="7"/>
        <v>0</v>
      </c>
    </row>
    <row r="41" spans="1:23" ht="12.75">
      <c r="A41" s="115">
        <f>SUBTOTAL(3,$T$2:T41)</f>
        <v>40</v>
      </c>
      <c r="B41" s="8" t="str">
        <f>'b-bb'!A$23</f>
        <v>Granowski, Henri</v>
      </c>
      <c r="C41" s="8" t="str">
        <f>'b-bb'!$A$1</f>
        <v>Berlin-Brandenburg</v>
      </c>
      <c r="D41" s="38">
        <f>SUM('b-bb'!C24:C29)</f>
        <v>0</v>
      </c>
      <c r="E41" s="38">
        <f>SUM('b-bb'!D24:D29)</f>
        <v>0</v>
      </c>
      <c r="F41" s="38">
        <f>SUM('b-bb'!E24:E29)</f>
        <v>0</v>
      </c>
      <c r="G41" s="38">
        <f>SUM('b-bb'!F24:F29)</f>
        <v>0</v>
      </c>
      <c r="H41" s="38">
        <f>SUM('b-bb'!G24:G29)</f>
        <v>0</v>
      </c>
      <c r="I41" s="38">
        <f>SUM('b-bb'!H24:H29)</f>
        <v>0</v>
      </c>
      <c r="J41" s="38">
        <f>SUM('b-bb'!I24:I29)</f>
        <v>0</v>
      </c>
      <c r="K41" s="38">
        <f>SUM('b-bb'!J24:J29)</f>
        <v>0</v>
      </c>
      <c r="L41" s="38">
        <f>SUM('b-bb'!K24:K29)</f>
        <v>0</v>
      </c>
      <c r="M41" s="38">
        <f>SUM('b-bb'!L24:L29)</f>
        <v>0</v>
      </c>
      <c r="N41" s="38">
        <f>SUM('b-bb'!M24:M29)</f>
        <v>0</v>
      </c>
      <c r="O41" s="38">
        <f>SUM('b-bb'!N24:N29)</f>
        <v>0</v>
      </c>
      <c r="P41" s="38">
        <f>SUM('b-bb'!O24:O29)</f>
        <v>0</v>
      </c>
      <c r="Q41" s="38">
        <f>SUM('b-bb'!P24:P29)</f>
        <v>0</v>
      </c>
      <c r="R41" s="38">
        <f>SUM('b-bb'!Q24:Q29)</f>
        <v>0</v>
      </c>
      <c r="S41" s="38">
        <f>SUM('b-bb'!R24:R29)</f>
        <v>0</v>
      </c>
      <c r="T41" s="39">
        <f t="shared" si="4"/>
        <v>0</v>
      </c>
      <c r="U41" s="39">
        <f t="shared" si="5"/>
        <v>0</v>
      </c>
      <c r="V41" s="39">
        <f t="shared" si="6"/>
        <v>0</v>
      </c>
      <c r="W41" s="39">
        <f t="shared" si="7"/>
        <v>0</v>
      </c>
    </row>
    <row r="42" spans="1:23" ht="12.75">
      <c r="A42" s="115">
        <f>SUBTOTAL(3,$T$2:T42)</f>
        <v>41</v>
      </c>
      <c r="B42" s="8" t="str">
        <f>'b-bb'!A$30</f>
        <v>Groß, Gregor</v>
      </c>
      <c r="C42" s="8" t="str">
        <f>'b-bb'!$A$1</f>
        <v>Berlin-Brandenburg</v>
      </c>
      <c r="D42" s="38">
        <f>SUM('b-bb'!C31:C36)</f>
        <v>2</v>
      </c>
      <c r="E42" s="38">
        <f>SUM('b-bb'!D31:D36)</f>
        <v>3</v>
      </c>
      <c r="F42" s="38">
        <f>SUM('b-bb'!E31:E36)</f>
        <v>2</v>
      </c>
      <c r="G42" s="38">
        <f>SUM('b-bb'!F31:F36)</f>
        <v>1</v>
      </c>
      <c r="H42" s="38">
        <f>SUM('b-bb'!G31:G36)</f>
        <v>0</v>
      </c>
      <c r="I42" s="38">
        <f>SUM('b-bb'!H31:H36)</f>
        <v>0</v>
      </c>
      <c r="J42" s="38">
        <f>SUM('b-bb'!I31:I36)</f>
        <v>0</v>
      </c>
      <c r="K42" s="38">
        <f>SUM('b-bb'!J31:J36)</f>
        <v>0</v>
      </c>
      <c r="L42" s="38">
        <f>SUM('b-bb'!K31:K36)</f>
        <v>0</v>
      </c>
      <c r="M42" s="38">
        <f>SUM('b-bb'!L31:L36)</f>
        <v>2</v>
      </c>
      <c r="N42" s="38">
        <f>SUM('b-bb'!M31:M36)</f>
        <v>1</v>
      </c>
      <c r="O42" s="38">
        <f>SUM('b-bb'!N31:N36)</f>
        <v>0</v>
      </c>
      <c r="P42" s="38">
        <f>SUM('b-bb'!O31:O36)</f>
        <v>0</v>
      </c>
      <c r="Q42" s="38">
        <f>SUM('b-bb'!P31:P36)</f>
        <v>0</v>
      </c>
      <c r="R42" s="38">
        <f>SUM('b-bb'!Q31:Q36)</f>
        <v>0</v>
      </c>
      <c r="S42" s="38">
        <f>SUM('b-bb'!R31:R36)</f>
        <v>0</v>
      </c>
      <c r="T42" s="39">
        <f t="shared" si="4"/>
        <v>0</v>
      </c>
      <c r="U42" s="39">
        <f t="shared" si="5"/>
        <v>0</v>
      </c>
      <c r="V42" s="39">
        <f t="shared" si="6"/>
        <v>0.3333333333333333</v>
      </c>
      <c r="W42" s="39">
        <f t="shared" si="7"/>
        <v>0.3333333333333333</v>
      </c>
    </row>
    <row r="43" spans="1:23" ht="12.75">
      <c r="A43" s="115">
        <f>SUBTOTAL(3,$T$2:T43)</f>
        <v>42</v>
      </c>
      <c r="B43" s="8" t="str">
        <f>'b-bb'!A$37</f>
        <v>Jackson, Henry John</v>
      </c>
      <c r="C43" s="8" t="str">
        <f>'b-bb'!$A$1</f>
        <v>Berlin-Brandenburg</v>
      </c>
      <c r="D43" s="38">
        <f>SUM('b-bb'!C38:C43)</f>
        <v>4</v>
      </c>
      <c r="E43" s="38">
        <f>SUM('b-bb'!D38:D43)</f>
        <v>12</v>
      </c>
      <c r="F43" s="38">
        <f>SUM('b-bb'!E38:E43)</f>
        <v>11</v>
      </c>
      <c r="G43" s="38">
        <f>SUM('b-bb'!F38:F43)</f>
        <v>3</v>
      </c>
      <c r="H43" s="38">
        <f>SUM('b-bb'!G38:G43)</f>
        <v>2</v>
      </c>
      <c r="I43" s="38">
        <f>SUM('b-bb'!H38:H43)</f>
        <v>2</v>
      </c>
      <c r="J43" s="38">
        <f>SUM('b-bb'!I38:I43)</f>
        <v>0</v>
      </c>
      <c r="K43" s="38">
        <f>SUM('b-bb'!J38:J43)</f>
        <v>0</v>
      </c>
      <c r="L43" s="38">
        <f>SUM('b-bb'!K38:K43)</f>
        <v>0</v>
      </c>
      <c r="M43" s="38">
        <f>SUM('b-bb'!L38:L43)</f>
        <v>3</v>
      </c>
      <c r="N43" s="38">
        <f>SUM('b-bb'!M38:M43)</f>
        <v>1</v>
      </c>
      <c r="O43" s="38">
        <f>SUM('b-bb'!N38:N43)</f>
        <v>0</v>
      </c>
      <c r="P43" s="38">
        <f>SUM('b-bb'!O38:O43)</f>
        <v>5</v>
      </c>
      <c r="Q43" s="38">
        <f>SUM('b-bb'!P38:P43)</f>
        <v>0</v>
      </c>
      <c r="R43" s="38">
        <f>SUM('b-bb'!Q38:Q43)</f>
        <v>0</v>
      </c>
      <c r="S43" s="38">
        <f>SUM('b-bb'!R38:R43)</f>
        <v>0</v>
      </c>
      <c r="T43" s="39">
        <f t="shared" si="4"/>
        <v>0.18181818181818182</v>
      </c>
      <c r="U43" s="39">
        <f t="shared" si="5"/>
        <v>0.18181818181818182</v>
      </c>
      <c r="V43" s="39">
        <f t="shared" si="6"/>
        <v>0.25</v>
      </c>
      <c r="W43" s="39">
        <f t="shared" si="7"/>
        <v>0.4318181818181818</v>
      </c>
    </row>
    <row r="44" spans="1:23" ht="12.75">
      <c r="A44" s="115">
        <f>SUBTOTAL(3,$T$2:T44)</f>
        <v>43</v>
      </c>
      <c r="B44" s="8" t="str">
        <f>'b-bb'!A$44</f>
        <v>Kannapinn, Nico</v>
      </c>
      <c r="C44" s="8" t="str">
        <f>'b-bb'!$A$1</f>
        <v>Berlin-Brandenburg</v>
      </c>
      <c r="D44" s="38">
        <f>SUM('b-bb'!C45:C50)</f>
        <v>4</v>
      </c>
      <c r="E44" s="38">
        <f>SUM('b-bb'!D45:D50)</f>
        <v>11</v>
      </c>
      <c r="F44" s="38">
        <f>SUM('b-bb'!E45:E50)</f>
        <v>9</v>
      </c>
      <c r="G44" s="38">
        <f>SUM('b-bb'!F45:F50)</f>
        <v>1</v>
      </c>
      <c r="H44" s="38">
        <f>SUM('b-bb'!G45:G50)</f>
        <v>0</v>
      </c>
      <c r="I44" s="38">
        <f>SUM('b-bb'!H45:H50)</f>
        <v>2</v>
      </c>
      <c r="J44" s="38">
        <f>SUM('b-bb'!I45:I50)</f>
        <v>0</v>
      </c>
      <c r="K44" s="38">
        <f>SUM('b-bb'!J45:J50)</f>
        <v>0</v>
      </c>
      <c r="L44" s="38">
        <f>SUM('b-bb'!K45:K50)</f>
        <v>0</v>
      </c>
      <c r="M44" s="38">
        <f>SUM('b-bb'!L45:L50)</f>
        <v>1</v>
      </c>
      <c r="N44" s="38">
        <f>SUM('b-bb'!M45:M50)</f>
        <v>2</v>
      </c>
      <c r="O44" s="38">
        <f>SUM('b-bb'!N45:N50)</f>
        <v>0</v>
      </c>
      <c r="P44" s="38">
        <f>SUM('b-bb'!O45:O50)</f>
        <v>0</v>
      </c>
      <c r="Q44" s="38">
        <f>SUM('b-bb'!P45:P50)</f>
        <v>0</v>
      </c>
      <c r="R44" s="38">
        <f>SUM('b-bb'!Q45:Q50)</f>
        <v>0</v>
      </c>
      <c r="S44" s="38">
        <f>SUM('b-bb'!R45:R50)</f>
        <v>0</v>
      </c>
      <c r="T44" s="39">
        <f t="shared" si="4"/>
        <v>0.2222222222222222</v>
      </c>
      <c r="U44" s="39">
        <f t="shared" si="5"/>
        <v>0.2222222222222222</v>
      </c>
      <c r="V44" s="39">
        <f t="shared" si="6"/>
        <v>0.36363636363636365</v>
      </c>
      <c r="W44" s="39">
        <f t="shared" si="7"/>
        <v>0.5858585858585859</v>
      </c>
    </row>
    <row r="45" spans="1:23" ht="12.75">
      <c r="A45" s="115">
        <f>SUBTOTAL(3,$T$2:T45)</f>
        <v>44</v>
      </c>
      <c r="B45" s="8" t="str">
        <f>'b-bb'!A$51</f>
        <v>Kinner, Lukas</v>
      </c>
      <c r="C45" s="8" t="str">
        <f>'b-bb'!$A$1</f>
        <v>Berlin-Brandenburg</v>
      </c>
      <c r="D45" s="38">
        <f>SUM('b-bb'!C52:C57)</f>
        <v>3</v>
      </c>
      <c r="E45" s="38">
        <f>SUM('b-bb'!D52:D57)</f>
        <v>5</v>
      </c>
      <c r="F45" s="38">
        <f>SUM('b-bb'!E52:E57)</f>
        <v>5</v>
      </c>
      <c r="G45" s="38">
        <f>SUM('b-bb'!F52:F57)</f>
        <v>0</v>
      </c>
      <c r="H45" s="38">
        <f>SUM('b-bb'!G52:G57)</f>
        <v>0</v>
      </c>
      <c r="I45" s="38">
        <f>SUM('b-bb'!H52:H57)</f>
        <v>0</v>
      </c>
      <c r="J45" s="38">
        <f>SUM('b-bb'!I52:I57)</f>
        <v>0</v>
      </c>
      <c r="K45" s="38">
        <f>SUM('b-bb'!J52:J57)</f>
        <v>0</v>
      </c>
      <c r="L45" s="38">
        <f>SUM('b-bb'!K52:K57)</f>
        <v>0</v>
      </c>
      <c r="M45" s="38">
        <f>SUM('b-bb'!L52:L57)</f>
        <v>3</v>
      </c>
      <c r="N45" s="38">
        <f>SUM('b-bb'!M52:M57)</f>
        <v>0</v>
      </c>
      <c r="O45" s="38">
        <f>SUM('b-bb'!N52:N57)</f>
        <v>0</v>
      </c>
      <c r="P45" s="38">
        <f>SUM('b-bb'!O52:O57)</f>
        <v>0</v>
      </c>
      <c r="Q45" s="38">
        <f>SUM('b-bb'!P52:P57)</f>
        <v>0</v>
      </c>
      <c r="R45" s="38">
        <f>SUM('b-bb'!Q52:Q57)</f>
        <v>0</v>
      </c>
      <c r="S45" s="38">
        <f>SUM('b-bb'!R52:R57)</f>
        <v>0</v>
      </c>
      <c r="T45" s="39">
        <f t="shared" si="4"/>
        <v>0</v>
      </c>
      <c r="U45" s="39">
        <f t="shared" si="5"/>
        <v>0</v>
      </c>
      <c r="V45" s="39">
        <f t="shared" si="6"/>
        <v>0</v>
      </c>
      <c r="W45" s="39">
        <f t="shared" si="7"/>
        <v>0</v>
      </c>
    </row>
    <row r="46" spans="1:23" ht="12.75">
      <c r="A46" s="115">
        <f>SUBTOTAL(3,$T$2:T46)</f>
        <v>45</v>
      </c>
      <c r="B46" s="8" t="str">
        <f>'b-bb'!A$58</f>
        <v>Krause, Maximilian</v>
      </c>
      <c r="C46" s="8" t="str">
        <f>'b-bb'!$A$1</f>
        <v>Berlin-Brandenburg</v>
      </c>
      <c r="D46" s="38">
        <f>SUM('b-bb'!C59:C64)</f>
        <v>4</v>
      </c>
      <c r="E46" s="38">
        <f>SUM('b-bb'!D59:D64)</f>
        <v>10</v>
      </c>
      <c r="F46" s="38">
        <f>SUM('b-bb'!E59:E64)</f>
        <v>9</v>
      </c>
      <c r="G46" s="38">
        <f>SUM('b-bb'!F59:F64)</f>
        <v>0</v>
      </c>
      <c r="H46" s="38">
        <f>SUM('b-bb'!G59:G64)</f>
        <v>0</v>
      </c>
      <c r="I46" s="38">
        <f>SUM('b-bb'!H59:H64)</f>
        <v>1</v>
      </c>
      <c r="J46" s="38">
        <f>SUM('b-bb'!I59:I64)</f>
        <v>0</v>
      </c>
      <c r="K46" s="38">
        <f>SUM('b-bb'!J59:J64)</f>
        <v>0</v>
      </c>
      <c r="L46" s="38">
        <f>SUM('b-bb'!K59:K64)</f>
        <v>0</v>
      </c>
      <c r="M46" s="38">
        <f>SUM('b-bb'!L59:L64)</f>
        <v>6</v>
      </c>
      <c r="N46" s="38">
        <f>SUM('b-bb'!M59:M64)</f>
        <v>0</v>
      </c>
      <c r="O46" s="38">
        <f>SUM('b-bb'!N59:N64)</f>
        <v>0</v>
      </c>
      <c r="P46" s="38">
        <f>SUM('b-bb'!O59:O64)</f>
        <v>0</v>
      </c>
      <c r="Q46" s="38">
        <f>SUM('b-bb'!P59:P64)</f>
        <v>0</v>
      </c>
      <c r="R46" s="38">
        <f>SUM('b-bb'!Q59:Q64)</f>
        <v>1</v>
      </c>
      <c r="S46" s="38">
        <f>SUM('b-bb'!R59:R64)</f>
        <v>0</v>
      </c>
      <c r="T46" s="39">
        <f t="shared" si="4"/>
        <v>0.1111111111111111</v>
      </c>
      <c r="U46" s="39">
        <f t="shared" si="5"/>
        <v>0.1111111111111111</v>
      </c>
      <c r="V46" s="39">
        <f t="shared" si="6"/>
        <v>0.1111111111111111</v>
      </c>
      <c r="W46" s="39">
        <f t="shared" si="7"/>
        <v>0.2222222222222222</v>
      </c>
    </row>
    <row r="47" spans="1:23" ht="12.75">
      <c r="A47" s="115">
        <f>SUBTOTAL(3,$T$2:T47)</f>
        <v>46</v>
      </c>
      <c r="B47" s="8" t="str">
        <f>'b-bb'!A$65</f>
        <v>Lietz, Jette</v>
      </c>
      <c r="C47" s="8" t="str">
        <f>'b-bb'!$A$1</f>
        <v>Berlin-Brandenburg</v>
      </c>
      <c r="D47" s="38">
        <f>SUM('b-bb'!C66:C71)</f>
        <v>0</v>
      </c>
      <c r="E47" s="38">
        <f>SUM('b-bb'!D66:D71)</f>
        <v>0</v>
      </c>
      <c r="F47" s="38">
        <f>SUM('b-bb'!E66:E71)</f>
        <v>0</v>
      </c>
      <c r="G47" s="38">
        <f>SUM('b-bb'!F66:F71)</f>
        <v>0</v>
      </c>
      <c r="H47" s="38">
        <f>SUM('b-bb'!G66:G71)</f>
        <v>0</v>
      </c>
      <c r="I47" s="38">
        <f>SUM('b-bb'!H66:H71)</f>
        <v>0</v>
      </c>
      <c r="J47" s="38">
        <f>SUM('b-bb'!I66:I71)</f>
        <v>0</v>
      </c>
      <c r="K47" s="38">
        <f>SUM('b-bb'!J66:J71)</f>
        <v>0</v>
      </c>
      <c r="L47" s="38">
        <f>SUM('b-bb'!K66:K71)</f>
        <v>0</v>
      </c>
      <c r="M47" s="38">
        <f>SUM('b-bb'!L66:L71)</f>
        <v>0</v>
      </c>
      <c r="N47" s="38">
        <f>SUM('b-bb'!M66:M71)</f>
        <v>0</v>
      </c>
      <c r="O47" s="38">
        <f>SUM('b-bb'!N66:N71)</f>
        <v>0</v>
      </c>
      <c r="P47" s="38">
        <f>SUM('b-bb'!O66:O71)</f>
        <v>0</v>
      </c>
      <c r="Q47" s="38">
        <f>SUM('b-bb'!P66:P71)</f>
        <v>0</v>
      </c>
      <c r="R47" s="38">
        <f>SUM('b-bb'!Q66:Q71)</f>
        <v>0</v>
      </c>
      <c r="S47" s="38">
        <f>SUM('b-bb'!R66:R71)</f>
        <v>0</v>
      </c>
      <c r="T47" s="39">
        <f t="shared" si="4"/>
        <v>0</v>
      </c>
      <c r="U47" s="39">
        <f t="shared" si="5"/>
        <v>0</v>
      </c>
      <c r="V47" s="39">
        <f t="shared" si="6"/>
        <v>0</v>
      </c>
      <c r="W47" s="39">
        <f t="shared" si="7"/>
        <v>0</v>
      </c>
    </row>
    <row r="48" spans="1:23" ht="12.75">
      <c r="A48" s="115">
        <f>SUBTOTAL(3,$T$2:T48)</f>
        <v>47</v>
      </c>
      <c r="B48" s="8" t="str">
        <f>'b-bb'!A$72</f>
        <v>Nickel, Jonas</v>
      </c>
      <c r="C48" s="8" t="str">
        <f>'b-bb'!$A$1</f>
        <v>Berlin-Brandenburg</v>
      </c>
      <c r="D48" s="38">
        <f>SUM('b-bb'!C73:C78)</f>
        <v>4</v>
      </c>
      <c r="E48" s="38">
        <f>SUM('b-bb'!D73:D78)</f>
        <v>15</v>
      </c>
      <c r="F48" s="38">
        <f>SUM('b-bb'!E73:E78)</f>
        <v>11</v>
      </c>
      <c r="G48" s="38">
        <f>SUM('b-bb'!F73:F78)</f>
        <v>4</v>
      </c>
      <c r="H48" s="38">
        <f>SUM('b-bb'!G73:G78)</f>
        <v>1</v>
      </c>
      <c r="I48" s="38">
        <f>SUM('b-bb'!H73:H78)</f>
        <v>4</v>
      </c>
      <c r="J48" s="38">
        <f>SUM('b-bb'!I73:I78)</f>
        <v>0</v>
      </c>
      <c r="K48" s="38">
        <f>SUM('b-bb'!J73:J78)</f>
        <v>0</v>
      </c>
      <c r="L48" s="38">
        <f>SUM('b-bb'!K73:K78)</f>
        <v>0</v>
      </c>
      <c r="M48" s="38">
        <f>SUM('b-bb'!L73:L78)</f>
        <v>0</v>
      </c>
      <c r="N48" s="38">
        <f>SUM('b-bb'!M73:M78)</f>
        <v>1</v>
      </c>
      <c r="O48" s="38">
        <f>SUM('b-bb'!N73:N78)</f>
        <v>3</v>
      </c>
      <c r="P48" s="38">
        <f>SUM('b-bb'!O73:O78)</f>
        <v>2</v>
      </c>
      <c r="Q48" s="38">
        <f>SUM('b-bb'!P73:P78)</f>
        <v>0</v>
      </c>
      <c r="R48" s="38">
        <f>SUM('b-bb'!Q73:Q78)</f>
        <v>0</v>
      </c>
      <c r="S48" s="38">
        <f>SUM('b-bb'!R73:R78)</f>
        <v>0</v>
      </c>
      <c r="T48" s="39">
        <f t="shared" si="4"/>
        <v>0.36363636363636365</v>
      </c>
      <c r="U48" s="39">
        <f t="shared" si="5"/>
        <v>0.36363636363636365</v>
      </c>
      <c r="V48" s="39">
        <f t="shared" si="6"/>
        <v>0.5333333333333333</v>
      </c>
      <c r="W48" s="39">
        <f t="shared" si="7"/>
        <v>0.896969696969697</v>
      </c>
    </row>
    <row r="49" spans="1:23" ht="12.75">
      <c r="A49" s="115">
        <f>SUBTOTAL(3,$T$2:T49)</f>
        <v>48</v>
      </c>
      <c r="B49" s="8" t="str">
        <f>'b-bb'!A$79</f>
        <v>Podzsus, Max</v>
      </c>
      <c r="C49" s="8" t="str">
        <f>'b-bb'!$A$1</f>
        <v>Berlin-Brandenburg</v>
      </c>
      <c r="D49" s="38">
        <f>SUM('b-bb'!C80:C85)</f>
        <v>3</v>
      </c>
      <c r="E49" s="38">
        <f>SUM('b-bb'!D80:D85)</f>
        <v>9</v>
      </c>
      <c r="F49" s="38">
        <f>SUM('b-bb'!E80:E85)</f>
        <v>6</v>
      </c>
      <c r="G49" s="38">
        <f>SUM('b-bb'!F80:F85)</f>
        <v>1</v>
      </c>
      <c r="H49" s="38">
        <f>SUM('b-bb'!G80:G85)</f>
        <v>0</v>
      </c>
      <c r="I49" s="38">
        <f>SUM('b-bb'!H80:H85)</f>
        <v>0</v>
      </c>
      <c r="J49" s="38">
        <f>SUM('b-bb'!I80:I85)</f>
        <v>0</v>
      </c>
      <c r="K49" s="38">
        <f>SUM('b-bb'!J80:J85)</f>
        <v>0</v>
      </c>
      <c r="L49" s="38">
        <f>SUM('b-bb'!K80:K85)</f>
        <v>0</v>
      </c>
      <c r="M49" s="38">
        <f>SUM('b-bb'!L80:L85)</f>
        <v>2</v>
      </c>
      <c r="N49" s="38">
        <f>SUM('b-bb'!M80:M85)</f>
        <v>1</v>
      </c>
      <c r="O49" s="38">
        <f>SUM('b-bb'!N80:N85)</f>
        <v>2</v>
      </c>
      <c r="P49" s="38">
        <f>SUM('b-bb'!O80:O85)</f>
        <v>1</v>
      </c>
      <c r="Q49" s="38">
        <f>SUM('b-bb'!P80:P85)</f>
        <v>0</v>
      </c>
      <c r="R49" s="38">
        <f>SUM('b-bb'!Q80:Q85)</f>
        <v>0</v>
      </c>
      <c r="S49" s="38">
        <f>SUM('b-bb'!R80:R85)</f>
        <v>0</v>
      </c>
      <c r="T49" s="39">
        <f t="shared" si="4"/>
        <v>0</v>
      </c>
      <c r="U49" s="39">
        <f t="shared" si="5"/>
        <v>0</v>
      </c>
      <c r="V49" s="39">
        <f t="shared" si="6"/>
        <v>0.3333333333333333</v>
      </c>
      <c r="W49" s="39">
        <f t="shared" si="7"/>
        <v>0.3333333333333333</v>
      </c>
    </row>
    <row r="50" spans="1:23" ht="12.75">
      <c r="A50" s="115">
        <f>SUBTOTAL(3,$T$2:T50)</f>
        <v>49</v>
      </c>
      <c r="B50" s="8" t="str">
        <f>'b-bb'!A$86</f>
        <v>Reichert, Jean</v>
      </c>
      <c r="C50" s="8" t="str">
        <f>'b-bb'!$A$1</f>
        <v>Berlin-Brandenburg</v>
      </c>
      <c r="D50" s="38">
        <f>SUM('b-bb'!C87:C92)</f>
        <v>4</v>
      </c>
      <c r="E50" s="38">
        <f>SUM('b-bb'!D87:D92)</f>
        <v>9</v>
      </c>
      <c r="F50" s="38">
        <f>SUM('b-bb'!E87:E92)</f>
        <v>8</v>
      </c>
      <c r="G50" s="38">
        <f>SUM('b-bb'!F87:F92)</f>
        <v>1</v>
      </c>
      <c r="H50" s="38">
        <f>SUM('b-bb'!G87:G92)</f>
        <v>0</v>
      </c>
      <c r="I50" s="38">
        <f>SUM('b-bb'!H87:H92)</f>
        <v>1</v>
      </c>
      <c r="J50" s="38">
        <f>SUM('b-bb'!I87:I92)</f>
        <v>0</v>
      </c>
      <c r="K50" s="38">
        <f>SUM('b-bb'!J87:J92)</f>
        <v>0</v>
      </c>
      <c r="L50" s="38">
        <f>SUM('b-bb'!K87:K92)</f>
        <v>0</v>
      </c>
      <c r="M50" s="38">
        <f>SUM('b-bb'!L87:L92)</f>
        <v>3</v>
      </c>
      <c r="N50" s="38">
        <f>SUM('b-bb'!M87:M92)</f>
        <v>1</v>
      </c>
      <c r="O50" s="38">
        <f>SUM('b-bb'!N87:N92)</f>
        <v>0</v>
      </c>
      <c r="P50" s="38">
        <f>SUM('b-bb'!O87:O92)</f>
        <v>0</v>
      </c>
      <c r="Q50" s="38">
        <f>SUM('b-bb'!P87:P92)</f>
        <v>0</v>
      </c>
      <c r="R50" s="38">
        <f>SUM('b-bb'!Q87:Q92)</f>
        <v>0</v>
      </c>
      <c r="S50" s="38">
        <f>SUM('b-bb'!R87:R92)</f>
        <v>0</v>
      </c>
      <c r="T50" s="39">
        <f t="shared" si="4"/>
        <v>0.125</v>
      </c>
      <c r="U50" s="39">
        <f t="shared" si="5"/>
        <v>0.125</v>
      </c>
      <c r="V50" s="39">
        <f t="shared" si="6"/>
        <v>0.2222222222222222</v>
      </c>
      <c r="W50" s="39">
        <f t="shared" si="7"/>
        <v>0.3472222222222222</v>
      </c>
    </row>
    <row r="51" spans="1:23" ht="12.75">
      <c r="A51" s="115">
        <f>SUBTOTAL(3,$T$2:T51)</f>
        <v>50</v>
      </c>
      <c r="B51" s="8" t="str">
        <f>'b-bb'!A$93</f>
        <v>Scharwächter, Bernhard</v>
      </c>
      <c r="C51" s="8" t="str">
        <f>'b-bb'!$A$1</f>
        <v>Berlin-Brandenburg</v>
      </c>
      <c r="D51" s="38">
        <f>SUM('b-bb'!C94:C99)</f>
        <v>4</v>
      </c>
      <c r="E51" s="38">
        <f>SUM('b-bb'!D94:D99)</f>
        <v>15</v>
      </c>
      <c r="F51" s="38">
        <f>SUM('b-bb'!E94:E99)</f>
        <v>13</v>
      </c>
      <c r="G51" s="38">
        <f>SUM('b-bb'!F94:F99)</f>
        <v>2</v>
      </c>
      <c r="H51" s="38">
        <f>SUM('b-bb'!G94:G99)</f>
        <v>4</v>
      </c>
      <c r="I51" s="38">
        <f>SUM('b-bb'!H94:H99)</f>
        <v>5</v>
      </c>
      <c r="J51" s="38">
        <f>SUM('b-bb'!I94:I99)</f>
        <v>1</v>
      </c>
      <c r="K51" s="38">
        <f>SUM('b-bb'!J94:J99)</f>
        <v>0</v>
      </c>
      <c r="L51" s="38">
        <f>SUM('b-bb'!K94:K99)</f>
        <v>0</v>
      </c>
      <c r="M51" s="38">
        <f>SUM('b-bb'!L94:L99)</f>
        <v>2</v>
      </c>
      <c r="N51" s="38">
        <f>SUM('b-bb'!M94:M99)</f>
        <v>2</v>
      </c>
      <c r="O51" s="38">
        <f>SUM('b-bb'!N94:N99)</f>
        <v>0</v>
      </c>
      <c r="P51" s="38">
        <f>SUM('b-bb'!O94:O99)</f>
        <v>0</v>
      </c>
      <c r="Q51" s="38">
        <f>SUM('b-bb'!P94:P99)</f>
        <v>0</v>
      </c>
      <c r="R51" s="38">
        <f>SUM('b-bb'!Q94:Q99)</f>
        <v>0</v>
      </c>
      <c r="S51" s="38">
        <f>SUM('b-bb'!R94:R99)</f>
        <v>0</v>
      </c>
      <c r="T51" s="39">
        <f t="shared" si="4"/>
        <v>0.38461538461538464</v>
      </c>
      <c r="U51" s="39">
        <f t="shared" si="5"/>
        <v>0.46153846153846156</v>
      </c>
      <c r="V51" s="39">
        <f t="shared" si="6"/>
        <v>0.4666666666666667</v>
      </c>
      <c r="W51" s="39">
        <f t="shared" si="7"/>
        <v>0.9282051282051282</v>
      </c>
    </row>
    <row r="52" spans="1:23" ht="12.75">
      <c r="A52" s="115">
        <f>SUBTOTAL(3,$T$2:T52)</f>
        <v>51</v>
      </c>
      <c r="B52" s="8" t="str">
        <f>'b-bb'!A$100</f>
        <v>Schneider, Adrian</v>
      </c>
      <c r="C52" s="8" t="str">
        <f>'b-bb'!$A$1</f>
        <v>Berlin-Brandenburg</v>
      </c>
      <c r="D52" s="38">
        <f>SUM('b-bb'!C101:C106)</f>
        <v>3</v>
      </c>
      <c r="E52" s="38">
        <f>SUM('b-bb'!D101:D106)</f>
        <v>10</v>
      </c>
      <c r="F52" s="38">
        <f>SUM('b-bb'!E101:E106)</f>
        <v>6</v>
      </c>
      <c r="G52" s="38">
        <f>SUM('b-bb'!F101:F106)</f>
        <v>0</v>
      </c>
      <c r="H52" s="38">
        <f>SUM('b-bb'!G101:G106)</f>
        <v>3</v>
      </c>
      <c r="I52" s="38">
        <f>SUM('b-bb'!H101:H106)</f>
        <v>1</v>
      </c>
      <c r="J52" s="38">
        <f>SUM('b-bb'!I101:I106)</f>
        <v>0</v>
      </c>
      <c r="K52" s="38">
        <f>SUM('b-bb'!J101:J106)</f>
        <v>0</v>
      </c>
      <c r="L52" s="38">
        <f>SUM('b-bb'!K101:K106)</f>
        <v>0</v>
      </c>
      <c r="M52" s="38">
        <f>SUM('b-bb'!L101:L106)</f>
        <v>0</v>
      </c>
      <c r="N52" s="38">
        <f>SUM('b-bb'!M101:M106)</f>
        <v>2</v>
      </c>
      <c r="O52" s="38">
        <f>SUM('b-bb'!N101:N106)</f>
        <v>1</v>
      </c>
      <c r="P52" s="38">
        <f>SUM('b-bb'!O101:O106)</f>
        <v>0</v>
      </c>
      <c r="Q52" s="38">
        <f>SUM('b-bb'!P101:P106)</f>
        <v>0</v>
      </c>
      <c r="R52" s="38">
        <f>SUM('b-bb'!Q101:Q106)</f>
        <v>1</v>
      </c>
      <c r="S52" s="38">
        <f>SUM('b-bb'!R101:R106)</f>
        <v>0</v>
      </c>
      <c r="T52" s="39">
        <f t="shared" si="4"/>
        <v>0.16666666666666666</v>
      </c>
      <c r="U52" s="39">
        <f t="shared" si="5"/>
        <v>0.16666666666666666</v>
      </c>
      <c r="V52" s="39">
        <f t="shared" si="6"/>
        <v>0.4444444444444444</v>
      </c>
      <c r="W52" s="39">
        <f t="shared" si="7"/>
        <v>0.611111111111111</v>
      </c>
    </row>
    <row r="53" spans="1:23" ht="12.75">
      <c r="A53" s="115">
        <f>SUBTOTAL(3,$T$2:T53)</f>
        <v>52</v>
      </c>
      <c r="B53" s="8" t="str">
        <f>'b-bb'!A$107</f>
        <v>Spilmann, Elias</v>
      </c>
      <c r="C53" s="8" t="str">
        <f>'b-bb'!$A$1</f>
        <v>Berlin-Brandenburg</v>
      </c>
      <c r="D53" s="38">
        <f>SUM('b-bb'!C108:C113)</f>
        <v>3</v>
      </c>
      <c r="E53" s="38">
        <f>SUM('b-bb'!D108:D113)</f>
        <v>7</v>
      </c>
      <c r="F53" s="38">
        <f>SUM('b-bb'!E108:E113)</f>
        <v>6</v>
      </c>
      <c r="G53" s="38">
        <f>SUM('b-bb'!F108:F113)</f>
        <v>1</v>
      </c>
      <c r="H53" s="38">
        <f>SUM('b-bb'!G108:G113)</f>
        <v>0</v>
      </c>
      <c r="I53" s="38">
        <f>SUM('b-bb'!H108:H113)</f>
        <v>1</v>
      </c>
      <c r="J53" s="38">
        <f>SUM('b-bb'!I108:I113)</f>
        <v>0</v>
      </c>
      <c r="K53" s="38">
        <f>SUM('b-bb'!J108:J113)</f>
        <v>0</v>
      </c>
      <c r="L53" s="38">
        <f>SUM('b-bb'!K108:K113)</f>
        <v>0</v>
      </c>
      <c r="M53" s="38">
        <f>SUM('b-bb'!L108:L113)</f>
        <v>4</v>
      </c>
      <c r="N53" s="38">
        <f>SUM('b-bb'!M108:M113)</f>
        <v>0</v>
      </c>
      <c r="O53" s="38">
        <f>SUM('b-bb'!N108:N113)</f>
        <v>0</v>
      </c>
      <c r="P53" s="38">
        <f>SUM('b-bb'!O108:O113)</f>
        <v>0</v>
      </c>
      <c r="Q53" s="38">
        <f>SUM('b-bb'!P108:P113)</f>
        <v>0</v>
      </c>
      <c r="R53" s="38">
        <f>SUM('b-bb'!Q108:Q113)</f>
        <v>1</v>
      </c>
      <c r="S53" s="38">
        <f>SUM('b-bb'!R108:R113)</f>
        <v>0</v>
      </c>
      <c r="T53" s="39">
        <f t="shared" si="4"/>
        <v>0.16666666666666666</v>
      </c>
      <c r="U53" s="39">
        <f t="shared" si="5"/>
        <v>0.16666666666666666</v>
      </c>
      <c r="V53" s="39">
        <f t="shared" si="6"/>
        <v>0.16666666666666666</v>
      </c>
      <c r="W53" s="39">
        <f t="shared" si="7"/>
        <v>0.3333333333333333</v>
      </c>
    </row>
    <row r="54" spans="1:23" ht="12.75">
      <c r="A54" s="115">
        <f>SUBTOTAL(3,$T$2:T54)</f>
        <v>53</v>
      </c>
      <c r="B54" s="8" t="str">
        <f>'b-hess'!A$2</f>
        <v>Ehrich, Christoph</v>
      </c>
      <c r="C54" s="8" t="str">
        <f>'b-hess'!$A$1</f>
        <v>Hessen</v>
      </c>
      <c r="D54" s="38">
        <f>SUM('b-hess'!C3:C8)</f>
        <v>4</v>
      </c>
      <c r="E54" s="38">
        <f>SUM('b-hess'!D3:D8)</f>
        <v>16</v>
      </c>
      <c r="F54" s="38">
        <f>SUM('b-hess'!E3:E8)</f>
        <v>13</v>
      </c>
      <c r="G54" s="38">
        <f>SUM('b-hess'!F3:F8)</f>
        <v>3</v>
      </c>
      <c r="H54" s="38">
        <f>SUM('b-hess'!G3:G8)</f>
        <v>5</v>
      </c>
      <c r="I54" s="38">
        <f>SUM('b-hess'!H3:H8)</f>
        <v>3</v>
      </c>
      <c r="J54" s="38">
        <f>SUM('b-hess'!I3:I8)</f>
        <v>0</v>
      </c>
      <c r="K54" s="38">
        <f>SUM('b-hess'!J3:J8)</f>
        <v>0</v>
      </c>
      <c r="L54" s="38">
        <f>SUM('b-hess'!K3:K8)</f>
        <v>0</v>
      </c>
      <c r="M54" s="38">
        <f>SUM('b-hess'!L3:L8)</f>
        <v>4</v>
      </c>
      <c r="N54" s="38">
        <f>SUM('b-hess'!M3:M8)</f>
        <v>2</v>
      </c>
      <c r="O54" s="38">
        <f>SUM('b-hess'!N3:N8)</f>
        <v>0</v>
      </c>
      <c r="P54" s="38">
        <f>SUM('b-hess'!O3:O8)</f>
        <v>0</v>
      </c>
      <c r="Q54" s="38">
        <f>SUM('b-hess'!P3:P8)</f>
        <v>0</v>
      </c>
      <c r="R54" s="38">
        <f>SUM('b-hess'!Q3:Q8)</f>
        <v>0</v>
      </c>
      <c r="S54" s="38">
        <f>SUM('b-hess'!R3:R8)</f>
        <v>1</v>
      </c>
      <c r="T54" s="39">
        <f t="shared" si="4"/>
        <v>0.23076923076923078</v>
      </c>
      <c r="U54" s="39">
        <f t="shared" si="5"/>
        <v>0.23076923076923078</v>
      </c>
      <c r="V54" s="39">
        <f t="shared" si="6"/>
        <v>0.3125</v>
      </c>
      <c r="W54" s="39">
        <f t="shared" si="7"/>
        <v>0.5432692307692308</v>
      </c>
    </row>
    <row r="55" spans="1:23" ht="12.75">
      <c r="A55" s="115">
        <f>SUBTOTAL(3,$T$2:T55)</f>
        <v>54</v>
      </c>
      <c r="B55" s="8" t="str">
        <f>'b-hess'!A$9</f>
        <v>Endres, Tim</v>
      </c>
      <c r="C55" s="8" t="str">
        <f>'b-hess'!$A$1</f>
        <v>Hessen</v>
      </c>
      <c r="D55" s="38">
        <f>SUM('b-hess'!C10:C15)</f>
        <v>5</v>
      </c>
      <c r="E55" s="38">
        <f>SUM('b-hess'!D10:D15)</f>
        <v>16</v>
      </c>
      <c r="F55" s="38">
        <f>SUM('b-hess'!E10:E15)</f>
        <v>13</v>
      </c>
      <c r="G55" s="38">
        <f>SUM('b-hess'!F10:F15)</f>
        <v>3</v>
      </c>
      <c r="H55" s="38">
        <f>SUM('b-hess'!G10:G15)</f>
        <v>2</v>
      </c>
      <c r="I55" s="38">
        <f>SUM('b-hess'!H10:H15)</f>
        <v>4</v>
      </c>
      <c r="J55" s="38">
        <f>SUM('b-hess'!I10:I15)</f>
        <v>1</v>
      </c>
      <c r="K55" s="38">
        <f>SUM('b-hess'!J10:J15)</f>
        <v>0</v>
      </c>
      <c r="L55" s="38">
        <f>SUM('b-hess'!K10:K15)</f>
        <v>0</v>
      </c>
      <c r="M55" s="38">
        <f>SUM('b-hess'!L10:L15)</f>
        <v>0</v>
      </c>
      <c r="N55" s="38">
        <f>SUM('b-hess'!M10:M15)</f>
        <v>3</v>
      </c>
      <c r="O55" s="38">
        <f>SUM('b-hess'!N10:N15)</f>
        <v>0</v>
      </c>
      <c r="P55" s="38">
        <f>SUM('b-hess'!O10:O15)</f>
        <v>0</v>
      </c>
      <c r="Q55" s="38">
        <f>SUM('b-hess'!P10:P15)</f>
        <v>0</v>
      </c>
      <c r="R55" s="38">
        <f>SUM('b-hess'!Q10:Q15)</f>
        <v>0</v>
      </c>
      <c r="S55" s="38">
        <f>SUM('b-hess'!R10:R15)</f>
        <v>0</v>
      </c>
      <c r="T55" s="39">
        <f t="shared" si="4"/>
        <v>0.3076923076923077</v>
      </c>
      <c r="U55" s="39">
        <f t="shared" si="5"/>
        <v>0.38461538461538464</v>
      </c>
      <c r="V55" s="39">
        <f t="shared" si="6"/>
        <v>0.4375</v>
      </c>
      <c r="W55" s="39">
        <f t="shared" si="7"/>
        <v>0.8221153846153846</v>
      </c>
    </row>
    <row r="56" spans="1:23" ht="12.75">
      <c r="A56" s="115">
        <f>SUBTOTAL(3,$T$2:T56)</f>
        <v>55</v>
      </c>
      <c r="B56" s="8" t="str">
        <f>'b-hess'!A$16</f>
        <v>Fabricius, Jan</v>
      </c>
      <c r="C56" s="8" t="str">
        <f>'b-hess'!$A$1</f>
        <v>Hessen</v>
      </c>
      <c r="D56" s="38">
        <f>SUM('b-hess'!C17:C22)</f>
        <v>4</v>
      </c>
      <c r="E56" s="38">
        <f>SUM('b-hess'!D17:D22)</f>
        <v>14</v>
      </c>
      <c r="F56" s="38">
        <f>SUM('b-hess'!E17:E22)</f>
        <v>12</v>
      </c>
      <c r="G56" s="38">
        <f>SUM('b-hess'!F17:F22)</f>
        <v>2</v>
      </c>
      <c r="H56" s="38">
        <f>SUM('b-hess'!G17:G22)</f>
        <v>1</v>
      </c>
      <c r="I56" s="38">
        <f>SUM('b-hess'!H17:H22)</f>
        <v>3</v>
      </c>
      <c r="J56" s="38">
        <f>SUM('b-hess'!I17:I22)</f>
        <v>0</v>
      </c>
      <c r="K56" s="38">
        <f>SUM('b-hess'!J17:J22)</f>
        <v>0</v>
      </c>
      <c r="L56" s="38">
        <f>SUM('b-hess'!K17:K22)</f>
        <v>0</v>
      </c>
      <c r="M56" s="38">
        <f>SUM('b-hess'!L17:L22)</f>
        <v>3</v>
      </c>
      <c r="N56" s="38">
        <f>SUM('b-hess'!M17:M22)</f>
        <v>2</v>
      </c>
      <c r="O56" s="38">
        <f>SUM('b-hess'!N17:N22)</f>
        <v>0</v>
      </c>
      <c r="P56" s="38">
        <f>SUM('b-hess'!O17:O22)</f>
        <v>1</v>
      </c>
      <c r="Q56" s="38">
        <f>SUM('b-hess'!P17:P22)</f>
        <v>1</v>
      </c>
      <c r="R56" s="38">
        <f>SUM('b-hess'!Q17:Q22)</f>
        <v>0</v>
      </c>
      <c r="S56" s="38">
        <f>SUM('b-hess'!R17:R22)</f>
        <v>0</v>
      </c>
      <c r="T56" s="39">
        <f t="shared" si="4"/>
        <v>0.25</v>
      </c>
      <c r="U56" s="39">
        <f t="shared" si="5"/>
        <v>0.25</v>
      </c>
      <c r="V56" s="39">
        <f t="shared" si="6"/>
        <v>0.35714285714285715</v>
      </c>
      <c r="W56" s="39">
        <f t="shared" si="7"/>
        <v>0.6071428571428572</v>
      </c>
    </row>
    <row r="57" spans="1:23" ht="12.75">
      <c r="A57" s="115">
        <f>SUBTOTAL(3,$T$2:T57)</f>
        <v>56</v>
      </c>
      <c r="B57" s="8" t="str">
        <f>'b-hess'!A$23</f>
        <v>Glahn, Jake</v>
      </c>
      <c r="C57" s="8" t="str">
        <f>'b-hess'!$A$1</f>
        <v>Hessen</v>
      </c>
      <c r="D57" s="38">
        <f>SUM('b-hess'!C24:C29)</f>
        <v>3</v>
      </c>
      <c r="E57" s="38">
        <f>SUM('b-hess'!D24:D29)</f>
        <v>5</v>
      </c>
      <c r="F57" s="38">
        <f>SUM('b-hess'!E24:E29)</f>
        <v>5</v>
      </c>
      <c r="G57" s="38">
        <f>SUM('b-hess'!F24:F29)</f>
        <v>1</v>
      </c>
      <c r="H57" s="38">
        <f>SUM('b-hess'!G24:G29)</f>
        <v>1</v>
      </c>
      <c r="I57" s="38">
        <f>SUM('b-hess'!H24:H29)</f>
        <v>1</v>
      </c>
      <c r="J57" s="38">
        <f>SUM('b-hess'!I24:I29)</f>
        <v>0</v>
      </c>
      <c r="K57" s="38">
        <f>SUM('b-hess'!J24:J29)</f>
        <v>1</v>
      </c>
      <c r="L57" s="38">
        <f>SUM('b-hess'!K24:K29)</f>
        <v>0</v>
      </c>
      <c r="M57" s="38">
        <f>SUM('b-hess'!L24:L29)</f>
        <v>3</v>
      </c>
      <c r="N57" s="38">
        <f>SUM('b-hess'!M24:M29)</f>
        <v>0</v>
      </c>
      <c r="O57" s="38">
        <f>SUM('b-hess'!N24:N29)</f>
        <v>0</v>
      </c>
      <c r="P57" s="38">
        <f>SUM('b-hess'!O24:O29)</f>
        <v>0</v>
      </c>
      <c r="Q57" s="38">
        <f>SUM('b-hess'!P24:P29)</f>
        <v>0</v>
      </c>
      <c r="R57" s="38">
        <f>SUM('b-hess'!Q24:Q29)</f>
        <v>0</v>
      </c>
      <c r="S57" s="38">
        <f>SUM('b-hess'!R24:R29)</f>
        <v>0</v>
      </c>
      <c r="T57" s="39">
        <f t="shared" si="4"/>
        <v>0.2</v>
      </c>
      <c r="U57" s="39">
        <f t="shared" si="5"/>
        <v>0.6</v>
      </c>
      <c r="V57" s="39">
        <f t="shared" si="6"/>
        <v>0.2</v>
      </c>
      <c r="W57" s="39">
        <f t="shared" si="7"/>
        <v>0.8</v>
      </c>
    </row>
    <row r="58" spans="1:23" ht="12.75">
      <c r="A58" s="115">
        <f>SUBTOTAL(3,$T$2:T58)</f>
        <v>57</v>
      </c>
      <c r="B58" s="8" t="str">
        <f>'b-hess'!A$30</f>
        <v>Harrison, Joshua</v>
      </c>
      <c r="C58" s="8" t="str">
        <f>'b-hess'!$A$1</f>
        <v>Hessen</v>
      </c>
      <c r="D58" s="38">
        <f>SUM('b-hess'!C31:C36)</f>
        <v>4</v>
      </c>
      <c r="E58" s="38">
        <f>SUM('b-hess'!D31:D36)</f>
        <v>9</v>
      </c>
      <c r="F58" s="38">
        <f>SUM('b-hess'!E31:E36)</f>
        <v>8</v>
      </c>
      <c r="G58" s="38">
        <f>SUM('b-hess'!F31:F36)</f>
        <v>0</v>
      </c>
      <c r="H58" s="38">
        <f>SUM('b-hess'!G31:G36)</f>
        <v>0</v>
      </c>
      <c r="I58" s="38">
        <f>SUM('b-hess'!H31:H36)</f>
        <v>1</v>
      </c>
      <c r="J58" s="38">
        <f>SUM('b-hess'!I31:I36)</f>
        <v>0</v>
      </c>
      <c r="K58" s="38">
        <f>SUM('b-hess'!J31:J36)</f>
        <v>0</v>
      </c>
      <c r="L58" s="38">
        <f>SUM('b-hess'!K31:K36)</f>
        <v>0</v>
      </c>
      <c r="M58" s="38">
        <f>SUM('b-hess'!L31:L36)</f>
        <v>2</v>
      </c>
      <c r="N58" s="38">
        <f>SUM('b-hess'!M31:M36)</f>
        <v>1</v>
      </c>
      <c r="O58" s="38">
        <f>SUM('b-hess'!N31:N36)</f>
        <v>0</v>
      </c>
      <c r="P58" s="38">
        <f>SUM('b-hess'!O31:O36)</f>
        <v>1</v>
      </c>
      <c r="Q58" s="38">
        <f>SUM('b-hess'!P31:P36)</f>
        <v>0</v>
      </c>
      <c r="R58" s="38">
        <f>SUM('b-hess'!Q31:Q36)</f>
        <v>0</v>
      </c>
      <c r="S58" s="38">
        <f>SUM('b-hess'!R31:R36)</f>
        <v>0</v>
      </c>
      <c r="T58" s="39">
        <f t="shared" si="4"/>
        <v>0.125</v>
      </c>
      <c r="U58" s="39">
        <f t="shared" si="5"/>
        <v>0.125</v>
      </c>
      <c r="V58" s="39">
        <f t="shared" si="6"/>
        <v>0.2222222222222222</v>
      </c>
      <c r="W58" s="39">
        <f t="shared" si="7"/>
        <v>0.3472222222222222</v>
      </c>
    </row>
    <row r="59" spans="1:23" ht="12.75">
      <c r="A59" s="115">
        <f>SUBTOTAL(3,$T$2:T59)</f>
        <v>58</v>
      </c>
      <c r="B59" s="8" t="str">
        <f>'b-hess'!A$37</f>
        <v>Johnscher, Ben</v>
      </c>
      <c r="C59" s="8" t="str">
        <f>'b-hess'!$A$1</f>
        <v>Hessen</v>
      </c>
      <c r="D59" s="38">
        <f>SUM('b-hess'!C38:C43)</f>
        <v>2</v>
      </c>
      <c r="E59" s="38">
        <f>SUM('b-hess'!D38:D43)</f>
        <v>2</v>
      </c>
      <c r="F59" s="38">
        <f>SUM('b-hess'!E38:E43)</f>
        <v>1</v>
      </c>
      <c r="G59" s="38">
        <f>SUM('b-hess'!F38:F43)</f>
        <v>0</v>
      </c>
      <c r="H59" s="38">
        <f>SUM('b-hess'!G38:G43)</f>
        <v>0</v>
      </c>
      <c r="I59" s="38">
        <f>SUM('b-hess'!H38:H43)</f>
        <v>0</v>
      </c>
      <c r="J59" s="38">
        <f>SUM('b-hess'!I38:I43)</f>
        <v>0</v>
      </c>
      <c r="K59" s="38">
        <f>SUM('b-hess'!J38:J43)</f>
        <v>0</v>
      </c>
      <c r="L59" s="38">
        <f>SUM('b-hess'!K38:K43)</f>
        <v>0</v>
      </c>
      <c r="M59" s="38">
        <f>SUM('b-hess'!L38:L43)</f>
        <v>0</v>
      </c>
      <c r="N59" s="38">
        <f>SUM('b-hess'!M38:M43)</f>
        <v>1</v>
      </c>
      <c r="O59" s="38">
        <f>SUM('b-hess'!N38:N43)</f>
        <v>0</v>
      </c>
      <c r="P59" s="38">
        <f>SUM('b-hess'!O38:O43)</f>
        <v>0</v>
      </c>
      <c r="Q59" s="38">
        <f>SUM('b-hess'!P38:P43)</f>
        <v>0</v>
      </c>
      <c r="R59" s="38">
        <f>SUM('b-hess'!Q38:Q43)</f>
        <v>0</v>
      </c>
      <c r="S59" s="38">
        <f>SUM('b-hess'!R38:R43)</f>
        <v>0</v>
      </c>
      <c r="T59" s="39">
        <f t="shared" si="4"/>
        <v>0</v>
      </c>
      <c r="U59" s="39">
        <f t="shared" si="5"/>
        <v>0</v>
      </c>
      <c r="V59" s="39">
        <f t="shared" si="6"/>
        <v>0.5</v>
      </c>
      <c r="W59" s="39">
        <f t="shared" si="7"/>
        <v>0.5</v>
      </c>
    </row>
    <row r="60" spans="1:23" ht="12.75">
      <c r="A60" s="115">
        <f>SUBTOTAL(3,$T$2:T60)</f>
        <v>59</v>
      </c>
      <c r="B60" s="8" t="str">
        <f>'b-hess'!A$44</f>
        <v>Kiss, Yannik</v>
      </c>
      <c r="C60" s="8" t="str">
        <f>'b-hess'!$A$1</f>
        <v>Hessen</v>
      </c>
      <c r="D60" s="38">
        <f>SUM('b-hess'!C45:C50)</f>
        <v>2</v>
      </c>
      <c r="E60" s="38">
        <f>SUM('b-hess'!D45:D50)</f>
        <v>4</v>
      </c>
      <c r="F60" s="38">
        <f>SUM('b-hess'!E45:E50)</f>
        <v>2</v>
      </c>
      <c r="G60" s="38">
        <f>SUM('b-hess'!F45:F50)</f>
        <v>1</v>
      </c>
      <c r="H60" s="38">
        <f>SUM('b-hess'!G45:G50)</f>
        <v>2</v>
      </c>
      <c r="I60" s="38">
        <f>SUM('b-hess'!H45:H50)</f>
        <v>1</v>
      </c>
      <c r="J60" s="38">
        <f>SUM('b-hess'!I45:I50)</f>
        <v>0</v>
      </c>
      <c r="K60" s="38">
        <f>SUM('b-hess'!J45:J50)</f>
        <v>0</v>
      </c>
      <c r="L60" s="38">
        <f>SUM('b-hess'!K45:K50)</f>
        <v>0</v>
      </c>
      <c r="M60" s="38">
        <f>SUM('b-hess'!L45:L50)</f>
        <v>1</v>
      </c>
      <c r="N60" s="38">
        <f>SUM('b-hess'!M45:M50)</f>
        <v>1</v>
      </c>
      <c r="O60" s="38">
        <f>SUM('b-hess'!N45:N50)</f>
        <v>0</v>
      </c>
      <c r="P60" s="38">
        <f>SUM('b-hess'!O45:O50)</f>
        <v>1</v>
      </c>
      <c r="Q60" s="38">
        <f>SUM('b-hess'!P45:P50)</f>
        <v>0</v>
      </c>
      <c r="R60" s="38">
        <f>SUM('b-hess'!Q45:Q50)</f>
        <v>1</v>
      </c>
      <c r="S60" s="38">
        <f>SUM('b-hess'!R45:R50)</f>
        <v>0</v>
      </c>
      <c r="T60" s="39">
        <f t="shared" si="4"/>
        <v>0.5</v>
      </c>
      <c r="U60" s="39">
        <f t="shared" si="5"/>
        <v>0.5</v>
      </c>
      <c r="V60" s="39">
        <f t="shared" si="6"/>
        <v>0.6666666666666666</v>
      </c>
      <c r="W60" s="39">
        <f t="shared" si="7"/>
        <v>1.1666666666666665</v>
      </c>
    </row>
    <row r="61" spans="1:23" ht="12.75">
      <c r="A61" s="115">
        <f>SUBTOTAL(3,$T$2:T61)</f>
        <v>60</v>
      </c>
      <c r="B61" s="8" t="str">
        <f>'b-hess'!A$51</f>
        <v>Lindner, Dustin</v>
      </c>
      <c r="C61" s="8" t="str">
        <f>'b-hess'!$A$1</f>
        <v>Hessen</v>
      </c>
      <c r="D61" s="38">
        <f>SUM('b-hess'!C52:C57)</f>
        <v>5</v>
      </c>
      <c r="E61" s="38">
        <f>SUM('b-hess'!D52:D57)</f>
        <v>14</v>
      </c>
      <c r="F61" s="38">
        <f>SUM('b-hess'!E52:E57)</f>
        <v>13</v>
      </c>
      <c r="G61" s="38">
        <f>SUM('b-hess'!F52:F57)</f>
        <v>3</v>
      </c>
      <c r="H61" s="38">
        <f>SUM('b-hess'!G52:G57)</f>
        <v>2</v>
      </c>
      <c r="I61" s="38">
        <f>SUM('b-hess'!H52:H57)</f>
        <v>3</v>
      </c>
      <c r="J61" s="38">
        <f>SUM('b-hess'!I52:I57)</f>
        <v>1</v>
      </c>
      <c r="K61" s="38">
        <f>SUM('b-hess'!J52:J57)</f>
        <v>0</v>
      </c>
      <c r="L61" s="38">
        <f>SUM('b-hess'!K52:K57)</f>
        <v>0</v>
      </c>
      <c r="M61" s="38">
        <f>SUM('b-hess'!L52:L57)</f>
        <v>4</v>
      </c>
      <c r="N61" s="38">
        <f>SUM('b-hess'!M52:M57)</f>
        <v>0</v>
      </c>
      <c r="O61" s="38">
        <f>SUM('b-hess'!N52:N57)</f>
        <v>1</v>
      </c>
      <c r="P61" s="38">
        <f>SUM('b-hess'!O52:O57)</f>
        <v>1</v>
      </c>
      <c r="Q61" s="38">
        <f>SUM('b-hess'!P52:P57)</f>
        <v>0</v>
      </c>
      <c r="R61" s="38">
        <f>SUM('b-hess'!Q52:Q57)</f>
        <v>0</v>
      </c>
      <c r="S61" s="38">
        <f>SUM('b-hess'!R52:R57)</f>
        <v>0</v>
      </c>
      <c r="T61" s="39">
        <f t="shared" si="4"/>
        <v>0.23076923076923078</v>
      </c>
      <c r="U61" s="39">
        <f t="shared" si="5"/>
        <v>0.3076923076923077</v>
      </c>
      <c r="V61" s="39">
        <f t="shared" si="6"/>
        <v>0.2857142857142857</v>
      </c>
      <c r="W61" s="39">
        <f t="shared" si="7"/>
        <v>0.5934065934065934</v>
      </c>
    </row>
    <row r="62" spans="1:23" ht="12.75">
      <c r="A62" s="115">
        <f>SUBTOTAL(3,$T$2:T62)</f>
        <v>61</v>
      </c>
      <c r="B62" s="8" t="str">
        <f>'b-hess'!A$58</f>
        <v>Meyer, Phil</v>
      </c>
      <c r="C62" s="8" t="str">
        <f>'b-hess'!$A$1</f>
        <v>Hessen</v>
      </c>
      <c r="D62" s="38">
        <f>SUM('b-hess'!C59:C64)</f>
        <v>2</v>
      </c>
      <c r="E62" s="38">
        <f>SUM('b-hess'!D59:D64)</f>
        <v>4</v>
      </c>
      <c r="F62" s="38">
        <f>SUM('b-hess'!E59:E64)</f>
        <v>2</v>
      </c>
      <c r="G62" s="38">
        <f>SUM('b-hess'!F59:F64)</f>
        <v>0</v>
      </c>
      <c r="H62" s="38">
        <f>SUM('b-hess'!G59:G64)</f>
        <v>1</v>
      </c>
      <c r="I62" s="38">
        <f>SUM('b-hess'!H59:H64)</f>
        <v>0</v>
      </c>
      <c r="J62" s="38">
        <f>SUM('b-hess'!I59:I64)</f>
        <v>0</v>
      </c>
      <c r="K62" s="38">
        <f>SUM('b-hess'!J59:J64)</f>
        <v>0</v>
      </c>
      <c r="L62" s="38">
        <f>SUM('b-hess'!K59:K64)</f>
        <v>0</v>
      </c>
      <c r="M62" s="38">
        <f>SUM('b-hess'!L59:L64)</f>
        <v>1</v>
      </c>
      <c r="N62" s="38">
        <f>SUM('b-hess'!M59:M64)</f>
        <v>2</v>
      </c>
      <c r="O62" s="38">
        <f>SUM('b-hess'!N59:N64)</f>
        <v>0</v>
      </c>
      <c r="P62" s="38">
        <f>SUM('b-hess'!O59:O64)</f>
        <v>0</v>
      </c>
      <c r="Q62" s="38">
        <f>SUM('b-hess'!P59:P64)</f>
        <v>0</v>
      </c>
      <c r="R62" s="38">
        <f>SUM('b-hess'!Q59:Q64)</f>
        <v>0</v>
      </c>
      <c r="S62" s="38">
        <f>SUM('b-hess'!R59:R64)</f>
        <v>0</v>
      </c>
      <c r="T62" s="39">
        <f t="shared" si="4"/>
        <v>0</v>
      </c>
      <c r="U62" s="39">
        <f t="shared" si="5"/>
        <v>0</v>
      </c>
      <c r="V62" s="39">
        <f t="shared" si="6"/>
        <v>0.5</v>
      </c>
      <c r="W62" s="39">
        <f t="shared" si="7"/>
        <v>0.5</v>
      </c>
    </row>
    <row r="63" spans="1:23" ht="12.75">
      <c r="A63" s="115">
        <f>SUBTOTAL(3,$T$2:T63)</f>
        <v>62</v>
      </c>
      <c r="B63" s="8" t="str">
        <f>'b-hess'!A$65</f>
        <v>Romeyer, Louis</v>
      </c>
      <c r="C63" s="8" t="str">
        <f>'b-hess'!$A$1</f>
        <v>Hessen</v>
      </c>
      <c r="D63" s="38">
        <f>SUM('b-hess'!C66:C71)</f>
        <v>5</v>
      </c>
      <c r="E63" s="38">
        <f>SUM('b-hess'!D66:D71)</f>
        <v>16</v>
      </c>
      <c r="F63" s="38">
        <f>SUM('b-hess'!E66:E71)</f>
        <v>12</v>
      </c>
      <c r="G63" s="38">
        <f>SUM('b-hess'!F66:F71)</f>
        <v>1</v>
      </c>
      <c r="H63" s="38">
        <f>SUM('b-hess'!G66:G71)</f>
        <v>2</v>
      </c>
      <c r="I63" s="38">
        <f>SUM('b-hess'!H66:H71)</f>
        <v>2</v>
      </c>
      <c r="J63" s="38">
        <f>SUM('b-hess'!I66:I71)</f>
        <v>0</v>
      </c>
      <c r="K63" s="38">
        <f>SUM('b-hess'!J66:J71)</f>
        <v>0</v>
      </c>
      <c r="L63" s="38">
        <f>SUM('b-hess'!K66:K71)</f>
        <v>0</v>
      </c>
      <c r="M63" s="38">
        <f>SUM('b-hess'!L66:L71)</f>
        <v>6</v>
      </c>
      <c r="N63" s="38">
        <f>SUM('b-hess'!M66:M71)</f>
        <v>4</v>
      </c>
      <c r="O63" s="38">
        <f>SUM('b-hess'!N66:N71)</f>
        <v>0</v>
      </c>
      <c r="P63" s="38">
        <f>SUM('b-hess'!O66:O71)</f>
        <v>2</v>
      </c>
      <c r="Q63" s="38">
        <f>SUM('b-hess'!P66:P71)</f>
        <v>0</v>
      </c>
      <c r="R63" s="38">
        <f>SUM('b-hess'!Q66:Q71)</f>
        <v>0</v>
      </c>
      <c r="S63" s="38">
        <f>SUM('b-hess'!R66:R71)</f>
        <v>0</v>
      </c>
      <c r="T63" s="39">
        <f t="shared" si="4"/>
        <v>0.16666666666666666</v>
      </c>
      <c r="U63" s="39">
        <f t="shared" si="5"/>
        <v>0.16666666666666666</v>
      </c>
      <c r="V63" s="39">
        <f t="shared" si="6"/>
        <v>0.375</v>
      </c>
      <c r="W63" s="39">
        <f t="shared" si="7"/>
        <v>0.5416666666666666</v>
      </c>
    </row>
    <row r="64" spans="1:23" ht="12.75">
      <c r="A64" s="115">
        <f>SUBTOTAL(3,$T$2:T64)</f>
        <v>63</v>
      </c>
      <c r="B64" s="8" t="str">
        <f>'b-hess'!A$72</f>
        <v>Ross, Carlo</v>
      </c>
      <c r="C64" s="8" t="str">
        <f>'b-hess'!$A$1</f>
        <v>Hessen</v>
      </c>
      <c r="D64" s="38">
        <f>SUM('b-hess'!C73:C78)</f>
        <v>5</v>
      </c>
      <c r="E64" s="38">
        <f>SUM('b-hess'!D73:D78)</f>
        <v>19</v>
      </c>
      <c r="F64" s="38">
        <f>SUM('b-hess'!E73:E78)</f>
        <v>15</v>
      </c>
      <c r="G64" s="38">
        <f>SUM('b-hess'!F73:F78)</f>
        <v>6</v>
      </c>
      <c r="H64" s="38">
        <f>SUM('b-hess'!G73:G78)</f>
        <v>2</v>
      </c>
      <c r="I64" s="38">
        <f>SUM('b-hess'!H73:H78)</f>
        <v>5</v>
      </c>
      <c r="J64" s="38">
        <f>SUM('b-hess'!I73:I78)</f>
        <v>1</v>
      </c>
      <c r="K64" s="38">
        <f>SUM('b-hess'!J73:J78)</f>
        <v>2</v>
      </c>
      <c r="L64" s="38">
        <f>SUM('b-hess'!K73:K78)</f>
        <v>0</v>
      </c>
      <c r="M64" s="38">
        <f>SUM('b-hess'!L73:L78)</f>
        <v>4</v>
      </c>
      <c r="N64" s="38">
        <f>SUM('b-hess'!M73:M78)</f>
        <v>4</v>
      </c>
      <c r="O64" s="38">
        <f>SUM('b-hess'!N73:N78)</f>
        <v>0</v>
      </c>
      <c r="P64" s="38">
        <f>SUM('b-hess'!O73:O78)</f>
        <v>3</v>
      </c>
      <c r="Q64" s="38">
        <f>SUM('b-hess'!P73:P78)</f>
        <v>0</v>
      </c>
      <c r="R64" s="38">
        <f>SUM('b-hess'!Q73:Q78)</f>
        <v>0</v>
      </c>
      <c r="S64" s="38">
        <f>SUM('b-hess'!R73:R78)</f>
        <v>0</v>
      </c>
      <c r="T64" s="39">
        <f t="shared" si="4"/>
        <v>0.3333333333333333</v>
      </c>
      <c r="U64" s="39">
        <f t="shared" si="5"/>
        <v>0.6666666666666666</v>
      </c>
      <c r="V64" s="39">
        <f t="shared" si="6"/>
        <v>0.47368421052631576</v>
      </c>
      <c r="W64" s="39">
        <f t="shared" si="7"/>
        <v>1.1403508771929824</v>
      </c>
    </row>
    <row r="65" spans="1:23" ht="12.75">
      <c r="A65" s="115">
        <f>SUBTOTAL(3,$T$2:T65)</f>
        <v>64</v>
      </c>
      <c r="B65" s="8" t="str">
        <f>'b-hess'!A$79</f>
        <v>Rossius, Nicklas</v>
      </c>
      <c r="C65" s="8" t="str">
        <f>'b-hess'!$A$1</f>
        <v>Hessen</v>
      </c>
      <c r="D65" s="38">
        <f>SUM('b-hess'!C80:C85)</f>
        <v>3</v>
      </c>
      <c r="E65" s="38">
        <f>SUM('b-hess'!D80:D85)</f>
        <v>7</v>
      </c>
      <c r="F65" s="38">
        <f>SUM('b-hess'!E80:E85)</f>
        <v>2</v>
      </c>
      <c r="G65" s="38">
        <f>SUM('b-hess'!F80:F85)</f>
        <v>2</v>
      </c>
      <c r="H65" s="38">
        <f>SUM('b-hess'!G80:G85)</f>
        <v>0</v>
      </c>
      <c r="I65" s="38">
        <f>SUM('b-hess'!H80:H85)</f>
        <v>1</v>
      </c>
      <c r="J65" s="38">
        <f>SUM('b-hess'!I80:I85)</f>
        <v>0</v>
      </c>
      <c r="K65" s="38">
        <f>SUM('b-hess'!J80:J85)</f>
        <v>0</v>
      </c>
      <c r="L65" s="38">
        <f>SUM('b-hess'!K80:K85)</f>
        <v>0</v>
      </c>
      <c r="M65" s="38">
        <f>SUM('b-hess'!L80:L85)</f>
        <v>0</v>
      </c>
      <c r="N65" s="38">
        <f>SUM('b-hess'!M80:M85)</f>
        <v>4</v>
      </c>
      <c r="O65" s="38">
        <f>SUM('b-hess'!N80:N85)</f>
        <v>0</v>
      </c>
      <c r="P65" s="38">
        <f>SUM('b-hess'!O80:O85)</f>
        <v>2</v>
      </c>
      <c r="Q65" s="38">
        <f>SUM('b-hess'!P80:P85)</f>
        <v>0</v>
      </c>
      <c r="R65" s="38">
        <f>SUM('b-hess'!Q80:Q85)</f>
        <v>1</v>
      </c>
      <c r="S65" s="38">
        <f>SUM('b-hess'!R80:R85)</f>
        <v>0</v>
      </c>
      <c r="T65" s="39">
        <f t="shared" si="4"/>
        <v>0.5</v>
      </c>
      <c r="U65" s="39">
        <f t="shared" si="5"/>
        <v>0.5</v>
      </c>
      <c r="V65" s="39">
        <f t="shared" si="6"/>
        <v>0.8333333333333334</v>
      </c>
      <c r="W65" s="39">
        <f t="shared" si="7"/>
        <v>1.3333333333333335</v>
      </c>
    </row>
    <row r="66" spans="1:23" ht="12.75">
      <c r="A66" s="115">
        <f>SUBTOTAL(3,$T$2:T66)</f>
        <v>65</v>
      </c>
      <c r="B66" s="8" t="str">
        <f>'b-hess'!A$86</f>
        <v>Schiesser, Jacob</v>
      </c>
      <c r="C66" s="8" t="str">
        <f>'b-hess'!$A$1</f>
        <v>Hessen</v>
      </c>
      <c r="D66" s="38">
        <f>SUM('b-hess'!C87:C92)</f>
        <v>1</v>
      </c>
      <c r="E66" s="38">
        <f>SUM('b-hess'!D87:D92)</f>
        <v>1</v>
      </c>
      <c r="F66" s="38">
        <f>SUM('b-hess'!E87:E92)</f>
        <v>1</v>
      </c>
      <c r="G66" s="38">
        <f>SUM('b-hess'!F87:F92)</f>
        <v>1</v>
      </c>
      <c r="H66" s="38">
        <f>SUM('b-hess'!G87:G92)</f>
        <v>0</v>
      </c>
      <c r="I66" s="38">
        <f>SUM('b-hess'!H87:H92)</f>
        <v>0</v>
      </c>
      <c r="J66" s="38">
        <f>SUM('b-hess'!I87:I92)</f>
        <v>0</v>
      </c>
      <c r="K66" s="38">
        <f>SUM('b-hess'!J87:J92)</f>
        <v>0</v>
      </c>
      <c r="L66" s="38">
        <f>SUM('b-hess'!K87:K92)</f>
        <v>0</v>
      </c>
      <c r="M66" s="38">
        <f>SUM('b-hess'!L87:L92)</f>
        <v>0</v>
      </c>
      <c r="N66" s="38">
        <f>SUM('b-hess'!M87:M92)</f>
        <v>0</v>
      </c>
      <c r="O66" s="38">
        <f>SUM('b-hess'!N87:N92)</f>
        <v>0</v>
      </c>
      <c r="P66" s="38">
        <f>SUM('b-hess'!O87:O92)</f>
        <v>0</v>
      </c>
      <c r="Q66" s="38">
        <f>SUM('b-hess'!P87:P92)</f>
        <v>0</v>
      </c>
      <c r="R66" s="38">
        <f>SUM('b-hess'!Q87:Q92)</f>
        <v>0</v>
      </c>
      <c r="S66" s="38">
        <f>SUM('b-hess'!R87:R92)</f>
        <v>0</v>
      </c>
      <c r="T66" s="39">
        <f aca="true" t="shared" si="8" ref="T66:T97">IF(F66=0,0,I66/F66)</f>
        <v>0</v>
      </c>
      <c r="U66" s="39">
        <f aca="true" t="shared" si="9" ref="U66:U97">IF(F66=0,0,(I66+J66+2*K66+3*L66)/F66)</f>
        <v>0</v>
      </c>
      <c r="V66" s="39">
        <f aca="true" t="shared" si="10" ref="V66:V97">IF(F66+N66+O66+S66=0,0,(I66+N66+O66)/(F66+O66+N66+S66))</f>
        <v>0</v>
      </c>
      <c r="W66" s="39">
        <f aca="true" t="shared" si="11" ref="W66:W97">U66+V66</f>
        <v>0</v>
      </c>
    </row>
    <row r="67" spans="1:23" ht="12.75">
      <c r="A67" s="115">
        <f>SUBTOTAL(3,$T$2:T67)</f>
        <v>66</v>
      </c>
      <c r="B67" s="8" t="str">
        <f>'b-hess'!A$93</f>
        <v>Schmidt, Jan-Felix</v>
      </c>
      <c r="C67" s="8" t="str">
        <f>'b-hess'!$A$1</f>
        <v>Hessen</v>
      </c>
      <c r="D67" s="38">
        <f>SUM('b-hess'!C94:C99)</f>
        <v>0</v>
      </c>
      <c r="E67" s="38">
        <f>SUM('b-hess'!D94:D99)</f>
        <v>0</v>
      </c>
      <c r="F67" s="38">
        <f>SUM('b-hess'!E94:E99)</f>
        <v>0</v>
      </c>
      <c r="G67" s="38">
        <f>SUM('b-hess'!F94:F99)</f>
        <v>0</v>
      </c>
      <c r="H67" s="38">
        <f>SUM('b-hess'!G94:G99)</f>
        <v>0</v>
      </c>
      <c r="I67" s="38">
        <f>SUM('b-hess'!H94:H99)</f>
        <v>0</v>
      </c>
      <c r="J67" s="38">
        <f>SUM('b-hess'!I94:I99)</f>
        <v>0</v>
      </c>
      <c r="K67" s="38">
        <f>SUM('b-hess'!J94:J99)</f>
        <v>0</v>
      </c>
      <c r="L67" s="38">
        <f>SUM('b-hess'!K94:K99)</f>
        <v>0</v>
      </c>
      <c r="M67" s="38">
        <f>SUM('b-hess'!L94:L99)</f>
        <v>0</v>
      </c>
      <c r="N67" s="38">
        <f>SUM('b-hess'!M94:M99)</f>
        <v>0</v>
      </c>
      <c r="O67" s="38">
        <f>SUM('b-hess'!N94:N99)</f>
        <v>0</v>
      </c>
      <c r="P67" s="38">
        <f>SUM('b-hess'!O94:O99)</f>
        <v>0</v>
      </c>
      <c r="Q67" s="38">
        <f>SUM('b-hess'!P94:P99)</f>
        <v>0</v>
      </c>
      <c r="R67" s="38">
        <f>SUM('b-hess'!Q94:Q99)</f>
        <v>0</v>
      </c>
      <c r="S67" s="38">
        <f>SUM('b-hess'!R94:R99)</f>
        <v>0</v>
      </c>
      <c r="T67" s="39">
        <f t="shared" si="8"/>
        <v>0</v>
      </c>
      <c r="U67" s="39">
        <f t="shared" si="9"/>
        <v>0</v>
      </c>
      <c r="V67" s="39">
        <f t="shared" si="10"/>
        <v>0</v>
      </c>
      <c r="W67" s="39">
        <f t="shared" si="11"/>
        <v>0</v>
      </c>
    </row>
    <row r="68" spans="1:23" ht="12.75">
      <c r="A68" s="115">
        <f>SUBTOTAL(3,$T$2:T68)</f>
        <v>67</v>
      </c>
      <c r="B68" s="8" t="str">
        <f>'b-hess'!A$100</f>
        <v>Thierolf,  Felix</v>
      </c>
      <c r="C68" s="8" t="str">
        <f>'b-hess'!$A$1</f>
        <v>Hessen</v>
      </c>
      <c r="D68" s="38">
        <f>SUM('b-hess'!C101:C106)</f>
        <v>5</v>
      </c>
      <c r="E68" s="38">
        <f>SUM('b-hess'!D101:D106)</f>
        <v>18</v>
      </c>
      <c r="F68" s="38">
        <f>SUM('b-hess'!E101:E106)</f>
        <v>15</v>
      </c>
      <c r="G68" s="38">
        <f>SUM('b-hess'!F101:F106)</f>
        <v>4</v>
      </c>
      <c r="H68" s="38">
        <f>SUM('b-hess'!G101:G106)</f>
        <v>2</v>
      </c>
      <c r="I68" s="38">
        <f>SUM('b-hess'!H101:H106)</f>
        <v>3</v>
      </c>
      <c r="J68" s="38">
        <f>SUM('b-hess'!I101:I106)</f>
        <v>0</v>
      </c>
      <c r="K68" s="38">
        <f>SUM('b-hess'!J101:J106)</f>
        <v>0</v>
      </c>
      <c r="L68" s="38">
        <f>SUM('b-hess'!K101:K106)</f>
        <v>0</v>
      </c>
      <c r="M68" s="38">
        <f>SUM('b-hess'!L101:L106)</f>
        <v>2</v>
      </c>
      <c r="N68" s="38">
        <f>SUM('b-hess'!M101:M106)</f>
        <v>2</v>
      </c>
      <c r="O68" s="38">
        <f>SUM('b-hess'!N101:N106)</f>
        <v>0</v>
      </c>
      <c r="P68" s="38">
        <f>SUM('b-hess'!O101:O106)</f>
        <v>2</v>
      </c>
      <c r="Q68" s="38">
        <f>SUM('b-hess'!P101:P106)</f>
        <v>1</v>
      </c>
      <c r="R68" s="38">
        <f>SUM('b-hess'!Q101:Q106)</f>
        <v>1</v>
      </c>
      <c r="S68" s="38">
        <f>SUM('b-hess'!R101:R106)</f>
        <v>0</v>
      </c>
      <c r="T68" s="39">
        <f t="shared" si="8"/>
        <v>0.2</v>
      </c>
      <c r="U68" s="39">
        <f t="shared" si="9"/>
        <v>0.2</v>
      </c>
      <c r="V68" s="39">
        <f t="shared" si="10"/>
        <v>0.29411764705882354</v>
      </c>
      <c r="W68" s="39">
        <f t="shared" si="11"/>
        <v>0.49411764705882355</v>
      </c>
    </row>
    <row r="69" spans="1:23" ht="12.75">
      <c r="A69" s="115">
        <f>SUBTOTAL(3,$T$2:T69)</f>
        <v>68</v>
      </c>
      <c r="B69" s="8" t="str">
        <f>'b-hess'!A$107</f>
        <v>Weck, Julius</v>
      </c>
      <c r="C69" s="8" t="str">
        <f>'b-hess'!$A$1</f>
        <v>Hessen</v>
      </c>
      <c r="D69" s="38">
        <f>SUM('b-hess'!C108:C113)</f>
        <v>2</v>
      </c>
      <c r="E69" s="38">
        <f>SUM('b-hess'!D108:D113)</f>
        <v>3</v>
      </c>
      <c r="F69" s="38">
        <f>SUM('b-hess'!E108:E113)</f>
        <v>3</v>
      </c>
      <c r="G69" s="38">
        <f>SUM('b-hess'!F108:F113)</f>
        <v>0</v>
      </c>
      <c r="H69" s="38">
        <f>SUM('b-hess'!G108:G113)</f>
        <v>2</v>
      </c>
      <c r="I69" s="38">
        <f>SUM('b-hess'!H108:H113)</f>
        <v>1</v>
      </c>
      <c r="J69" s="38">
        <f>SUM('b-hess'!I108:I113)</f>
        <v>0</v>
      </c>
      <c r="K69" s="38">
        <f>SUM('b-hess'!J108:J113)</f>
        <v>0</v>
      </c>
      <c r="L69" s="38">
        <f>SUM('b-hess'!K108:K113)</f>
        <v>0</v>
      </c>
      <c r="M69" s="38">
        <f>SUM('b-hess'!L108:L113)</f>
        <v>2</v>
      </c>
      <c r="N69" s="38">
        <f>SUM('b-hess'!M108:M113)</f>
        <v>0</v>
      </c>
      <c r="O69" s="38">
        <f>SUM('b-hess'!N108:N113)</f>
        <v>0</v>
      </c>
      <c r="P69" s="38">
        <f>SUM('b-hess'!O108:O113)</f>
        <v>0</v>
      </c>
      <c r="Q69" s="38">
        <f>SUM('b-hess'!P108:P113)</f>
        <v>0</v>
      </c>
      <c r="R69" s="38">
        <f>SUM('b-hess'!Q108:Q113)</f>
        <v>0</v>
      </c>
      <c r="S69" s="38">
        <f>SUM('b-hess'!R108:R113)</f>
        <v>0</v>
      </c>
      <c r="T69" s="39">
        <f t="shared" si="8"/>
        <v>0.3333333333333333</v>
      </c>
      <c r="U69" s="39">
        <f t="shared" si="9"/>
        <v>0.3333333333333333</v>
      </c>
      <c r="V69" s="39">
        <f t="shared" si="10"/>
        <v>0.3333333333333333</v>
      </c>
      <c r="W69" s="39">
        <f t="shared" si="11"/>
        <v>0.6666666666666666</v>
      </c>
    </row>
    <row r="70" spans="1:23" ht="12.75">
      <c r="A70" s="115">
        <f>SUBTOTAL(3,$T$2:T70)</f>
        <v>69</v>
      </c>
      <c r="B70" s="8" t="str">
        <f>'b-nrw'!A$2</f>
        <v>Blesing, Robert</v>
      </c>
      <c r="C70" s="8" t="str">
        <f>'b-nrw'!$A$1</f>
        <v>Nordrhein-Westfalen</v>
      </c>
      <c r="D70" s="38">
        <f>SUM('b-nrw'!C3:C8)</f>
        <v>0</v>
      </c>
      <c r="E70" s="38">
        <f>SUM('b-nrw'!D3:D8)</f>
        <v>0</v>
      </c>
      <c r="F70" s="38">
        <f>SUM('b-nrw'!E3:E8)</f>
        <v>0</v>
      </c>
      <c r="G70" s="38">
        <f>SUM('b-nrw'!F3:F8)</f>
        <v>0</v>
      </c>
      <c r="H70" s="38">
        <f>SUM('b-nrw'!G3:G8)</f>
        <v>0</v>
      </c>
      <c r="I70" s="38">
        <f>SUM('b-nrw'!H3:H8)</f>
        <v>0</v>
      </c>
      <c r="J70" s="38">
        <f>SUM('b-nrw'!I3:I8)</f>
        <v>0</v>
      </c>
      <c r="K70" s="38">
        <f>SUM('b-nrw'!J3:J8)</f>
        <v>0</v>
      </c>
      <c r="L70" s="38">
        <f>SUM('b-nrw'!K3:K8)</f>
        <v>0</v>
      </c>
      <c r="M70" s="38">
        <f>SUM('b-nrw'!L3:L8)</f>
        <v>0</v>
      </c>
      <c r="N70" s="38">
        <f>SUM('b-nrw'!M3:M8)</f>
        <v>0</v>
      </c>
      <c r="O70" s="38">
        <f>SUM('b-nrw'!N3:N8)</f>
        <v>0</v>
      </c>
      <c r="P70" s="38">
        <f>SUM('b-nrw'!O3:O8)</f>
        <v>0</v>
      </c>
      <c r="Q70" s="38">
        <f>SUM('b-nrw'!P3:P8)</f>
        <v>0</v>
      </c>
      <c r="R70" s="38">
        <f>SUM('b-nrw'!Q3:Q8)</f>
        <v>0</v>
      </c>
      <c r="S70" s="38">
        <f>SUM('b-nrw'!R3:R8)</f>
        <v>0</v>
      </c>
      <c r="T70" s="39">
        <f t="shared" si="8"/>
        <v>0</v>
      </c>
      <c r="U70" s="39">
        <f t="shared" si="9"/>
        <v>0</v>
      </c>
      <c r="V70" s="39">
        <f t="shared" si="10"/>
        <v>0</v>
      </c>
      <c r="W70" s="39">
        <f t="shared" si="11"/>
        <v>0</v>
      </c>
    </row>
    <row r="71" spans="1:23" ht="12.75">
      <c r="A71" s="115">
        <f>SUBTOTAL(3,$T$2:T71)</f>
        <v>70</v>
      </c>
      <c r="B71" s="8" t="str">
        <f>'b-nrw'!A$9</f>
        <v>Börner, Mel</v>
      </c>
      <c r="C71" s="8" t="str">
        <f>'b-nrw'!$A$1</f>
        <v>Nordrhein-Westfalen</v>
      </c>
      <c r="D71" s="38">
        <f>SUM('b-nrw'!C10:C15)</f>
        <v>2</v>
      </c>
      <c r="E71" s="38">
        <f>SUM('b-nrw'!D10:D15)</f>
        <v>6</v>
      </c>
      <c r="F71" s="38">
        <f>SUM('b-nrw'!E10:E15)</f>
        <v>5</v>
      </c>
      <c r="G71" s="38">
        <f>SUM('b-nrw'!F10:F15)</f>
        <v>2</v>
      </c>
      <c r="H71" s="38">
        <f>SUM('b-nrw'!G10:G15)</f>
        <v>2</v>
      </c>
      <c r="I71" s="38">
        <f>SUM('b-nrw'!H10:H15)</f>
        <v>1</v>
      </c>
      <c r="J71" s="38">
        <f>SUM('b-nrw'!I10:I15)</f>
        <v>0</v>
      </c>
      <c r="K71" s="38">
        <f>SUM('b-nrw'!J10:J15)</f>
        <v>0</v>
      </c>
      <c r="L71" s="38">
        <f>SUM('b-nrw'!K10:K15)</f>
        <v>0</v>
      </c>
      <c r="M71" s="38">
        <f>SUM('b-nrw'!L10:L15)</f>
        <v>0</v>
      </c>
      <c r="N71" s="38">
        <f>SUM('b-nrw'!M10:M15)</f>
        <v>1</v>
      </c>
      <c r="O71" s="38">
        <f>SUM('b-nrw'!N10:N15)</f>
        <v>0</v>
      </c>
      <c r="P71" s="38">
        <f>SUM('b-nrw'!O10:O15)</f>
        <v>2</v>
      </c>
      <c r="Q71" s="38">
        <f>SUM('b-nrw'!P10:P15)</f>
        <v>0</v>
      </c>
      <c r="R71" s="38">
        <f>SUM('b-nrw'!Q10:Q15)</f>
        <v>0</v>
      </c>
      <c r="S71" s="38">
        <f>SUM('b-nrw'!R10:R15)</f>
        <v>0</v>
      </c>
      <c r="T71" s="39">
        <f t="shared" si="8"/>
        <v>0.2</v>
      </c>
      <c r="U71" s="39">
        <f t="shared" si="9"/>
        <v>0.2</v>
      </c>
      <c r="V71" s="39">
        <f t="shared" si="10"/>
        <v>0.3333333333333333</v>
      </c>
      <c r="W71" s="39">
        <f t="shared" si="11"/>
        <v>0.5333333333333333</v>
      </c>
    </row>
    <row r="72" spans="1:23" ht="12.75">
      <c r="A72" s="115">
        <f>SUBTOTAL(3,$T$2:T72)</f>
        <v>71</v>
      </c>
      <c r="B72" s="8" t="str">
        <f>'b-nrw'!A$16</f>
        <v>Dembowski, Steffen</v>
      </c>
      <c r="C72" s="8" t="str">
        <f>'b-nrw'!$A$1</f>
        <v>Nordrhein-Westfalen</v>
      </c>
      <c r="D72" s="38">
        <f>SUM('b-nrw'!C17:C22)</f>
        <v>0</v>
      </c>
      <c r="E72" s="38">
        <f>SUM('b-nrw'!D17:D22)</f>
        <v>0</v>
      </c>
      <c r="F72" s="38">
        <f>SUM('b-nrw'!E17:E22)</f>
        <v>0</v>
      </c>
      <c r="G72" s="38">
        <f>SUM('b-nrw'!F17:F22)</f>
        <v>0</v>
      </c>
      <c r="H72" s="38">
        <f>SUM('b-nrw'!G17:G22)</f>
        <v>0</v>
      </c>
      <c r="I72" s="38">
        <f>SUM('b-nrw'!H17:H22)</f>
        <v>0</v>
      </c>
      <c r="J72" s="38">
        <f>SUM('b-nrw'!I17:I22)</f>
        <v>0</v>
      </c>
      <c r="K72" s="38">
        <f>SUM('b-nrw'!J17:J22)</f>
        <v>0</v>
      </c>
      <c r="L72" s="38">
        <f>SUM('b-nrw'!K17:K22)</f>
        <v>0</v>
      </c>
      <c r="M72" s="38">
        <f>SUM('b-nrw'!L17:L22)</f>
        <v>0</v>
      </c>
      <c r="N72" s="38">
        <f>SUM('b-nrw'!M17:M22)</f>
        <v>0</v>
      </c>
      <c r="O72" s="38">
        <f>SUM('b-nrw'!N17:N22)</f>
        <v>0</v>
      </c>
      <c r="P72" s="38">
        <f>SUM('b-nrw'!O17:O22)</f>
        <v>0</v>
      </c>
      <c r="Q72" s="38">
        <f>SUM('b-nrw'!P17:P22)</f>
        <v>0</v>
      </c>
      <c r="R72" s="38">
        <f>SUM('b-nrw'!Q17:Q22)</f>
        <v>0</v>
      </c>
      <c r="S72" s="38">
        <f>SUM('b-nrw'!R17:R22)</f>
        <v>0</v>
      </c>
      <c r="T72" s="39">
        <f t="shared" si="8"/>
        <v>0</v>
      </c>
      <c r="U72" s="39">
        <f t="shared" si="9"/>
        <v>0</v>
      </c>
      <c r="V72" s="39">
        <f t="shared" si="10"/>
        <v>0</v>
      </c>
      <c r="W72" s="39">
        <f t="shared" si="11"/>
        <v>0</v>
      </c>
    </row>
    <row r="73" spans="1:23" ht="12.75">
      <c r="A73" s="115">
        <f>SUBTOTAL(3,$T$2:T73)</f>
        <v>72</v>
      </c>
      <c r="B73" s="8" t="str">
        <f>'b-nrw'!A$23</f>
        <v>Eckermann, Max</v>
      </c>
      <c r="C73" s="8" t="str">
        <f>'b-nrw'!$A$1</f>
        <v>Nordrhein-Westfalen</v>
      </c>
      <c r="D73" s="38">
        <f>SUM('b-nrw'!C24:C29)</f>
        <v>4</v>
      </c>
      <c r="E73" s="38">
        <f>SUM('b-nrw'!D24:D29)</f>
        <v>15</v>
      </c>
      <c r="F73" s="38">
        <f>SUM('b-nrw'!E24:E29)</f>
        <v>12</v>
      </c>
      <c r="G73" s="38">
        <f>SUM('b-nrw'!F24:F29)</f>
        <v>1</v>
      </c>
      <c r="H73" s="38">
        <f>SUM('b-nrw'!G24:G29)</f>
        <v>3</v>
      </c>
      <c r="I73" s="38">
        <f>SUM('b-nrw'!H24:H29)</f>
        <v>2</v>
      </c>
      <c r="J73" s="38">
        <f>SUM('b-nrw'!I24:I29)</f>
        <v>0</v>
      </c>
      <c r="K73" s="38">
        <f>SUM('b-nrw'!J24:J29)</f>
        <v>0</v>
      </c>
      <c r="L73" s="38">
        <f>SUM('b-nrw'!K24:K29)</f>
        <v>0</v>
      </c>
      <c r="M73" s="38">
        <f>SUM('b-nrw'!L24:L29)</f>
        <v>2</v>
      </c>
      <c r="N73" s="38">
        <f>SUM('b-nrw'!M24:M29)</f>
        <v>0</v>
      </c>
      <c r="O73" s="38">
        <f>SUM('b-nrw'!N24:N29)</f>
        <v>1</v>
      </c>
      <c r="P73" s="38">
        <f>SUM('b-nrw'!O24:O29)</f>
        <v>1</v>
      </c>
      <c r="Q73" s="38">
        <f>SUM('b-nrw'!P24:P29)</f>
        <v>0</v>
      </c>
      <c r="R73" s="38">
        <f>SUM('b-nrw'!Q24:Q29)</f>
        <v>2</v>
      </c>
      <c r="S73" s="38">
        <f>SUM('b-nrw'!R24:R29)</f>
        <v>0</v>
      </c>
      <c r="T73" s="39">
        <f t="shared" si="8"/>
        <v>0.16666666666666666</v>
      </c>
      <c r="U73" s="39">
        <f t="shared" si="9"/>
        <v>0.16666666666666666</v>
      </c>
      <c r="V73" s="39">
        <f t="shared" si="10"/>
        <v>0.23076923076923078</v>
      </c>
      <c r="W73" s="39">
        <f t="shared" si="11"/>
        <v>0.39743589743589747</v>
      </c>
    </row>
    <row r="74" spans="1:23" ht="12.75">
      <c r="A74" s="115">
        <f>SUBTOTAL(3,$T$2:T74)</f>
        <v>73</v>
      </c>
      <c r="B74" s="8" t="str">
        <f>'b-nrw'!A$30</f>
        <v>Günther Farah, Marcelo</v>
      </c>
      <c r="C74" s="8" t="str">
        <f>'b-nrw'!$A$1</f>
        <v>Nordrhein-Westfalen</v>
      </c>
      <c r="D74" s="38">
        <f>SUM('b-nrw'!C31:C36)</f>
        <v>2</v>
      </c>
      <c r="E74" s="38">
        <f>SUM('b-nrw'!D31:D36)</f>
        <v>7</v>
      </c>
      <c r="F74" s="38">
        <f>SUM('b-nrw'!E31:E36)</f>
        <v>3</v>
      </c>
      <c r="G74" s="38">
        <f>SUM('b-nrw'!F31:F36)</f>
        <v>2</v>
      </c>
      <c r="H74" s="38">
        <f>SUM('b-nrw'!G31:G36)</f>
        <v>1</v>
      </c>
      <c r="I74" s="38">
        <f>SUM('b-nrw'!H31:H36)</f>
        <v>0</v>
      </c>
      <c r="J74" s="38">
        <f>SUM('b-nrw'!I31:I36)</f>
        <v>0</v>
      </c>
      <c r="K74" s="38">
        <f>SUM('b-nrw'!J31:J36)</f>
        <v>0</v>
      </c>
      <c r="L74" s="38">
        <f>SUM('b-nrw'!K31:K36)</f>
        <v>0</v>
      </c>
      <c r="M74" s="38">
        <f>SUM('b-nrw'!L31:L36)</f>
        <v>1</v>
      </c>
      <c r="N74" s="38">
        <f>SUM('b-nrw'!M31:M36)</f>
        <v>3</v>
      </c>
      <c r="O74" s="38">
        <f>SUM('b-nrw'!N31:N36)</f>
        <v>0</v>
      </c>
      <c r="P74" s="38">
        <f>SUM('b-nrw'!O31:O36)</f>
        <v>2</v>
      </c>
      <c r="Q74" s="38">
        <f>SUM('b-nrw'!P31:P36)</f>
        <v>0</v>
      </c>
      <c r="R74" s="38">
        <f>SUM('b-nrw'!Q31:Q36)</f>
        <v>1</v>
      </c>
      <c r="S74" s="38">
        <f>SUM('b-nrw'!R31:R36)</f>
        <v>0</v>
      </c>
      <c r="T74" s="39">
        <f t="shared" si="8"/>
        <v>0</v>
      </c>
      <c r="U74" s="39">
        <f t="shared" si="9"/>
        <v>0</v>
      </c>
      <c r="V74" s="39">
        <f t="shared" si="10"/>
        <v>0.5</v>
      </c>
      <c r="W74" s="39">
        <f t="shared" si="11"/>
        <v>0.5</v>
      </c>
    </row>
    <row r="75" spans="1:23" ht="12.75">
      <c r="A75" s="115">
        <f>SUBTOTAL(3,$T$2:T75)</f>
        <v>74</v>
      </c>
      <c r="B75" s="8" t="str">
        <f>'b-nrw'!A$37</f>
        <v>Hartmann, Linus</v>
      </c>
      <c r="C75" s="8" t="str">
        <f>'b-nrw'!$A$1</f>
        <v>Nordrhein-Westfalen</v>
      </c>
      <c r="D75" s="38">
        <f>SUM('b-nrw'!C38:C43)</f>
        <v>4</v>
      </c>
      <c r="E75" s="38">
        <f>SUM('b-nrw'!D38:D43)</f>
        <v>14</v>
      </c>
      <c r="F75" s="38">
        <f>SUM('b-nrw'!E38:E43)</f>
        <v>7</v>
      </c>
      <c r="G75" s="38">
        <f>SUM('b-nrw'!F38:F43)</f>
        <v>5</v>
      </c>
      <c r="H75" s="38">
        <f>SUM('b-nrw'!G38:G43)</f>
        <v>1</v>
      </c>
      <c r="I75" s="38">
        <f>SUM('b-nrw'!H38:H43)</f>
        <v>1</v>
      </c>
      <c r="J75" s="38">
        <f>SUM('b-nrw'!I38:I43)</f>
        <v>0</v>
      </c>
      <c r="K75" s="38">
        <f>SUM('b-nrw'!J38:J43)</f>
        <v>0</v>
      </c>
      <c r="L75" s="38">
        <f>SUM('b-nrw'!K38:K43)</f>
        <v>0</v>
      </c>
      <c r="M75" s="38">
        <f>SUM('b-nrw'!L38:L43)</f>
        <v>2</v>
      </c>
      <c r="N75" s="38">
        <f>SUM('b-nrw'!M38:M43)</f>
        <v>4</v>
      </c>
      <c r="O75" s="38">
        <f>SUM('b-nrw'!N38:N43)</f>
        <v>1</v>
      </c>
      <c r="P75" s="38">
        <f>SUM('b-nrw'!O38:O43)</f>
        <v>6</v>
      </c>
      <c r="Q75" s="38">
        <f>SUM('b-nrw'!P38:P43)</f>
        <v>0</v>
      </c>
      <c r="R75" s="38">
        <f>SUM('b-nrw'!Q38:Q43)</f>
        <v>2</v>
      </c>
      <c r="S75" s="38">
        <f>SUM('b-nrw'!R38:R43)</f>
        <v>0</v>
      </c>
      <c r="T75" s="39">
        <f t="shared" si="8"/>
        <v>0.14285714285714285</v>
      </c>
      <c r="U75" s="39">
        <f t="shared" si="9"/>
        <v>0.14285714285714285</v>
      </c>
      <c r="V75" s="39">
        <f t="shared" si="10"/>
        <v>0.5</v>
      </c>
      <c r="W75" s="39">
        <f t="shared" si="11"/>
        <v>0.6428571428571428</v>
      </c>
    </row>
    <row r="76" spans="1:23" ht="12.75">
      <c r="A76" s="115">
        <f>SUBTOTAL(3,$T$2:T76)</f>
        <v>75</v>
      </c>
      <c r="B76" s="8" t="str">
        <f>'b-nrw'!A$44</f>
        <v>Kawczynski, Florian</v>
      </c>
      <c r="C76" s="8" t="str">
        <f>'b-nrw'!$A$1</f>
        <v>Nordrhein-Westfalen</v>
      </c>
      <c r="D76" s="38">
        <f>SUM('b-nrw'!C45:C50)</f>
        <v>1</v>
      </c>
      <c r="E76" s="38">
        <f>SUM('b-nrw'!D45:D50)</f>
        <v>3</v>
      </c>
      <c r="F76" s="38">
        <f>SUM('b-nrw'!E45:E50)</f>
        <v>2</v>
      </c>
      <c r="G76" s="38">
        <f>SUM('b-nrw'!F45:F50)</f>
        <v>0</v>
      </c>
      <c r="H76" s="38">
        <f>SUM('b-nrw'!G45:G50)</f>
        <v>0</v>
      </c>
      <c r="I76" s="38">
        <f>SUM('b-nrw'!H45:H50)</f>
        <v>0</v>
      </c>
      <c r="J76" s="38">
        <f>SUM('b-nrw'!I45:I50)</f>
        <v>0</v>
      </c>
      <c r="K76" s="38">
        <f>SUM('b-nrw'!J45:J50)</f>
        <v>0</v>
      </c>
      <c r="L76" s="38">
        <f>SUM('b-nrw'!K45:K50)</f>
        <v>0</v>
      </c>
      <c r="M76" s="38">
        <f>SUM('b-nrw'!L45:L50)</f>
        <v>1</v>
      </c>
      <c r="N76" s="38">
        <f>SUM('b-nrw'!M45:M50)</f>
        <v>0</v>
      </c>
      <c r="O76" s="38">
        <f>SUM('b-nrw'!N45:N50)</f>
        <v>0</v>
      </c>
      <c r="P76" s="38">
        <f>SUM('b-nrw'!O45:O50)</f>
        <v>0</v>
      </c>
      <c r="Q76" s="38">
        <f>SUM('b-nrw'!P45:P50)</f>
        <v>0</v>
      </c>
      <c r="R76" s="38">
        <f>SUM('b-nrw'!Q45:Q50)</f>
        <v>1</v>
      </c>
      <c r="S76" s="38">
        <f>SUM('b-nrw'!R45:R50)</f>
        <v>0</v>
      </c>
      <c r="T76" s="39">
        <f t="shared" si="8"/>
        <v>0</v>
      </c>
      <c r="U76" s="39">
        <f t="shared" si="9"/>
        <v>0</v>
      </c>
      <c r="V76" s="39">
        <f t="shared" si="10"/>
        <v>0</v>
      </c>
      <c r="W76" s="39">
        <f t="shared" si="11"/>
        <v>0</v>
      </c>
    </row>
    <row r="77" spans="1:23" ht="12.75">
      <c r="A77" s="115">
        <f>SUBTOTAL(3,$T$2:T77)</f>
        <v>76</v>
      </c>
      <c r="B77" s="8" t="str">
        <f>'b-nrw'!A$51</f>
        <v>Kirchhoff, Nicolai</v>
      </c>
      <c r="C77" s="8" t="str">
        <f>'b-nrw'!$A$1</f>
        <v>Nordrhein-Westfalen</v>
      </c>
      <c r="D77" s="38">
        <f>SUM('b-nrw'!C52:C57)</f>
        <v>3</v>
      </c>
      <c r="E77" s="38">
        <f>SUM('b-nrw'!D52:D57)</f>
        <v>9</v>
      </c>
      <c r="F77" s="38">
        <f>SUM('b-nrw'!E52:E57)</f>
        <v>6</v>
      </c>
      <c r="G77" s="38">
        <f>SUM('b-nrw'!F52:F57)</f>
        <v>3</v>
      </c>
      <c r="H77" s="38">
        <f>SUM('b-nrw'!G52:G57)</f>
        <v>2</v>
      </c>
      <c r="I77" s="38">
        <f>SUM('b-nrw'!H52:H57)</f>
        <v>3</v>
      </c>
      <c r="J77" s="38">
        <f>SUM('b-nrw'!I52:I57)</f>
        <v>0</v>
      </c>
      <c r="K77" s="38">
        <f>SUM('b-nrw'!J52:J57)</f>
        <v>0</v>
      </c>
      <c r="L77" s="38">
        <f>SUM('b-nrw'!K52:K57)</f>
        <v>0</v>
      </c>
      <c r="M77" s="38">
        <f>SUM('b-nrw'!L52:L57)</f>
        <v>0</v>
      </c>
      <c r="N77" s="38">
        <f>SUM('b-nrw'!M52:M57)</f>
        <v>3</v>
      </c>
      <c r="O77" s="38">
        <f>SUM('b-nrw'!N52:N57)</f>
        <v>0</v>
      </c>
      <c r="P77" s="38">
        <f>SUM('b-nrw'!O52:O57)</f>
        <v>4</v>
      </c>
      <c r="Q77" s="38">
        <f>SUM('b-nrw'!P52:P57)</f>
        <v>0</v>
      </c>
      <c r="R77" s="38">
        <f>SUM('b-nrw'!Q52:Q57)</f>
        <v>0</v>
      </c>
      <c r="S77" s="38">
        <f>SUM('b-nrw'!R52:R57)</f>
        <v>0</v>
      </c>
      <c r="T77" s="39">
        <f t="shared" si="8"/>
        <v>0.5</v>
      </c>
      <c r="U77" s="39">
        <f t="shared" si="9"/>
        <v>0.5</v>
      </c>
      <c r="V77" s="39">
        <f t="shared" si="10"/>
        <v>0.6666666666666666</v>
      </c>
      <c r="W77" s="39">
        <f t="shared" si="11"/>
        <v>1.1666666666666665</v>
      </c>
    </row>
    <row r="78" spans="1:23" ht="12.75">
      <c r="A78" s="115">
        <f>SUBTOTAL(3,$T$2:T78)</f>
        <v>77</v>
      </c>
      <c r="B78" s="8" t="str">
        <f>'b-nrw'!A$58</f>
        <v>Kloppenburg, Luca</v>
      </c>
      <c r="C78" s="8" t="str">
        <f>'b-nrw'!$A$1</f>
        <v>Nordrhein-Westfalen</v>
      </c>
      <c r="D78" s="38">
        <f>SUM('b-nrw'!C59:C64)</f>
        <v>0</v>
      </c>
      <c r="E78" s="38">
        <f>SUM('b-nrw'!D59:D64)</f>
        <v>0</v>
      </c>
      <c r="F78" s="38">
        <f>SUM('b-nrw'!E59:E64)</f>
        <v>0</v>
      </c>
      <c r="G78" s="38">
        <f>SUM('b-nrw'!F59:F64)</f>
        <v>0</v>
      </c>
      <c r="H78" s="38">
        <f>SUM('b-nrw'!G59:G64)</f>
        <v>0</v>
      </c>
      <c r="I78" s="38">
        <f>SUM('b-nrw'!H59:H64)</f>
        <v>0</v>
      </c>
      <c r="J78" s="38">
        <f>SUM('b-nrw'!I59:I64)</f>
        <v>0</v>
      </c>
      <c r="K78" s="38">
        <f>SUM('b-nrw'!J59:J64)</f>
        <v>0</v>
      </c>
      <c r="L78" s="38">
        <f>SUM('b-nrw'!K59:K64)</f>
        <v>0</v>
      </c>
      <c r="M78" s="38">
        <f>SUM('b-nrw'!L59:L64)</f>
        <v>0</v>
      </c>
      <c r="N78" s="38">
        <f>SUM('b-nrw'!M59:M64)</f>
        <v>0</v>
      </c>
      <c r="O78" s="38">
        <f>SUM('b-nrw'!N59:N64)</f>
        <v>0</v>
      </c>
      <c r="P78" s="38">
        <f>SUM('b-nrw'!O59:O64)</f>
        <v>0</v>
      </c>
      <c r="Q78" s="38">
        <f>SUM('b-nrw'!P59:P64)</f>
        <v>0</v>
      </c>
      <c r="R78" s="38">
        <f>SUM('b-nrw'!Q59:Q64)</f>
        <v>0</v>
      </c>
      <c r="S78" s="38">
        <f>SUM('b-nrw'!R59:R64)</f>
        <v>0</v>
      </c>
      <c r="T78" s="39">
        <f t="shared" si="8"/>
        <v>0</v>
      </c>
      <c r="U78" s="39">
        <f t="shared" si="9"/>
        <v>0</v>
      </c>
      <c r="V78" s="39">
        <f t="shared" si="10"/>
        <v>0</v>
      </c>
      <c r="W78" s="39">
        <f t="shared" si="11"/>
        <v>0</v>
      </c>
    </row>
    <row r="79" spans="1:23" ht="12.75">
      <c r="A79" s="115">
        <f>SUBTOTAL(3,$T$2:T79)</f>
        <v>78</v>
      </c>
      <c r="B79" s="8" t="str">
        <f>'b-nrw'!A$65</f>
        <v>Niemeyer, Max</v>
      </c>
      <c r="C79" s="8" t="str">
        <f>'b-nrw'!$A$1</f>
        <v>Nordrhein-Westfalen</v>
      </c>
      <c r="D79" s="38">
        <f>SUM('b-nrw'!C66:C71)</f>
        <v>0</v>
      </c>
      <c r="E79" s="38">
        <f>SUM('b-nrw'!D66:D71)</f>
        <v>0</v>
      </c>
      <c r="F79" s="38">
        <f>SUM('b-nrw'!E66:E71)</f>
        <v>0</v>
      </c>
      <c r="G79" s="38">
        <f>SUM('b-nrw'!F66:F71)</f>
        <v>0</v>
      </c>
      <c r="H79" s="38">
        <f>SUM('b-nrw'!G66:G71)</f>
        <v>0</v>
      </c>
      <c r="I79" s="38">
        <f>SUM('b-nrw'!H66:H71)</f>
        <v>0</v>
      </c>
      <c r="J79" s="38">
        <f>SUM('b-nrw'!I66:I71)</f>
        <v>0</v>
      </c>
      <c r="K79" s="38">
        <f>SUM('b-nrw'!J66:J71)</f>
        <v>0</v>
      </c>
      <c r="L79" s="38">
        <f>SUM('b-nrw'!K66:K71)</f>
        <v>0</v>
      </c>
      <c r="M79" s="38">
        <f>SUM('b-nrw'!L66:L71)</f>
        <v>0</v>
      </c>
      <c r="N79" s="38">
        <f>SUM('b-nrw'!M66:M71)</f>
        <v>0</v>
      </c>
      <c r="O79" s="38">
        <f>SUM('b-nrw'!N66:N71)</f>
        <v>0</v>
      </c>
      <c r="P79" s="38">
        <f>SUM('b-nrw'!O66:O71)</f>
        <v>0</v>
      </c>
      <c r="Q79" s="38">
        <f>SUM('b-nrw'!P66:P71)</f>
        <v>0</v>
      </c>
      <c r="R79" s="38">
        <f>SUM('b-nrw'!Q66:Q71)</f>
        <v>0</v>
      </c>
      <c r="S79" s="38">
        <f>SUM('b-nrw'!R66:R71)</f>
        <v>0</v>
      </c>
      <c r="T79" s="39">
        <f t="shared" si="8"/>
        <v>0</v>
      </c>
      <c r="U79" s="39">
        <f t="shared" si="9"/>
        <v>0</v>
      </c>
      <c r="V79" s="39">
        <f t="shared" si="10"/>
        <v>0</v>
      </c>
      <c r="W79" s="39">
        <f t="shared" si="11"/>
        <v>0</v>
      </c>
    </row>
    <row r="80" spans="1:23" ht="12.75">
      <c r="A80" s="115">
        <f>SUBTOTAL(3,$T$2:T80)</f>
        <v>79</v>
      </c>
      <c r="B80" s="8" t="str">
        <f>'b-nrw'!A$72</f>
        <v>Ortmann, Max</v>
      </c>
      <c r="C80" s="8" t="str">
        <f>'b-nrw'!$A$1</f>
        <v>Nordrhein-Westfalen</v>
      </c>
      <c r="D80" s="38">
        <f>SUM('b-nrw'!C73:C78)</f>
        <v>5</v>
      </c>
      <c r="E80" s="38">
        <f>SUM('b-nrw'!D73:D78)</f>
        <v>20</v>
      </c>
      <c r="F80" s="38">
        <f>SUM('b-nrw'!E73:E78)</f>
        <v>13</v>
      </c>
      <c r="G80" s="38">
        <f>SUM('b-nrw'!F73:F78)</f>
        <v>7</v>
      </c>
      <c r="H80" s="38">
        <f>SUM('b-nrw'!G73:G78)</f>
        <v>6</v>
      </c>
      <c r="I80" s="38">
        <f>SUM('b-nrw'!H73:H78)</f>
        <v>7</v>
      </c>
      <c r="J80" s="38">
        <f>SUM('b-nrw'!I73:I78)</f>
        <v>1</v>
      </c>
      <c r="K80" s="38">
        <f>SUM('b-nrw'!J73:J78)</f>
        <v>0</v>
      </c>
      <c r="L80" s="38">
        <f>SUM('b-nrw'!K73:K78)</f>
        <v>0</v>
      </c>
      <c r="M80" s="38">
        <f>SUM('b-nrw'!L73:L78)</f>
        <v>0</v>
      </c>
      <c r="N80" s="38">
        <f>SUM('b-nrw'!M73:M78)</f>
        <v>6</v>
      </c>
      <c r="O80" s="38">
        <f>SUM('b-nrw'!N73:N78)</f>
        <v>0</v>
      </c>
      <c r="P80" s="38">
        <f>SUM('b-nrw'!O73:O78)</f>
        <v>3</v>
      </c>
      <c r="Q80" s="38">
        <f>SUM('b-nrw'!P73:P78)</f>
        <v>1</v>
      </c>
      <c r="R80" s="38">
        <f>SUM('b-nrw'!Q73:Q78)</f>
        <v>1</v>
      </c>
      <c r="S80" s="38">
        <f>SUM('b-nrw'!R73:R78)</f>
        <v>0</v>
      </c>
      <c r="T80" s="39">
        <f t="shared" si="8"/>
        <v>0.5384615384615384</v>
      </c>
      <c r="U80" s="39">
        <f t="shared" si="9"/>
        <v>0.6153846153846154</v>
      </c>
      <c r="V80" s="39">
        <f t="shared" si="10"/>
        <v>0.6842105263157895</v>
      </c>
      <c r="W80" s="39">
        <f t="shared" si="11"/>
        <v>1.2995951417004048</v>
      </c>
    </row>
    <row r="81" spans="1:23" ht="12.75">
      <c r="A81" s="115">
        <f>SUBTOTAL(3,$T$2:T81)</f>
        <v>80</v>
      </c>
      <c r="B81" s="8" t="str">
        <f>'b-nrw'!A$79</f>
        <v>Piontek, Max</v>
      </c>
      <c r="C81" s="8" t="str">
        <f>'b-nrw'!$A$1</f>
        <v>Nordrhein-Westfalen</v>
      </c>
      <c r="D81" s="38">
        <f>SUM('b-nrw'!C80:C85)</f>
        <v>2</v>
      </c>
      <c r="E81" s="38">
        <f>SUM('b-nrw'!D80:D85)</f>
        <v>6</v>
      </c>
      <c r="F81" s="38">
        <f>SUM('b-nrw'!E80:E85)</f>
        <v>3</v>
      </c>
      <c r="G81" s="38">
        <f>SUM('b-nrw'!F80:F85)</f>
        <v>2</v>
      </c>
      <c r="H81" s="38">
        <f>SUM('b-nrw'!G80:G85)</f>
        <v>0</v>
      </c>
      <c r="I81" s="38">
        <f>SUM('b-nrw'!H80:H85)</f>
        <v>2</v>
      </c>
      <c r="J81" s="38">
        <f>SUM('b-nrw'!I80:I85)</f>
        <v>0</v>
      </c>
      <c r="K81" s="38">
        <f>SUM('b-nrw'!J80:J85)</f>
        <v>0</v>
      </c>
      <c r="L81" s="38">
        <f>SUM('b-nrw'!K80:K85)</f>
        <v>0</v>
      </c>
      <c r="M81" s="38">
        <f>SUM('b-nrw'!L80:L85)</f>
        <v>1</v>
      </c>
      <c r="N81" s="38">
        <f>SUM('b-nrw'!M80:M85)</f>
        <v>3</v>
      </c>
      <c r="O81" s="38">
        <f>SUM('b-nrw'!N80:N85)</f>
        <v>0</v>
      </c>
      <c r="P81" s="38">
        <f>SUM('b-nrw'!O80:O85)</f>
        <v>3</v>
      </c>
      <c r="Q81" s="38">
        <f>SUM('b-nrw'!P80:P85)</f>
        <v>0</v>
      </c>
      <c r="R81" s="38">
        <f>SUM('b-nrw'!Q80:Q85)</f>
        <v>0</v>
      </c>
      <c r="S81" s="38">
        <f>SUM('b-nrw'!R80:R85)</f>
        <v>0</v>
      </c>
      <c r="T81" s="39">
        <f t="shared" si="8"/>
        <v>0.6666666666666666</v>
      </c>
      <c r="U81" s="39">
        <f t="shared" si="9"/>
        <v>0.6666666666666666</v>
      </c>
      <c r="V81" s="39">
        <f t="shared" si="10"/>
        <v>0.8333333333333334</v>
      </c>
      <c r="W81" s="39">
        <f t="shared" si="11"/>
        <v>1.5</v>
      </c>
    </row>
    <row r="82" spans="1:23" ht="12.75">
      <c r="A82" s="115">
        <f>SUBTOTAL(3,$T$2:T82)</f>
        <v>81</v>
      </c>
      <c r="B82" s="8" t="str">
        <f>'b-nrw'!A$86</f>
        <v>Racek, Kilian</v>
      </c>
      <c r="C82" s="8" t="str">
        <f>'b-nrw'!$A$1</f>
        <v>Nordrhein-Westfalen</v>
      </c>
      <c r="D82" s="38">
        <f>SUM('b-nrw'!C87:C92)</f>
        <v>2</v>
      </c>
      <c r="E82" s="38">
        <f>SUM('b-nrw'!D87:D92)</f>
        <v>8</v>
      </c>
      <c r="F82" s="38">
        <f>SUM('b-nrw'!E87:E92)</f>
        <v>5</v>
      </c>
      <c r="G82" s="38">
        <f>SUM('b-nrw'!F87:F92)</f>
        <v>2</v>
      </c>
      <c r="H82" s="38">
        <f>SUM('b-nrw'!G87:G92)</f>
        <v>0</v>
      </c>
      <c r="I82" s="38">
        <f>SUM('b-nrw'!H87:H92)</f>
        <v>0</v>
      </c>
      <c r="J82" s="38">
        <f>SUM('b-nrw'!I87:I92)</f>
        <v>0</v>
      </c>
      <c r="K82" s="38">
        <f>SUM('b-nrw'!J87:J92)</f>
        <v>0</v>
      </c>
      <c r="L82" s="38">
        <f>SUM('b-nrw'!K87:K92)</f>
        <v>0</v>
      </c>
      <c r="M82" s="38">
        <f>SUM('b-nrw'!L87:L92)</f>
        <v>2</v>
      </c>
      <c r="N82" s="38">
        <f>SUM('b-nrw'!M87:M92)</f>
        <v>2</v>
      </c>
      <c r="O82" s="38">
        <f>SUM('b-nrw'!N87:N92)</f>
        <v>1</v>
      </c>
      <c r="P82" s="38">
        <f>SUM('b-nrw'!O87:O92)</f>
        <v>1</v>
      </c>
      <c r="Q82" s="38">
        <f>SUM('b-nrw'!P87:P92)</f>
        <v>0</v>
      </c>
      <c r="R82" s="38">
        <f>SUM('b-nrw'!Q87:Q92)</f>
        <v>0</v>
      </c>
      <c r="S82" s="38">
        <f>SUM('b-nrw'!R87:R92)</f>
        <v>0</v>
      </c>
      <c r="T82" s="39">
        <f t="shared" si="8"/>
        <v>0</v>
      </c>
      <c r="U82" s="39">
        <f t="shared" si="9"/>
        <v>0</v>
      </c>
      <c r="V82" s="39">
        <f t="shared" si="10"/>
        <v>0.375</v>
      </c>
      <c r="W82" s="39">
        <f t="shared" si="11"/>
        <v>0.375</v>
      </c>
    </row>
    <row r="83" spans="1:23" ht="12.75">
      <c r="A83" s="115">
        <f>SUBTOTAL(3,$T$2:T83)</f>
        <v>82</v>
      </c>
      <c r="B83" s="8" t="str">
        <f>'b-nrw'!A$93</f>
        <v>Racek, Philipp</v>
      </c>
      <c r="C83" s="8" t="str">
        <f>'b-nrw'!$A$1</f>
        <v>Nordrhein-Westfalen</v>
      </c>
      <c r="D83" s="38">
        <f>SUM('b-nrw'!C94:C99)</f>
        <v>4</v>
      </c>
      <c r="E83" s="38">
        <f>SUM('b-nrw'!D94:D99)</f>
        <v>14</v>
      </c>
      <c r="F83" s="38">
        <f>SUM('b-nrw'!E94:E99)</f>
        <v>12</v>
      </c>
      <c r="G83" s="38">
        <f>SUM('b-nrw'!F94:F99)</f>
        <v>3</v>
      </c>
      <c r="H83" s="38">
        <f>SUM('b-nrw'!G94:G99)</f>
        <v>6</v>
      </c>
      <c r="I83" s="38">
        <f>SUM('b-nrw'!H94:H99)</f>
        <v>2</v>
      </c>
      <c r="J83" s="38">
        <f>SUM('b-nrw'!I94:I99)</f>
        <v>1</v>
      </c>
      <c r="K83" s="38">
        <f>SUM('b-nrw'!J94:J99)</f>
        <v>0</v>
      </c>
      <c r="L83" s="38">
        <f>SUM('b-nrw'!K94:K99)</f>
        <v>0</v>
      </c>
      <c r="M83" s="38">
        <f>SUM('b-nrw'!L94:L99)</f>
        <v>4</v>
      </c>
      <c r="N83" s="38">
        <f>SUM('b-nrw'!M94:M99)</f>
        <v>0</v>
      </c>
      <c r="O83" s="38">
        <f>SUM('b-nrw'!N94:N99)</f>
        <v>1</v>
      </c>
      <c r="P83" s="38">
        <f>SUM('b-nrw'!O94:O99)</f>
        <v>0</v>
      </c>
      <c r="Q83" s="38">
        <f>SUM('b-nrw'!P94:P99)</f>
        <v>0</v>
      </c>
      <c r="R83" s="38">
        <f>SUM('b-nrw'!Q94:Q99)</f>
        <v>1</v>
      </c>
      <c r="S83" s="38">
        <f>SUM('b-nrw'!R94:R99)</f>
        <v>0</v>
      </c>
      <c r="T83" s="39">
        <f t="shared" si="8"/>
        <v>0.16666666666666666</v>
      </c>
      <c r="U83" s="39">
        <f t="shared" si="9"/>
        <v>0.25</v>
      </c>
      <c r="V83" s="39">
        <f t="shared" si="10"/>
        <v>0.23076923076923078</v>
      </c>
      <c r="W83" s="39">
        <f t="shared" si="11"/>
        <v>0.4807692307692308</v>
      </c>
    </row>
    <row r="84" spans="1:23" ht="12.75">
      <c r="A84" s="115">
        <f>SUBTOTAL(3,$T$2:T84)</f>
        <v>83</v>
      </c>
      <c r="B84" s="8" t="str">
        <f>'b-nrw'!A$100</f>
        <v>Rammelmann, Luca</v>
      </c>
      <c r="C84" s="8" t="str">
        <f>'b-nrw'!$A$1</f>
        <v>Nordrhein-Westfalen</v>
      </c>
      <c r="D84" s="38">
        <f>SUM('b-nrw'!C101:C106)</f>
        <v>4</v>
      </c>
      <c r="E84" s="38">
        <f>SUM('b-nrw'!D101:D106)</f>
        <v>16</v>
      </c>
      <c r="F84" s="38">
        <f>SUM('b-nrw'!E101:E106)</f>
        <v>13</v>
      </c>
      <c r="G84" s="38">
        <f>SUM('b-nrw'!F101:F106)</f>
        <v>3</v>
      </c>
      <c r="H84" s="38">
        <f>SUM('b-nrw'!G101:G106)</f>
        <v>1</v>
      </c>
      <c r="I84" s="38">
        <f>SUM('b-nrw'!H101:H106)</f>
        <v>4</v>
      </c>
      <c r="J84" s="38">
        <f>SUM('b-nrw'!I101:I106)</f>
        <v>1</v>
      </c>
      <c r="K84" s="38">
        <f>SUM('b-nrw'!J101:J106)</f>
        <v>0</v>
      </c>
      <c r="L84" s="38">
        <f>SUM('b-nrw'!K101:K106)</f>
        <v>0</v>
      </c>
      <c r="M84" s="38">
        <f>SUM('b-nrw'!L101:L106)</f>
        <v>4</v>
      </c>
      <c r="N84" s="38">
        <f>SUM('b-nrw'!M101:M106)</f>
        <v>3</v>
      </c>
      <c r="O84" s="38">
        <f>SUM('b-nrw'!N101:N106)</f>
        <v>0</v>
      </c>
      <c r="P84" s="38">
        <f>SUM('b-nrw'!O101:O106)</f>
        <v>1</v>
      </c>
      <c r="Q84" s="38">
        <f>SUM('b-nrw'!P101:P106)</f>
        <v>1</v>
      </c>
      <c r="R84" s="38">
        <f>SUM('b-nrw'!Q101:Q106)</f>
        <v>0</v>
      </c>
      <c r="S84" s="38">
        <f>SUM('b-nrw'!R101:R106)</f>
        <v>0</v>
      </c>
      <c r="T84" s="39">
        <f t="shared" si="8"/>
        <v>0.3076923076923077</v>
      </c>
      <c r="U84" s="39">
        <f t="shared" si="9"/>
        <v>0.38461538461538464</v>
      </c>
      <c r="V84" s="39">
        <f t="shared" si="10"/>
        <v>0.4375</v>
      </c>
      <c r="W84" s="39">
        <f t="shared" si="11"/>
        <v>0.8221153846153846</v>
      </c>
    </row>
    <row r="85" spans="1:23" ht="12.75">
      <c r="A85" s="115">
        <f>SUBTOTAL(3,$T$2:T85)</f>
        <v>84</v>
      </c>
      <c r="B85" s="8" t="str">
        <f>'b-nrw'!A$107</f>
        <v>Reuße, Julius</v>
      </c>
      <c r="C85" s="8" t="str">
        <f>'b-nrw'!$A$1</f>
        <v>Nordrhein-Westfalen</v>
      </c>
      <c r="D85" s="38">
        <f>SUM('b-nrw'!C108:C113)</f>
        <v>3</v>
      </c>
      <c r="E85" s="38">
        <f>SUM('b-nrw'!D108:D113)</f>
        <v>6</v>
      </c>
      <c r="F85" s="38">
        <f>SUM('b-nrw'!E108:E113)</f>
        <v>4</v>
      </c>
      <c r="G85" s="38">
        <f>SUM('b-nrw'!F108:F113)</f>
        <v>2</v>
      </c>
      <c r="H85" s="38">
        <f>SUM('b-nrw'!G108:G113)</f>
        <v>1</v>
      </c>
      <c r="I85" s="38">
        <f>SUM('b-nrw'!H108:H113)</f>
        <v>0</v>
      </c>
      <c r="J85" s="38">
        <f>SUM('b-nrw'!I108:I113)</f>
        <v>0</v>
      </c>
      <c r="K85" s="38">
        <f>SUM('b-nrw'!J108:J113)</f>
        <v>0</v>
      </c>
      <c r="L85" s="38">
        <f>SUM('b-nrw'!K108:K113)</f>
        <v>0</v>
      </c>
      <c r="M85" s="38">
        <f>SUM('b-nrw'!L108:L113)</f>
        <v>0</v>
      </c>
      <c r="N85" s="38">
        <f>SUM('b-nrw'!M108:M113)</f>
        <v>1</v>
      </c>
      <c r="O85" s="38">
        <f>SUM('b-nrw'!N108:N113)</f>
        <v>0</v>
      </c>
      <c r="P85" s="38">
        <f>SUM('b-nrw'!O108:O113)</f>
        <v>2</v>
      </c>
      <c r="Q85" s="38">
        <f>SUM('b-nrw'!P108:P113)</f>
        <v>0</v>
      </c>
      <c r="R85" s="38">
        <f>SUM('b-nrw'!Q108:Q113)</f>
        <v>0</v>
      </c>
      <c r="S85" s="38">
        <f>SUM('b-nrw'!R108:R113)</f>
        <v>1</v>
      </c>
      <c r="T85" s="39">
        <f t="shared" si="8"/>
        <v>0</v>
      </c>
      <c r="U85" s="39">
        <f t="shared" si="9"/>
        <v>0</v>
      </c>
      <c r="V85" s="39">
        <f t="shared" si="10"/>
        <v>0.16666666666666666</v>
      </c>
      <c r="W85" s="39">
        <f t="shared" si="11"/>
        <v>0.16666666666666666</v>
      </c>
    </row>
    <row r="86" spans="1:23" ht="12.75">
      <c r="A86" s="115">
        <f>SUBTOTAL(3,$T$2:T86)</f>
        <v>85</v>
      </c>
      <c r="B86" s="8" t="str">
        <f>'b-nrw'!A$114</f>
        <v>Sondersorg, Leon</v>
      </c>
      <c r="C86" s="8" t="str">
        <f>'b-nrw'!$A$1</f>
        <v>Nordrhein-Westfalen</v>
      </c>
      <c r="D86" s="38">
        <f>SUM('b-nrw'!C115:C120)</f>
        <v>4</v>
      </c>
      <c r="E86" s="38">
        <f>SUM('b-nrw'!D115:D120)</f>
        <v>16</v>
      </c>
      <c r="F86" s="38">
        <f>SUM('b-nrw'!E115:E120)</f>
        <v>6</v>
      </c>
      <c r="G86" s="38">
        <f>SUM('b-nrw'!F115:F120)</f>
        <v>9</v>
      </c>
      <c r="H86" s="38">
        <f>SUM('b-nrw'!G115:G120)</f>
        <v>0</v>
      </c>
      <c r="I86" s="38">
        <f>SUM('b-nrw'!H115:H120)</f>
        <v>3</v>
      </c>
      <c r="J86" s="38">
        <f>SUM('b-nrw'!I115:I120)</f>
        <v>1</v>
      </c>
      <c r="K86" s="38">
        <f>SUM('b-nrw'!J115:J120)</f>
        <v>0</v>
      </c>
      <c r="L86" s="38">
        <f>SUM('b-nrw'!K115:K120)</f>
        <v>0</v>
      </c>
      <c r="M86" s="38">
        <f>SUM('b-nrw'!L115:L120)</f>
        <v>0</v>
      </c>
      <c r="N86" s="38">
        <f>SUM('b-nrw'!M115:M120)</f>
        <v>3</v>
      </c>
      <c r="O86" s="38">
        <f>SUM('b-nrw'!N115:N120)</f>
        <v>6</v>
      </c>
      <c r="P86" s="38">
        <f>SUM('b-nrw'!O115:O120)</f>
        <v>3</v>
      </c>
      <c r="Q86" s="38">
        <f>SUM('b-nrw'!P115:P120)</f>
        <v>1</v>
      </c>
      <c r="R86" s="38">
        <f>SUM('b-nrw'!Q115:Q120)</f>
        <v>1</v>
      </c>
      <c r="S86" s="38">
        <f>SUM('b-nrw'!R115:R120)</f>
        <v>0</v>
      </c>
      <c r="T86" s="39">
        <f t="shared" si="8"/>
        <v>0.5</v>
      </c>
      <c r="U86" s="39">
        <f t="shared" si="9"/>
        <v>0.6666666666666666</v>
      </c>
      <c r="V86" s="39">
        <f t="shared" si="10"/>
        <v>0.8</v>
      </c>
      <c r="W86" s="39">
        <f t="shared" si="11"/>
        <v>1.4666666666666668</v>
      </c>
    </row>
    <row r="87" spans="1:23" ht="12.75">
      <c r="A87" s="115">
        <f>SUBTOTAL(3,$T$2:T87)</f>
        <v>86</v>
      </c>
      <c r="B87" s="8" t="str">
        <f>'b-nrw'!A$121</f>
        <v>Still, Leon</v>
      </c>
      <c r="C87" s="8" t="str">
        <f>'b-nrw'!$A$1</f>
        <v>Nordrhein-Westfalen</v>
      </c>
      <c r="D87" s="38">
        <f>SUM('b-nrw'!C122:C127)</f>
        <v>4</v>
      </c>
      <c r="E87" s="38">
        <f>SUM('b-nrw'!D122:D127)</f>
        <v>15</v>
      </c>
      <c r="F87" s="38">
        <f>SUM('b-nrw'!E122:E127)</f>
        <v>9</v>
      </c>
      <c r="G87" s="38">
        <f>SUM('b-nrw'!F122:F127)</f>
        <v>6</v>
      </c>
      <c r="H87" s="38">
        <f>SUM('b-nrw'!G122:G127)</f>
        <v>3</v>
      </c>
      <c r="I87" s="38">
        <f>SUM('b-nrw'!H122:H127)</f>
        <v>4</v>
      </c>
      <c r="J87" s="38">
        <f>SUM('b-nrw'!I122:I127)</f>
        <v>0</v>
      </c>
      <c r="K87" s="38">
        <f>SUM('b-nrw'!J122:J127)</f>
        <v>1</v>
      </c>
      <c r="L87" s="38">
        <f>SUM('b-nrw'!K122:K127)</f>
        <v>0</v>
      </c>
      <c r="M87" s="38">
        <f>SUM('b-nrw'!L122:L127)</f>
        <v>1</v>
      </c>
      <c r="N87" s="38">
        <f>SUM('b-nrw'!M122:M127)</f>
        <v>6</v>
      </c>
      <c r="O87" s="38">
        <f>SUM('b-nrw'!N122:N127)</f>
        <v>0</v>
      </c>
      <c r="P87" s="38">
        <f>SUM('b-nrw'!O122:O127)</f>
        <v>2</v>
      </c>
      <c r="Q87" s="38">
        <f>SUM('b-nrw'!P122:P127)</f>
        <v>1</v>
      </c>
      <c r="R87" s="38">
        <f>SUM('b-nrw'!Q122:Q127)</f>
        <v>0</v>
      </c>
      <c r="S87" s="38">
        <f>SUM('b-nrw'!R122:R127)</f>
        <v>0</v>
      </c>
      <c r="T87" s="39">
        <f t="shared" si="8"/>
        <v>0.4444444444444444</v>
      </c>
      <c r="U87" s="39">
        <f t="shared" si="9"/>
        <v>0.6666666666666666</v>
      </c>
      <c r="V87" s="39">
        <f t="shared" si="10"/>
        <v>0.6666666666666666</v>
      </c>
      <c r="W87" s="39">
        <f t="shared" si="11"/>
        <v>1.3333333333333333</v>
      </c>
    </row>
    <row r="88" spans="1:23" ht="12.75">
      <c r="A88" s="115">
        <f>SUBTOTAL(3,$T$2:T88)</f>
        <v>87</v>
      </c>
      <c r="B88" s="8" t="str">
        <f>'b-nrw'!A$128</f>
        <v>Weber, Yannis</v>
      </c>
      <c r="C88" s="8" t="str">
        <f>'b-nrw'!$A$1</f>
        <v>Nordrhein-Westfalen</v>
      </c>
      <c r="D88" s="38">
        <f>SUM('b-nrw'!C129:C134)</f>
        <v>3</v>
      </c>
      <c r="E88" s="38">
        <f>SUM('b-nrw'!D129:D134)</f>
        <v>12</v>
      </c>
      <c r="F88" s="38">
        <f>SUM('b-nrw'!E129:E134)</f>
        <v>9</v>
      </c>
      <c r="G88" s="38">
        <f>SUM('b-nrw'!F129:F134)</f>
        <v>5</v>
      </c>
      <c r="H88" s="38">
        <f>SUM('b-nrw'!G129:G134)</f>
        <v>4</v>
      </c>
      <c r="I88" s="38">
        <f>SUM('b-nrw'!H129:H134)</f>
        <v>2</v>
      </c>
      <c r="J88" s="38">
        <f>SUM('b-nrw'!I129:I134)</f>
        <v>0</v>
      </c>
      <c r="K88" s="38">
        <f>SUM('b-nrw'!J129:J134)</f>
        <v>0</v>
      </c>
      <c r="L88" s="38">
        <f>SUM('b-nrw'!K129:K134)</f>
        <v>0</v>
      </c>
      <c r="M88" s="38">
        <f>SUM('b-nrw'!L129:L134)</f>
        <v>2</v>
      </c>
      <c r="N88" s="38">
        <f>SUM('b-nrw'!M129:M134)</f>
        <v>2</v>
      </c>
      <c r="O88" s="38">
        <f>SUM('b-nrw'!N129:N134)</f>
        <v>1</v>
      </c>
      <c r="P88" s="38">
        <f>SUM('b-nrw'!O129:O134)</f>
        <v>2</v>
      </c>
      <c r="Q88" s="38">
        <f>SUM('b-nrw'!P129:P134)</f>
        <v>1</v>
      </c>
      <c r="R88" s="38">
        <f>SUM('b-nrw'!Q129:Q134)</f>
        <v>0</v>
      </c>
      <c r="S88" s="38">
        <f>SUM('b-nrw'!R129:R134)</f>
        <v>0</v>
      </c>
      <c r="T88" s="39">
        <f t="shared" si="8"/>
        <v>0.2222222222222222</v>
      </c>
      <c r="U88" s="39">
        <f t="shared" si="9"/>
        <v>0.2222222222222222</v>
      </c>
      <c r="V88" s="39">
        <f t="shared" si="10"/>
        <v>0.4166666666666667</v>
      </c>
      <c r="W88" s="39">
        <f t="shared" si="11"/>
        <v>0.6388888888888888</v>
      </c>
    </row>
    <row r="89" spans="1:23" ht="12.75">
      <c r="A89" s="115">
        <f>SUBTOTAL(3,$T$2:T89)</f>
        <v>88</v>
      </c>
      <c r="B89" s="8" t="str">
        <f>'b-nrw'!A$135</f>
        <v>Weyer, Jonathan</v>
      </c>
      <c r="C89" s="8" t="str">
        <f>'b-nrw'!$A$1</f>
        <v>Nordrhein-Westfalen</v>
      </c>
      <c r="D89" s="38">
        <f>SUM('b-nrw'!C136:C141)</f>
        <v>3</v>
      </c>
      <c r="E89" s="38">
        <f>SUM('b-nrw'!D136:D141)</f>
        <v>12</v>
      </c>
      <c r="F89" s="38">
        <f>SUM('b-nrw'!E136:E141)</f>
        <v>11</v>
      </c>
      <c r="G89" s="38">
        <f>SUM('b-nrw'!F136:F141)</f>
        <v>1</v>
      </c>
      <c r="H89" s="38">
        <f>SUM('b-nrw'!G136:G141)</f>
        <v>5</v>
      </c>
      <c r="I89" s="38">
        <f>SUM('b-nrw'!H136:H141)</f>
        <v>6</v>
      </c>
      <c r="J89" s="38">
        <f>SUM('b-nrw'!I136:I141)</f>
        <v>1</v>
      </c>
      <c r="K89" s="38">
        <f>SUM('b-nrw'!J136:J141)</f>
        <v>1</v>
      </c>
      <c r="L89" s="38">
        <f>SUM('b-nrw'!K136:K141)</f>
        <v>0</v>
      </c>
      <c r="M89" s="38">
        <f>SUM('b-nrw'!L136:L141)</f>
        <v>1</v>
      </c>
      <c r="N89" s="38">
        <f>SUM('b-nrw'!M136:M141)</f>
        <v>0</v>
      </c>
      <c r="O89" s="38">
        <f>SUM('b-nrw'!N136:N141)</f>
        <v>1</v>
      </c>
      <c r="P89" s="38">
        <f>SUM('b-nrw'!O136:O141)</f>
        <v>0</v>
      </c>
      <c r="Q89" s="38">
        <f>SUM('b-nrw'!P136:P141)</f>
        <v>0</v>
      </c>
      <c r="R89" s="38">
        <f>SUM('b-nrw'!Q136:Q141)</f>
        <v>0</v>
      </c>
      <c r="S89" s="38">
        <f>SUM('b-nrw'!R136:R141)</f>
        <v>0</v>
      </c>
      <c r="T89" s="39">
        <f t="shared" si="8"/>
        <v>0.5454545454545454</v>
      </c>
      <c r="U89" s="39">
        <f t="shared" si="9"/>
        <v>0.8181818181818182</v>
      </c>
      <c r="V89" s="39">
        <f t="shared" si="10"/>
        <v>0.5833333333333334</v>
      </c>
      <c r="W89" s="39">
        <f t="shared" si="11"/>
        <v>1.4015151515151516</v>
      </c>
    </row>
    <row r="90" spans="1:23" ht="12.75">
      <c r="A90" s="115">
        <f>SUBTOTAL(3,$T$2:T90)</f>
        <v>89</v>
      </c>
      <c r="B90" s="8" t="str">
        <f>'b-sh'!A$2</f>
        <v>Alpers, Bengt</v>
      </c>
      <c r="C90" s="8" t="str">
        <f>'b-sh'!$A$1</f>
        <v>Schleswig-H./Hamburg</v>
      </c>
      <c r="D90" s="38">
        <f>SUM('b-sh'!C3:C8)</f>
        <v>2</v>
      </c>
      <c r="E90" s="38">
        <f>SUM('b-sh'!D3:D8)</f>
        <v>3</v>
      </c>
      <c r="F90" s="38">
        <f>SUM('b-sh'!E3:E8)</f>
        <v>3</v>
      </c>
      <c r="G90" s="38">
        <f>SUM('b-sh'!F3:F8)</f>
        <v>0</v>
      </c>
      <c r="H90" s="38">
        <f>SUM('b-sh'!G3:G8)</f>
        <v>0</v>
      </c>
      <c r="I90" s="38">
        <f>SUM('b-sh'!H3:H8)</f>
        <v>0</v>
      </c>
      <c r="J90" s="38">
        <f>SUM('b-sh'!I3:I8)</f>
        <v>0</v>
      </c>
      <c r="K90" s="38">
        <f>SUM('b-sh'!J3:J8)</f>
        <v>0</v>
      </c>
      <c r="L90" s="38">
        <f>SUM('b-sh'!K3:K8)</f>
        <v>0</v>
      </c>
      <c r="M90" s="38">
        <f>SUM('b-sh'!L3:L8)</f>
        <v>0</v>
      </c>
      <c r="N90" s="38">
        <f>SUM('b-sh'!M3:M8)</f>
        <v>0</v>
      </c>
      <c r="O90" s="38">
        <f>SUM('b-sh'!N3:N8)</f>
        <v>0</v>
      </c>
      <c r="P90" s="38">
        <f>SUM('b-sh'!O3:O8)</f>
        <v>0</v>
      </c>
      <c r="Q90" s="38">
        <f>SUM('b-sh'!P3:P8)</f>
        <v>0</v>
      </c>
      <c r="R90" s="38">
        <f>SUM('b-sh'!Q3:Q8)</f>
        <v>0</v>
      </c>
      <c r="S90" s="38">
        <f>SUM('b-sh'!R3:R8)</f>
        <v>0</v>
      </c>
      <c r="T90" s="39">
        <f t="shared" si="8"/>
        <v>0</v>
      </c>
      <c r="U90" s="39">
        <f t="shared" si="9"/>
        <v>0</v>
      </c>
      <c r="V90" s="39">
        <f t="shared" si="10"/>
        <v>0</v>
      </c>
      <c r="W90" s="39">
        <f t="shared" si="11"/>
        <v>0</v>
      </c>
    </row>
    <row r="91" spans="1:23" ht="12.75">
      <c r="A91" s="115">
        <f>SUBTOTAL(3,$T$2:T91)</f>
        <v>90</v>
      </c>
      <c r="B91" s="8" t="str">
        <f>'b-sh'!A$9</f>
        <v>Bäumer, Simon</v>
      </c>
      <c r="C91" s="8" t="str">
        <f>'b-sh'!$A$1</f>
        <v>Schleswig-H./Hamburg</v>
      </c>
      <c r="D91" s="38">
        <f>SUM('b-sh'!C10:C15)</f>
        <v>4</v>
      </c>
      <c r="E91" s="38">
        <f>SUM('b-sh'!D10:D15)</f>
        <v>16</v>
      </c>
      <c r="F91" s="38">
        <f>SUM('b-sh'!E10:E15)</f>
        <v>10</v>
      </c>
      <c r="G91" s="38">
        <f>SUM('b-sh'!F10:F15)</f>
        <v>2</v>
      </c>
      <c r="H91" s="38">
        <f>SUM('b-sh'!G10:G15)</f>
        <v>6</v>
      </c>
      <c r="I91" s="38">
        <f>SUM('b-sh'!H10:H15)</f>
        <v>3</v>
      </c>
      <c r="J91" s="38">
        <f>SUM('b-sh'!I10:I15)</f>
        <v>0</v>
      </c>
      <c r="K91" s="38">
        <f>SUM('b-sh'!J10:J15)</f>
        <v>0</v>
      </c>
      <c r="L91" s="38">
        <f>SUM('b-sh'!K10:K15)</f>
        <v>0</v>
      </c>
      <c r="M91" s="38">
        <f>SUM('b-sh'!L10:L15)</f>
        <v>1</v>
      </c>
      <c r="N91" s="38">
        <f>SUM('b-sh'!M10:M15)</f>
        <v>5</v>
      </c>
      <c r="O91" s="38">
        <f>SUM('b-sh'!N10:N15)</f>
        <v>0</v>
      </c>
      <c r="P91" s="38">
        <f>SUM('b-sh'!O10:O15)</f>
        <v>0</v>
      </c>
      <c r="Q91" s="38">
        <f>SUM('b-sh'!P10:P15)</f>
        <v>1</v>
      </c>
      <c r="R91" s="38">
        <f>SUM('b-sh'!Q10:Q15)</f>
        <v>0</v>
      </c>
      <c r="S91" s="38">
        <f>SUM('b-sh'!R10:R15)</f>
        <v>1</v>
      </c>
      <c r="T91" s="39">
        <f t="shared" si="8"/>
        <v>0.3</v>
      </c>
      <c r="U91" s="39">
        <f t="shared" si="9"/>
        <v>0.3</v>
      </c>
      <c r="V91" s="39">
        <f t="shared" si="10"/>
        <v>0.5</v>
      </c>
      <c r="W91" s="39">
        <f t="shared" si="11"/>
        <v>0.8</v>
      </c>
    </row>
    <row r="92" spans="1:23" ht="12.75">
      <c r="A92" s="115">
        <f>SUBTOTAL(3,$T$2:T92)</f>
        <v>91</v>
      </c>
      <c r="B92" s="8" t="str">
        <f>'b-sh'!A$16</f>
        <v>Boldt, Jakob</v>
      </c>
      <c r="C92" s="8" t="str">
        <f>'b-sh'!$A$1</f>
        <v>Schleswig-H./Hamburg</v>
      </c>
      <c r="D92" s="38">
        <f>SUM('b-sh'!C17:C22)</f>
        <v>1</v>
      </c>
      <c r="E92" s="38">
        <f>SUM('b-sh'!D17:D22)</f>
        <v>2</v>
      </c>
      <c r="F92" s="38">
        <f>SUM('b-sh'!E17:E22)</f>
        <v>2</v>
      </c>
      <c r="G92" s="38">
        <f>SUM('b-sh'!F17:F22)</f>
        <v>0</v>
      </c>
      <c r="H92" s="38">
        <f>SUM('b-sh'!G17:G22)</f>
        <v>0</v>
      </c>
      <c r="I92" s="38">
        <f>SUM('b-sh'!H17:H22)</f>
        <v>1</v>
      </c>
      <c r="J92" s="38">
        <f>SUM('b-sh'!I17:I22)</f>
        <v>0</v>
      </c>
      <c r="K92" s="38">
        <f>SUM('b-sh'!J17:J22)</f>
        <v>0</v>
      </c>
      <c r="L92" s="38">
        <f>SUM('b-sh'!K17:K22)</f>
        <v>0</v>
      </c>
      <c r="M92" s="38">
        <f>SUM('b-sh'!L17:L22)</f>
        <v>0</v>
      </c>
      <c r="N92" s="38">
        <f>SUM('b-sh'!M17:M22)</f>
        <v>0</v>
      </c>
      <c r="O92" s="38">
        <f>SUM('b-sh'!N17:N22)</f>
        <v>0</v>
      </c>
      <c r="P92" s="38">
        <f>SUM('b-sh'!O17:O22)</f>
        <v>0</v>
      </c>
      <c r="Q92" s="38">
        <f>SUM('b-sh'!P17:P22)</f>
        <v>0</v>
      </c>
      <c r="R92" s="38">
        <f>SUM('b-sh'!Q17:Q22)</f>
        <v>0</v>
      </c>
      <c r="S92" s="38">
        <f>SUM('b-sh'!R17:R22)</f>
        <v>0</v>
      </c>
      <c r="T92" s="39">
        <f t="shared" si="8"/>
        <v>0.5</v>
      </c>
      <c r="U92" s="39">
        <f t="shared" si="9"/>
        <v>0.5</v>
      </c>
      <c r="V92" s="39">
        <f t="shared" si="10"/>
        <v>0.5</v>
      </c>
      <c r="W92" s="39">
        <f t="shared" si="11"/>
        <v>1</v>
      </c>
    </row>
    <row r="93" spans="1:23" ht="12.75">
      <c r="A93" s="115">
        <f>SUBTOTAL(3,$T$2:T93)</f>
        <v>92</v>
      </c>
      <c r="B93" s="8" t="str">
        <f>'b-sh'!A$23</f>
        <v>Bönicke, Marc</v>
      </c>
      <c r="C93" s="8" t="str">
        <f>'b-sh'!$A$1</f>
        <v>Schleswig-H./Hamburg</v>
      </c>
      <c r="D93" s="38">
        <f>SUM('b-sh'!C24:C29)</f>
        <v>3</v>
      </c>
      <c r="E93" s="38">
        <f>SUM('b-sh'!D24:D29)</f>
        <v>9</v>
      </c>
      <c r="F93" s="38">
        <f>SUM('b-sh'!E24:E29)</f>
        <v>7</v>
      </c>
      <c r="G93" s="38">
        <f>SUM('b-sh'!F24:F29)</f>
        <v>2</v>
      </c>
      <c r="H93" s="38">
        <f>SUM('b-sh'!G24:G29)</f>
        <v>2</v>
      </c>
      <c r="I93" s="38">
        <f>SUM('b-sh'!H24:H29)</f>
        <v>5</v>
      </c>
      <c r="J93" s="38">
        <f>SUM('b-sh'!I24:I29)</f>
        <v>0</v>
      </c>
      <c r="K93" s="38">
        <f>SUM('b-sh'!J24:J29)</f>
        <v>0</v>
      </c>
      <c r="L93" s="38">
        <f>SUM('b-sh'!K24:K29)</f>
        <v>0</v>
      </c>
      <c r="M93" s="38">
        <f>SUM('b-sh'!L24:L29)</f>
        <v>2</v>
      </c>
      <c r="N93" s="38">
        <f>SUM('b-sh'!M24:M29)</f>
        <v>1</v>
      </c>
      <c r="O93" s="38">
        <f>SUM('b-sh'!N24:N29)</f>
        <v>1</v>
      </c>
      <c r="P93" s="38">
        <f>SUM('b-sh'!O24:O29)</f>
        <v>0</v>
      </c>
      <c r="Q93" s="38">
        <f>SUM('b-sh'!P24:P29)</f>
        <v>0</v>
      </c>
      <c r="R93" s="38">
        <f>SUM('b-sh'!Q24:Q29)</f>
        <v>0</v>
      </c>
      <c r="S93" s="38">
        <f>SUM('b-sh'!R24:R29)</f>
        <v>0</v>
      </c>
      <c r="T93" s="39">
        <f t="shared" si="8"/>
        <v>0.7142857142857143</v>
      </c>
      <c r="U93" s="39">
        <f t="shared" si="9"/>
        <v>0.7142857142857143</v>
      </c>
      <c r="V93" s="39">
        <f t="shared" si="10"/>
        <v>0.7777777777777778</v>
      </c>
      <c r="W93" s="39">
        <f t="shared" si="11"/>
        <v>1.492063492063492</v>
      </c>
    </row>
    <row r="94" spans="1:23" ht="12.75">
      <c r="A94" s="115">
        <f>SUBTOTAL(3,$T$2:T94)</f>
        <v>93</v>
      </c>
      <c r="B94" s="8" t="str">
        <f>'b-sh'!A$30</f>
        <v>Derstappen, Yannick</v>
      </c>
      <c r="C94" s="8" t="str">
        <f>'b-sh'!$A$1</f>
        <v>Schleswig-H./Hamburg</v>
      </c>
      <c r="D94" s="38">
        <f>SUM('b-sh'!C31:C36)</f>
        <v>1</v>
      </c>
      <c r="E94" s="38">
        <f>SUM('b-sh'!D31:D36)</f>
        <v>2</v>
      </c>
      <c r="F94" s="38">
        <f>SUM('b-sh'!E31:E36)</f>
        <v>1</v>
      </c>
      <c r="G94" s="38">
        <f>SUM('b-sh'!F31:F36)</f>
        <v>0</v>
      </c>
      <c r="H94" s="38">
        <f>SUM('b-sh'!G31:G36)</f>
        <v>0</v>
      </c>
      <c r="I94" s="38">
        <f>SUM('b-sh'!H31:H36)</f>
        <v>0</v>
      </c>
      <c r="J94" s="38">
        <f>SUM('b-sh'!I31:I36)</f>
        <v>0</v>
      </c>
      <c r="K94" s="38">
        <f>SUM('b-sh'!J31:J36)</f>
        <v>0</v>
      </c>
      <c r="L94" s="38">
        <f>SUM('b-sh'!K31:K36)</f>
        <v>0</v>
      </c>
      <c r="M94" s="38">
        <f>SUM('b-sh'!L31:L36)</f>
        <v>0</v>
      </c>
      <c r="N94" s="38">
        <f>SUM('b-sh'!M31:M36)</f>
        <v>1</v>
      </c>
      <c r="O94" s="38">
        <f>SUM('b-sh'!N31:N36)</f>
        <v>0</v>
      </c>
      <c r="P94" s="38">
        <f>SUM('b-sh'!O31:O36)</f>
        <v>0</v>
      </c>
      <c r="Q94" s="38">
        <f>SUM('b-sh'!P31:P36)</f>
        <v>0</v>
      </c>
      <c r="R94" s="38">
        <f>SUM('b-sh'!Q31:Q36)</f>
        <v>0</v>
      </c>
      <c r="S94" s="38">
        <f>SUM('b-sh'!R31:R36)</f>
        <v>0</v>
      </c>
      <c r="T94" s="39">
        <f t="shared" si="8"/>
        <v>0</v>
      </c>
      <c r="U94" s="39">
        <f t="shared" si="9"/>
        <v>0</v>
      </c>
      <c r="V94" s="39">
        <f t="shared" si="10"/>
        <v>0.5</v>
      </c>
      <c r="W94" s="39">
        <f t="shared" si="11"/>
        <v>0.5</v>
      </c>
    </row>
    <row r="95" spans="1:23" ht="12.75">
      <c r="A95" s="115">
        <f>SUBTOTAL(3,$T$2:T95)</f>
        <v>94</v>
      </c>
      <c r="B95" s="8" t="str">
        <f>'b-sh'!A$37</f>
        <v>Guci, Liam</v>
      </c>
      <c r="C95" s="8" t="str">
        <f>'b-sh'!$A$1</f>
        <v>Schleswig-H./Hamburg</v>
      </c>
      <c r="D95" s="38">
        <f>SUM('b-sh'!C38:C43)</f>
        <v>4</v>
      </c>
      <c r="E95" s="38">
        <f>SUM('b-sh'!D38:D43)</f>
        <v>14</v>
      </c>
      <c r="F95" s="38">
        <f>SUM('b-sh'!E38:E43)</f>
        <v>10</v>
      </c>
      <c r="G95" s="38">
        <f>SUM('b-sh'!F38:F43)</f>
        <v>2</v>
      </c>
      <c r="H95" s="38">
        <f>SUM('b-sh'!G38:G43)</f>
        <v>1</v>
      </c>
      <c r="I95" s="38">
        <f>SUM('b-sh'!H38:H43)</f>
        <v>0</v>
      </c>
      <c r="J95" s="38">
        <f>SUM('b-sh'!I38:I43)</f>
        <v>0</v>
      </c>
      <c r="K95" s="38">
        <f>SUM('b-sh'!J38:J43)</f>
        <v>0</v>
      </c>
      <c r="L95" s="38">
        <f>SUM('b-sh'!K38:K43)</f>
        <v>0</v>
      </c>
      <c r="M95" s="38">
        <f>SUM('b-sh'!L38:L43)</f>
        <v>4</v>
      </c>
      <c r="N95" s="38">
        <f>SUM('b-sh'!M38:M43)</f>
        <v>4</v>
      </c>
      <c r="O95" s="38">
        <f>SUM('b-sh'!N38:N43)</f>
        <v>0</v>
      </c>
      <c r="P95" s="38">
        <f>SUM('b-sh'!O38:O43)</f>
        <v>0</v>
      </c>
      <c r="Q95" s="38">
        <f>SUM('b-sh'!P38:P43)</f>
        <v>0</v>
      </c>
      <c r="R95" s="38">
        <f>SUM('b-sh'!Q38:Q43)</f>
        <v>0</v>
      </c>
      <c r="S95" s="38">
        <f>SUM('b-sh'!R38:R43)</f>
        <v>0</v>
      </c>
      <c r="T95" s="39">
        <f t="shared" si="8"/>
        <v>0</v>
      </c>
      <c r="U95" s="39">
        <f t="shared" si="9"/>
        <v>0</v>
      </c>
      <c r="V95" s="39">
        <f t="shared" si="10"/>
        <v>0.2857142857142857</v>
      </c>
      <c r="W95" s="39">
        <f t="shared" si="11"/>
        <v>0.2857142857142857</v>
      </c>
    </row>
    <row r="96" spans="1:23" ht="12.75">
      <c r="A96" s="115">
        <f>SUBTOTAL(3,$T$2:T96)</f>
        <v>95</v>
      </c>
      <c r="B96" s="8" t="str">
        <f>'b-sh'!A$44</f>
        <v>Harder, Marc Darren</v>
      </c>
      <c r="C96" s="8" t="str">
        <f>'b-sh'!$A$1</f>
        <v>Schleswig-H./Hamburg</v>
      </c>
      <c r="D96" s="38">
        <f>SUM('b-sh'!C45:C50)</f>
        <v>4</v>
      </c>
      <c r="E96" s="38">
        <f>SUM('b-sh'!D45:D50)</f>
        <v>17</v>
      </c>
      <c r="F96" s="38">
        <f>SUM('b-sh'!E45:E50)</f>
        <v>11</v>
      </c>
      <c r="G96" s="38">
        <f>SUM('b-sh'!F45:F50)</f>
        <v>6</v>
      </c>
      <c r="H96" s="38">
        <f>SUM('b-sh'!G45:G50)</f>
        <v>2</v>
      </c>
      <c r="I96" s="38">
        <f>SUM('b-sh'!H45:H50)</f>
        <v>2</v>
      </c>
      <c r="J96" s="38">
        <f>SUM('b-sh'!I45:I50)</f>
        <v>1</v>
      </c>
      <c r="K96" s="38">
        <f>SUM('b-sh'!J45:J50)</f>
        <v>0</v>
      </c>
      <c r="L96" s="38">
        <f>SUM('b-sh'!K45:K50)</f>
        <v>0</v>
      </c>
      <c r="M96" s="38">
        <f>SUM('b-sh'!L45:L50)</f>
        <v>4</v>
      </c>
      <c r="N96" s="38">
        <f>SUM('b-sh'!M45:M50)</f>
        <v>5</v>
      </c>
      <c r="O96" s="38">
        <f>SUM('b-sh'!N45:N50)</f>
        <v>1</v>
      </c>
      <c r="P96" s="38">
        <f>SUM('b-sh'!O45:O50)</f>
        <v>1</v>
      </c>
      <c r="Q96" s="38">
        <f>SUM('b-sh'!P45:P50)</f>
        <v>0</v>
      </c>
      <c r="R96" s="38">
        <f>SUM('b-sh'!Q45:Q50)</f>
        <v>0</v>
      </c>
      <c r="S96" s="38">
        <f>SUM('b-sh'!R45:R50)</f>
        <v>0</v>
      </c>
      <c r="T96" s="39">
        <f t="shared" si="8"/>
        <v>0.18181818181818182</v>
      </c>
      <c r="U96" s="39">
        <f t="shared" si="9"/>
        <v>0.2727272727272727</v>
      </c>
      <c r="V96" s="39">
        <f t="shared" si="10"/>
        <v>0.47058823529411764</v>
      </c>
      <c r="W96" s="39">
        <f t="shared" si="11"/>
        <v>0.7433155080213903</v>
      </c>
    </row>
    <row r="97" spans="1:23" ht="12.75">
      <c r="A97" s="115">
        <f>SUBTOTAL(3,$T$2:T97)</f>
        <v>96</v>
      </c>
      <c r="B97" s="8" t="str">
        <f>'b-sh'!A$51</f>
        <v>Harder, Timo</v>
      </c>
      <c r="C97" s="8" t="str">
        <f>'b-sh'!$A$1</f>
        <v>Schleswig-H./Hamburg</v>
      </c>
      <c r="D97" s="38">
        <f>SUM('b-sh'!C52:C57)</f>
        <v>2</v>
      </c>
      <c r="E97" s="38">
        <f>SUM('b-sh'!D52:D57)</f>
        <v>3</v>
      </c>
      <c r="F97" s="38">
        <f>SUM('b-sh'!E52:E57)</f>
        <v>3</v>
      </c>
      <c r="G97" s="38">
        <f>SUM('b-sh'!F52:F57)</f>
        <v>0</v>
      </c>
      <c r="H97" s="38">
        <f>SUM('b-sh'!G52:G57)</f>
        <v>1</v>
      </c>
      <c r="I97" s="38">
        <f>SUM('b-sh'!H52:H57)</f>
        <v>0</v>
      </c>
      <c r="J97" s="38">
        <f>SUM('b-sh'!I52:I57)</f>
        <v>0</v>
      </c>
      <c r="K97" s="38">
        <f>SUM('b-sh'!J52:J57)</f>
        <v>0</v>
      </c>
      <c r="L97" s="38">
        <f>SUM('b-sh'!K52:K57)</f>
        <v>0</v>
      </c>
      <c r="M97" s="38">
        <f>SUM('b-sh'!L52:L57)</f>
        <v>0</v>
      </c>
      <c r="N97" s="38">
        <f>SUM('b-sh'!M52:M57)</f>
        <v>0</v>
      </c>
      <c r="O97" s="38">
        <f>SUM('b-sh'!N52:N57)</f>
        <v>0</v>
      </c>
      <c r="P97" s="38">
        <f>SUM('b-sh'!O52:O57)</f>
        <v>0</v>
      </c>
      <c r="Q97" s="38">
        <f>SUM('b-sh'!P52:P57)</f>
        <v>0</v>
      </c>
      <c r="R97" s="38">
        <f>SUM('b-sh'!Q52:Q57)</f>
        <v>0</v>
      </c>
      <c r="S97" s="38">
        <f>SUM('b-sh'!R52:R57)</f>
        <v>0</v>
      </c>
      <c r="T97" s="39">
        <f t="shared" si="8"/>
        <v>0</v>
      </c>
      <c r="U97" s="39">
        <f t="shared" si="9"/>
        <v>0</v>
      </c>
      <c r="V97" s="39">
        <f t="shared" si="10"/>
        <v>0</v>
      </c>
      <c r="W97" s="39">
        <f t="shared" si="11"/>
        <v>0</v>
      </c>
    </row>
    <row r="98" spans="1:23" ht="12.75">
      <c r="A98" s="115">
        <f>SUBTOTAL(3,$T$2:T98)</f>
        <v>97</v>
      </c>
      <c r="B98" s="8" t="str">
        <f>'b-sh'!A$58</f>
        <v>Kilic, Marvin Mithat</v>
      </c>
      <c r="C98" s="8" t="str">
        <f>'b-sh'!$A$1</f>
        <v>Schleswig-H./Hamburg</v>
      </c>
      <c r="D98" s="38">
        <f>SUM('b-sh'!C59:C64)</f>
        <v>4</v>
      </c>
      <c r="E98" s="38">
        <f>SUM('b-sh'!D59:D64)</f>
        <v>16</v>
      </c>
      <c r="F98" s="38">
        <f>SUM('b-sh'!E59:E64)</f>
        <v>11</v>
      </c>
      <c r="G98" s="38">
        <f>SUM('b-sh'!F59:F64)</f>
        <v>6</v>
      </c>
      <c r="H98" s="38">
        <f>SUM('b-sh'!G59:G64)</f>
        <v>6</v>
      </c>
      <c r="I98" s="38">
        <f>SUM('b-sh'!H59:H64)</f>
        <v>6</v>
      </c>
      <c r="J98" s="38">
        <f>SUM('b-sh'!I59:I64)</f>
        <v>0</v>
      </c>
      <c r="K98" s="38">
        <f>SUM('b-sh'!J59:J64)</f>
        <v>1</v>
      </c>
      <c r="L98" s="38">
        <f>SUM('b-sh'!K59:K64)</f>
        <v>0</v>
      </c>
      <c r="M98" s="38">
        <f>SUM('b-sh'!L59:L64)</f>
        <v>0</v>
      </c>
      <c r="N98" s="38">
        <f>SUM('b-sh'!M59:M64)</f>
        <v>5</v>
      </c>
      <c r="O98" s="38">
        <f>SUM('b-sh'!N59:N64)</f>
        <v>0</v>
      </c>
      <c r="P98" s="38">
        <f>SUM('b-sh'!O59:O64)</f>
        <v>1</v>
      </c>
      <c r="Q98" s="38">
        <f>SUM('b-sh'!P59:P64)</f>
        <v>0</v>
      </c>
      <c r="R98" s="38">
        <f>SUM('b-sh'!Q59:Q64)</f>
        <v>0</v>
      </c>
      <c r="S98" s="38">
        <f>SUM('b-sh'!R59:R64)</f>
        <v>0</v>
      </c>
      <c r="T98" s="39">
        <f aca="true" t="shared" si="12" ref="T98:T120">IF(F98=0,0,I98/F98)</f>
        <v>0.5454545454545454</v>
      </c>
      <c r="U98" s="39">
        <f aca="true" t="shared" si="13" ref="U98:U120">IF(F98=0,0,(I98+J98+2*K98+3*L98)/F98)</f>
        <v>0.7272727272727273</v>
      </c>
      <c r="V98" s="39">
        <f aca="true" t="shared" si="14" ref="V98:V120">IF(F98+N98+O98+S98=0,0,(I98+N98+O98)/(F98+O98+N98+S98))</f>
        <v>0.6875</v>
      </c>
      <c r="W98" s="39">
        <f aca="true" t="shared" si="15" ref="W98:W120">U98+V98</f>
        <v>1.4147727272727273</v>
      </c>
    </row>
    <row r="99" spans="1:23" ht="12.75">
      <c r="A99" s="115">
        <f>SUBTOTAL(3,$T$2:T99)</f>
        <v>98</v>
      </c>
      <c r="B99" s="8" t="str">
        <f>'b-sh'!A$65</f>
        <v>Koch, Rickert</v>
      </c>
      <c r="C99" s="8" t="str">
        <f>'b-sh'!$A$1</f>
        <v>Schleswig-H./Hamburg</v>
      </c>
      <c r="D99" s="38">
        <f>SUM('b-sh'!C66:C71)</f>
        <v>4</v>
      </c>
      <c r="E99" s="38">
        <f>SUM('b-sh'!D66:D71)</f>
        <v>15</v>
      </c>
      <c r="F99" s="38">
        <f>SUM('b-sh'!E66:E71)</f>
        <v>10</v>
      </c>
      <c r="G99" s="38">
        <f>SUM('b-sh'!F66:F71)</f>
        <v>1</v>
      </c>
      <c r="H99" s="38">
        <f>SUM('b-sh'!G66:G71)</f>
        <v>2</v>
      </c>
      <c r="I99" s="38">
        <f>SUM('b-sh'!H66:H71)</f>
        <v>1</v>
      </c>
      <c r="J99" s="38">
        <f>SUM('b-sh'!I66:I71)</f>
        <v>0</v>
      </c>
      <c r="K99" s="38">
        <f>SUM('b-sh'!J66:J71)</f>
        <v>0</v>
      </c>
      <c r="L99" s="38">
        <f>SUM('b-sh'!K66:K71)</f>
        <v>0</v>
      </c>
      <c r="M99" s="38">
        <f>SUM('b-sh'!L66:L71)</f>
        <v>3</v>
      </c>
      <c r="N99" s="38">
        <f>SUM('b-sh'!M66:M71)</f>
        <v>5</v>
      </c>
      <c r="O99" s="38">
        <f>SUM('b-sh'!N66:N71)</f>
        <v>0</v>
      </c>
      <c r="P99" s="38">
        <f>SUM('b-sh'!O66:O71)</f>
        <v>0</v>
      </c>
      <c r="Q99" s="38">
        <f>SUM('b-sh'!P66:P71)</f>
        <v>0</v>
      </c>
      <c r="R99" s="38">
        <f>SUM('b-sh'!Q66:Q71)</f>
        <v>0</v>
      </c>
      <c r="S99" s="38">
        <f>SUM('b-sh'!R66:R71)</f>
        <v>0</v>
      </c>
      <c r="T99" s="39">
        <f t="shared" si="12"/>
        <v>0.1</v>
      </c>
      <c r="U99" s="39">
        <f t="shared" si="13"/>
        <v>0.1</v>
      </c>
      <c r="V99" s="39">
        <f t="shared" si="14"/>
        <v>0.4</v>
      </c>
      <c r="W99" s="39">
        <f t="shared" si="15"/>
        <v>0.5</v>
      </c>
    </row>
    <row r="100" spans="1:23" ht="12.75">
      <c r="A100" s="115">
        <f>SUBTOTAL(3,$T$2:T100)</f>
        <v>99</v>
      </c>
      <c r="B100" s="8" t="str">
        <f>'b-sh'!A$72</f>
        <v>Lagler, Torge</v>
      </c>
      <c r="C100" s="8" t="str">
        <f>'b-sh'!$A$1</f>
        <v>Schleswig-H./Hamburg</v>
      </c>
      <c r="D100" s="38">
        <f>SUM('b-sh'!C73:C78)</f>
        <v>2</v>
      </c>
      <c r="E100" s="38">
        <f>SUM('b-sh'!D73:D78)</f>
        <v>5</v>
      </c>
      <c r="F100" s="38">
        <f>SUM('b-sh'!E73:E78)</f>
        <v>5</v>
      </c>
      <c r="G100" s="38">
        <f>SUM('b-sh'!F73:F78)</f>
        <v>1</v>
      </c>
      <c r="H100" s="38">
        <f>SUM('b-sh'!G73:G78)</f>
        <v>0</v>
      </c>
      <c r="I100" s="38">
        <f>SUM('b-sh'!H73:H78)</f>
        <v>1</v>
      </c>
      <c r="J100" s="38">
        <f>SUM('b-sh'!I73:I78)</f>
        <v>1</v>
      </c>
      <c r="K100" s="38">
        <f>SUM('b-sh'!J73:J78)</f>
        <v>0</v>
      </c>
      <c r="L100" s="38">
        <f>SUM('b-sh'!K73:K78)</f>
        <v>0</v>
      </c>
      <c r="M100" s="38">
        <f>SUM('b-sh'!L73:L78)</f>
        <v>2</v>
      </c>
      <c r="N100" s="38">
        <f>SUM('b-sh'!M73:M78)</f>
        <v>0</v>
      </c>
      <c r="O100" s="38">
        <f>SUM('b-sh'!N73:N78)</f>
        <v>0</v>
      </c>
      <c r="P100" s="38">
        <f>SUM('b-sh'!O73:O78)</f>
        <v>0</v>
      </c>
      <c r="Q100" s="38">
        <f>SUM('b-sh'!P73:P78)</f>
        <v>0</v>
      </c>
      <c r="R100" s="38">
        <f>SUM('b-sh'!Q73:Q78)</f>
        <v>0</v>
      </c>
      <c r="S100" s="38">
        <f>SUM('b-sh'!R73:R78)</f>
        <v>0</v>
      </c>
      <c r="T100" s="39">
        <f t="shared" si="12"/>
        <v>0.2</v>
      </c>
      <c r="U100" s="39">
        <f t="shared" si="13"/>
        <v>0.4</v>
      </c>
      <c r="V100" s="39">
        <f t="shared" si="14"/>
        <v>0.2</v>
      </c>
      <c r="W100" s="39">
        <f t="shared" si="15"/>
        <v>0.6000000000000001</v>
      </c>
    </row>
    <row r="101" spans="1:23" ht="12.75">
      <c r="A101" s="115">
        <f>SUBTOTAL(3,$T$2:T101)</f>
        <v>100</v>
      </c>
      <c r="B101" s="8" t="str">
        <f>'b-sh'!A$79</f>
        <v>Pape, Tönnies</v>
      </c>
      <c r="C101" s="8" t="str">
        <f>'b-sh'!$A$1</f>
        <v>Schleswig-H./Hamburg</v>
      </c>
      <c r="D101" s="38">
        <f>SUM('b-sh'!C80:C85)</f>
        <v>4</v>
      </c>
      <c r="E101" s="38">
        <f>SUM('b-sh'!D80:D85)</f>
        <v>14</v>
      </c>
      <c r="F101" s="38">
        <f>SUM('b-sh'!E80:E85)</f>
        <v>11</v>
      </c>
      <c r="G101" s="38">
        <f>SUM('b-sh'!F80:F85)</f>
        <v>0</v>
      </c>
      <c r="H101" s="38">
        <f>SUM('b-sh'!G80:G85)</f>
        <v>1</v>
      </c>
      <c r="I101" s="38">
        <f>SUM('b-sh'!H80:H85)</f>
        <v>3</v>
      </c>
      <c r="J101" s="38">
        <f>SUM('b-sh'!I80:I85)</f>
        <v>0</v>
      </c>
      <c r="K101" s="38">
        <f>SUM('b-sh'!J80:J85)</f>
        <v>0</v>
      </c>
      <c r="L101" s="38">
        <f>SUM('b-sh'!K80:K85)</f>
        <v>0</v>
      </c>
      <c r="M101" s="38">
        <f>SUM('b-sh'!L80:L85)</f>
        <v>3</v>
      </c>
      <c r="N101" s="38">
        <f>SUM('b-sh'!M80:M85)</f>
        <v>3</v>
      </c>
      <c r="O101" s="38">
        <f>SUM('b-sh'!N80:N85)</f>
        <v>0</v>
      </c>
      <c r="P101" s="38">
        <f>SUM('b-sh'!O80:O85)</f>
        <v>0</v>
      </c>
      <c r="Q101" s="38">
        <f>SUM('b-sh'!P80:P85)</f>
        <v>0</v>
      </c>
      <c r="R101" s="38">
        <f>SUM('b-sh'!Q80:Q85)</f>
        <v>0</v>
      </c>
      <c r="S101" s="38">
        <f>SUM('b-sh'!R80:R85)</f>
        <v>0</v>
      </c>
      <c r="T101" s="39">
        <f t="shared" si="12"/>
        <v>0.2727272727272727</v>
      </c>
      <c r="U101" s="39">
        <f t="shared" si="13"/>
        <v>0.2727272727272727</v>
      </c>
      <c r="V101" s="39">
        <f t="shared" si="14"/>
        <v>0.42857142857142855</v>
      </c>
      <c r="W101" s="39">
        <f t="shared" si="15"/>
        <v>0.7012987012987013</v>
      </c>
    </row>
    <row r="102" spans="1:23" ht="12.75">
      <c r="A102" s="115">
        <f>SUBTOTAL(3,$T$2:T102)</f>
        <v>101</v>
      </c>
      <c r="B102" s="8" t="str">
        <f>'b-sh'!A$86</f>
        <v>Rickels, Thorge</v>
      </c>
      <c r="C102" s="8" t="str">
        <f>'b-sh'!$A$1</f>
        <v>Schleswig-H./Hamburg</v>
      </c>
      <c r="D102" s="38">
        <f>SUM('b-sh'!C87:C92)</f>
        <v>1</v>
      </c>
      <c r="E102" s="38">
        <f>SUM('b-sh'!D87:D92)</f>
        <v>3</v>
      </c>
      <c r="F102" s="38">
        <f>SUM('b-sh'!E87:E92)</f>
        <v>1</v>
      </c>
      <c r="G102" s="38">
        <f>SUM('b-sh'!F87:F92)</f>
        <v>1</v>
      </c>
      <c r="H102" s="38">
        <f>SUM('b-sh'!G87:G92)</f>
        <v>1</v>
      </c>
      <c r="I102" s="38">
        <f>SUM('b-sh'!H87:H92)</f>
        <v>0</v>
      </c>
      <c r="J102" s="38">
        <f>SUM('b-sh'!I87:I92)</f>
        <v>0</v>
      </c>
      <c r="K102" s="38">
        <f>SUM('b-sh'!J87:J92)</f>
        <v>0</v>
      </c>
      <c r="L102" s="38">
        <f>SUM('b-sh'!K87:K92)</f>
        <v>0</v>
      </c>
      <c r="M102" s="38">
        <f>SUM('b-sh'!L87:L92)</f>
        <v>1</v>
      </c>
      <c r="N102" s="38">
        <f>SUM('b-sh'!M87:M92)</f>
        <v>2</v>
      </c>
      <c r="O102" s="38">
        <f>SUM('b-sh'!N87:N92)</f>
        <v>0</v>
      </c>
      <c r="P102" s="38">
        <f>SUM('b-sh'!O87:O92)</f>
        <v>0</v>
      </c>
      <c r="Q102" s="38">
        <f>SUM('b-sh'!P87:P92)</f>
        <v>0</v>
      </c>
      <c r="R102" s="38">
        <f>SUM('b-sh'!Q87:Q92)</f>
        <v>0</v>
      </c>
      <c r="S102" s="38">
        <f>SUM('b-sh'!R87:R92)</f>
        <v>0</v>
      </c>
      <c r="T102" s="39">
        <f t="shared" si="12"/>
        <v>0</v>
      </c>
      <c r="U102" s="39">
        <f t="shared" si="13"/>
        <v>0</v>
      </c>
      <c r="V102" s="39">
        <f t="shared" si="14"/>
        <v>0.6666666666666666</v>
      </c>
      <c r="W102" s="39">
        <f t="shared" si="15"/>
        <v>0.6666666666666666</v>
      </c>
    </row>
    <row r="103" spans="1:23" ht="12.75">
      <c r="A103" s="115">
        <f>SUBTOTAL(3,$T$2:T103)</f>
        <v>102</v>
      </c>
      <c r="B103" s="8" t="str">
        <f>'b-sh'!A$93</f>
        <v>Röpke, Dennis</v>
      </c>
      <c r="C103" s="8" t="str">
        <f>'b-sh'!$A$1</f>
        <v>Schleswig-H./Hamburg</v>
      </c>
      <c r="D103" s="38">
        <f>SUM('b-sh'!C94:C99)</f>
        <v>4</v>
      </c>
      <c r="E103" s="38">
        <f>SUM('b-sh'!D94:D99)</f>
        <v>17</v>
      </c>
      <c r="F103" s="38">
        <f>SUM('b-sh'!E94:E99)</f>
        <v>14</v>
      </c>
      <c r="G103" s="38">
        <f>SUM('b-sh'!F94:F99)</f>
        <v>5</v>
      </c>
      <c r="H103" s="38">
        <f>SUM('b-sh'!G94:G99)</f>
        <v>1</v>
      </c>
      <c r="I103" s="38">
        <f>SUM('b-sh'!H94:H99)</f>
        <v>3</v>
      </c>
      <c r="J103" s="38">
        <f>SUM('b-sh'!I94:I99)</f>
        <v>1</v>
      </c>
      <c r="K103" s="38">
        <f>SUM('b-sh'!J94:J99)</f>
        <v>0</v>
      </c>
      <c r="L103" s="38">
        <f>SUM('b-sh'!K94:K99)</f>
        <v>0</v>
      </c>
      <c r="M103" s="38">
        <f>SUM('b-sh'!L94:L99)</f>
        <v>2</v>
      </c>
      <c r="N103" s="38">
        <f>SUM('b-sh'!M94:M99)</f>
        <v>2</v>
      </c>
      <c r="O103" s="38">
        <f>SUM('b-sh'!N94:N99)</f>
        <v>1</v>
      </c>
      <c r="P103" s="38">
        <f>SUM('b-sh'!O94:O99)</f>
        <v>2</v>
      </c>
      <c r="Q103" s="38">
        <f>SUM('b-sh'!P94:P99)</f>
        <v>0</v>
      </c>
      <c r="R103" s="38">
        <f>SUM('b-sh'!Q94:Q99)</f>
        <v>0</v>
      </c>
      <c r="S103" s="38">
        <f>SUM('b-sh'!R94:R99)</f>
        <v>0</v>
      </c>
      <c r="T103" s="39">
        <f t="shared" si="12"/>
        <v>0.21428571428571427</v>
      </c>
      <c r="U103" s="39">
        <f t="shared" si="13"/>
        <v>0.2857142857142857</v>
      </c>
      <c r="V103" s="39">
        <f t="shared" si="14"/>
        <v>0.35294117647058826</v>
      </c>
      <c r="W103" s="39">
        <f t="shared" si="15"/>
        <v>0.6386554621848739</v>
      </c>
    </row>
    <row r="104" spans="1:23" ht="12.75">
      <c r="A104" s="115">
        <f>SUBTOTAL(3,$T$2:T104)</f>
        <v>103</v>
      </c>
      <c r="B104" s="8" t="str">
        <f>'b-sh'!A$100</f>
        <v>Voss, Vincent</v>
      </c>
      <c r="C104" s="8" t="str">
        <f>'b-sh'!$A$1</f>
        <v>Schleswig-H./Hamburg</v>
      </c>
      <c r="D104" s="38">
        <f>SUM('b-sh'!C101:C106)</f>
        <v>1</v>
      </c>
      <c r="E104" s="38">
        <f>SUM('b-sh'!D101:D106)</f>
        <v>3</v>
      </c>
      <c r="F104" s="38">
        <f>SUM('b-sh'!E101:E106)</f>
        <v>2</v>
      </c>
      <c r="G104" s="38">
        <f>SUM('b-sh'!F101:F106)</f>
        <v>1</v>
      </c>
      <c r="H104" s="38">
        <f>SUM('b-sh'!G101:G106)</f>
        <v>0</v>
      </c>
      <c r="I104" s="38">
        <f>SUM('b-sh'!H101:H106)</f>
        <v>0</v>
      </c>
      <c r="J104" s="38">
        <f>SUM('b-sh'!I101:I106)</f>
        <v>0</v>
      </c>
      <c r="K104" s="38">
        <f>SUM('b-sh'!J101:J106)</f>
        <v>0</v>
      </c>
      <c r="L104" s="38">
        <f>SUM('b-sh'!K101:K106)</f>
        <v>0</v>
      </c>
      <c r="M104" s="38">
        <f>SUM('b-sh'!L101:L106)</f>
        <v>2</v>
      </c>
      <c r="N104" s="38">
        <f>SUM('b-sh'!M101:M106)</f>
        <v>1</v>
      </c>
      <c r="O104" s="38">
        <f>SUM('b-sh'!N101:N106)</f>
        <v>0</v>
      </c>
      <c r="P104" s="38">
        <f>SUM('b-sh'!O101:O106)</f>
        <v>0</v>
      </c>
      <c r="Q104" s="38">
        <f>SUM('b-sh'!P101:P106)</f>
        <v>0</v>
      </c>
      <c r="R104" s="38">
        <f>SUM('b-sh'!Q101:Q106)</f>
        <v>0</v>
      </c>
      <c r="S104" s="38">
        <f>SUM('b-sh'!R101:R106)</f>
        <v>0</v>
      </c>
      <c r="T104" s="39">
        <f t="shared" si="12"/>
        <v>0</v>
      </c>
      <c r="U104" s="39">
        <f t="shared" si="13"/>
        <v>0</v>
      </c>
      <c r="V104" s="39">
        <f t="shared" si="14"/>
        <v>0.3333333333333333</v>
      </c>
      <c r="W104" s="39">
        <f t="shared" si="15"/>
        <v>0.3333333333333333</v>
      </c>
    </row>
    <row r="105" spans="1:23" ht="12.75">
      <c r="A105" s="115">
        <f>SUBTOTAL(3,$T$2:T105)</f>
        <v>104</v>
      </c>
      <c r="B105" s="8" t="str">
        <f>'b-sw'!A$2</f>
        <v>Bierwirth, David</v>
      </c>
      <c r="C105" s="8" t="str">
        <f>'b-sw'!$A$1</f>
        <v>Südwest</v>
      </c>
      <c r="D105" s="38">
        <f>SUM('b-sw'!C3:C8)</f>
        <v>3</v>
      </c>
      <c r="E105" s="38">
        <f>SUM('b-sw'!D3:D8)</f>
        <v>11</v>
      </c>
      <c r="F105" s="38">
        <f>SUM('b-sw'!E3:E8)</f>
        <v>6</v>
      </c>
      <c r="G105" s="38">
        <f>SUM('b-sw'!F3:F8)</f>
        <v>2</v>
      </c>
      <c r="H105" s="38">
        <f>SUM('b-sw'!G3:G8)</f>
        <v>0</v>
      </c>
      <c r="I105" s="38">
        <f>SUM('b-sw'!H3:H8)</f>
        <v>0</v>
      </c>
      <c r="J105" s="38">
        <f>SUM('b-sw'!I3:I8)</f>
        <v>0</v>
      </c>
      <c r="K105" s="38">
        <f>SUM('b-sw'!J3:J8)</f>
        <v>0</v>
      </c>
      <c r="L105" s="38">
        <f>SUM('b-sw'!K3:K8)</f>
        <v>0</v>
      </c>
      <c r="M105" s="38">
        <f>SUM('b-sw'!L3:L8)</f>
        <v>2</v>
      </c>
      <c r="N105" s="38">
        <f>SUM('b-sw'!M3:M8)</f>
        <v>4</v>
      </c>
      <c r="O105" s="38">
        <f>SUM('b-sw'!N3:N8)</f>
        <v>1</v>
      </c>
      <c r="P105" s="38">
        <f>SUM('b-sw'!O3:O8)</f>
        <v>0</v>
      </c>
      <c r="Q105" s="38">
        <f>SUM('b-sw'!P3:P8)</f>
        <v>0</v>
      </c>
      <c r="R105" s="38">
        <f>SUM('b-sw'!Q3:Q8)</f>
        <v>0</v>
      </c>
      <c r="S105" s="38">
        <f>SUM('b-sw'!R3:R8)</f>
        <v>0</v>
      </c>
      <c r="T105" s="39">
        <f t="shared" si="12"/>
        <v>0</v>
      </c>
      <c r="U105" s="39">
        <f t="shared" si="13"/>
        <v>0</v>
      </c>
      <c r="V105" s="39">
        <f t="shared" si="14"/>
        <v>0.45454545454545453</v>
      </c>
      <c r="W105" s="39">
        <f t="shared" si="15"/>
        <v>0.45454545454545453</v>
      </c>
    </row>
    <row r="106" spans="1:23" ht="12.75">
      <c r="A106" s="115">
        <f>SUBTOTAL(3,$T$2:T106)</f>
        <v>105</v>
      </c>
      <c r="B106" s="8" t="str">
        <f>'b-sw'!A$9</f>
        <v>Boukadida, Maurice</v>
      </c>
      <c r="C106" s="8" t="str">
        <f>'b-sw'!$A$1</f>
        <v>Südwest</v>
      </c>
      <c r="D106" s="38">
        <f>SUM('b-sw'!C10:C15)</f>
        <v>4</v>
      </c>
      <c r="E106" s="38">
        <f>SUM('b-sw'!D10:D15)</f>
        <v>13</v>
      </c>
      <c r="F106" s="38">
        <f>SUM('b-sw'!E10:E15)</f>
        <v>13</v>
      </c>
      <c r="G106" s="38">
        <f>SUM('b-sw'!F10:F15)</f>
        <v>1</v>
      </c>
      <c r="H106" s="38">
        <f>SUM('b-sw'!G10:G15)</f>
        <v>2</v>
      </c>
      <c r="I106" s="38">
        <f>SUM('b-sw'!H10:H15)</f>
        <v>3</v>
      </c>
      <c r="J106" s="38">
        <f>SUM('b-sw'!I10:I15)</f>
        <v>2</v>
      </c>
      <c r="K106" s="38">
        <f>SUM('b-sw'!J10:J15)</f>
        <v>0</v>
      </c>
      <c r="L106" s="38">
        <f>SUM('b-sw'!K10:K15)</f>
        <v>0</v>
      </c>
      <c r="M106" s="38">
        <f>SUM('b-sw'!L10:L15)</f>
        <v>3</v>
      </c>
      <c r="N106" s="38">
        <f>SUM('b-sw'!M10:M15)</f>
        <v>0</v>
      </c>
      <c r="O106" s="38">
        <f>SUM('b-sw'!N10:N15)</f>
        <v>0</v>
      </c>
      <c r="P106" s="38">
        <f>SUM('b-sw'!O10:O15)</f>
        <v>1</v>
      </c>
      <c r="Q106" s="38">
        <f>SUM('b-sw'!P10:P15)</f>
        <v>0</v>
      </c>
      <c r="R106" s="38">
        <f>SUM('b-sw'!Q10:Q15)</f>
        <v>0</v>
      </c>
      <c r="S106" s="38">
        <f>SUM('b-sw'!R10:R15)</f>
        <v>0</v>
      </c>
      <c r="T106" s="39">
        <f t="shared" si="12"/>
        <v>0.23076923076923078</v>
      </c>
      <c r="U106" s="39">
        <f t="shared" si="13"/>
        <v>0.38461538461538464</v>
      </c>
      <c r="V106" s="39">
        <f t="shared" si="14"/>
        <v>0.23076923076923078</v>
      </c>
      <c r="W106" s="39">
        <f t="shared" si="15"/>
        <v>0.6153846153846154</v>
      </c>
    </row>
    <row r="107" spans="1:23" ht="12.75">
      <c r="A107" s="115">
        <f>SUBTOTAL(3,$T$2:T107)</f>
        <v>106</v>
      </c>
      <c r="B107" s="8" t="str">
        <f>'b-sw'!A$16</f>
        <v>Feldmann, Carl</v>
      </c>
      <c r="C107" s="8" t="str">
        <f>'b-sw'!$A$1</f>
        <v>Südwest</v>
      </c>
      <c r="D107" s="38">
        <f>SUM('b-sw'!C17:C22)</f>
        <v>3</v>
      </c>
      <c r="E107" s="38">
        <f>SUM('b-sw'!D17:D22)</f>
        <v>10</v>
      </c>
      <c r="F107" s="38">
        <f>SUM('b-sw'!E17:E22)</f>
        <v>9</v>
      </c>
      <c r="G107" s="38">
        <f>SUM('b-sw'!F17:F22)</f>
        <v>1</v>
      </c>
      <c r="H107" s="38">
        <f>SUM('b-sw'!G17:G22)</f>
        <v>0</v>
      </c>
      <c r="I107" s="38">
        <f>SUM('b-sw'!H17:H22)</f>
        <v>1</v>
      </c>
      <c r="J107" s="38">
        <f>SUM('b-sw'!I17:I22)</f>
        <v>0</v>
      </c>
      <c r="K107" s="38">
        <f>SUM('b-sw'!J17:J22)</f>
        <v>0</v>
      </c>
      <c r="L107" s="38">
        <f>SUM('b-sw'!K17:K22)</f>
        <v>0</v>
      </c>
      <c r="M107" s="38">
        <f>SUM('b-sw'!L17:L22)</f>
        <v>1</v>
      </c>
      <c r="N107" s="38">
        <f>SUM('b-sw'!M17:M22)</f>
        <v>1</v>
      </c>
      <c r="O107" s="38">
        <f>SUM('b-sw'!N17:N22)</f>
        <v>0</v>
      </c>
      <c r="P107" s="38">
        <f>SUM('b-sw'!O17:O22)</f>
        <v>0</v>
      </c>
      <c r="Q107" s="38">
        <f>SUM('b-sw'!P17:P22)</f>
        <v>1</v>
      </c>
      <c r="R107" s="38">
        <f>SUM('b-sw'!Q17:Q22)</f>
        <v>0</v>
      </c>
      <c r="S107" s="38">
        <f>SUM('b-sw'!R17:R22)</f>
        <v>0</v>
      </c>
      <c r="T107" s="39">
        <f t="shared" si="12"/>
        <v>0.1111111111111111</v>
      </c>
      <c r="U107" s="39">
        <f t="shared" si="13"/>
        <v>0.1111111111111111</v>
      </c>
      <c r="V107" s="39">
        <f t="shared" si="14"/>
        <v>0.2</v>
      </c>
      <c r="W107" s="39">
        <f t="shared" si="15"/>
        <v>0.3111111111111111</v>
      </c>
    </row>
    <row r="108" spans="1:23" ht="12.75">
      <c r="A108" s="115">
        <f>SUBTOTAL(3,$T$2:T108)</f>
        <v>107</v>
      </c>
      <c r="B108" s="8" t="str">
        <f>'b-sw'!A$23</f>
        <v>Grüning, Niclas</v>
      </c>
      <c r="C108" s="8" t="str">
        <f>'b-sw'!$A$1</f>
        <v>Südwest</v>
      </c>
      <c r="D108" s="38">
        <f>SUM('b-sw'!C24:C29)</f>
        <v>0</v>
      </c>
      <c r="E108" s="38">
        <f>SUM('b-sw'!D24:D29)</f>
        <v>0</v>
      </c>
      <c r="F108" s="38">
        <f>SUM('b-sw'!E24:E29)</f>
        <v>0</v>
      </c>
      <c r="G108" s="38">
        <f>SUM('b-sw'!F24:F29)</f>
        <v>0</v>
      </c>
      <c r="H108" s="38">
        <f>SUM('b-sw'!G24:G29)</f>
        <v>0</v>
      </c>
      <c r="I108" s="38">
        <f>SUM('b-sw'!H24:H29)</f>
        <v>0</v>
      </c>
      <c r="J108" s="38">
        <f>SUM('b-sw'!I24:I29)</f>
        <v>0</v>
      </c>
      <c r="K108" s="38">
        <f>SUM('b-sw'!J24:J29)</f>
        <v>0</v>
      </c>
      <c r="L108" s="38">
        <f>SUM('b-sw'!K24:K29)</f>
        <v>0</v>
      </c>
      <c r="M108" s="38">
        <f>SUM('b-sw'!L24:L29)</f>
        <v>0</v>
      </c>
      <c r="N108" s="38">
        <f>SUM('b-sw'!M24:M29)</f>
        <v>0</v>
      </c>
      <c r="O108" s="38">
        <f>SUM('b-sw'!N24:N29)</f>
        <v>0</v>
      </c>
      <c r="P108" s="38">
        <f>SUM('b-sw'!O24:O29)</f>
        <v>0</v>
      </c>
      <c r="Q108" s="38">
        <f>SUM('b-sw'!P24:P29)</f>
        <v>0</v>
      </c>
      <c r="R108" s="38">
        <f>SUM('b-sw'!Q24:Q29)</f>
        <v>0</v>
      </c>
      <c r="S108" s="38">
        <f>SUM('b-sw'!R24:R29)</f>
        <v>0</v>
      </c>
      <c r="T108" s="39">
        <f t="shared" si="12"/>
        <v>0</v>
      </c>
      <c r="U108" s="39">
        <f t="shared" si="13"/>
        <v>0</v>
      </c>
      <c r="V108" s="39">
        <f t="shared" si="14"/>
        <v>0</v>
      </c>
      <c r="W108" s="39">
        <f t="shared" si="15"/>
        <v>0</v>
      </c>
    </row>
    <row r="109" spans="1:23" ht="12.75">
      <c r="A109" s="115">
        <f>SUBTOTAL(3,$T$2:T109)</f>
        <v>108</v>
      </c>
      <c r="B109" s="8" t="str">
        <f>'b-sw'!A$30</f>
        <v>Klages, Moritz</v>
      </c>
      <c r="C109" s="8" t="str">
        <f>'b-sw'!$A$1</f>
        <v>Südwest</v>
      </c>
      <c r="D109" s="38">
        <f>SUM('b-sw'!C31:C36)</f>
        <v>3</v>
      </c>
      <c r="E109" s="38">
        <f>SUM('b-sw'!D31:D36)</f>
        <v>10</v>
      </c>
      <c r="F109" s="38">
        <f>SUM('b-sw'!E31:E36)</f>
        <v>9</v>
      </c>
      <c r="G109" s="38">
        <f>SUM('b-sw'!F31:F36)</f>
        <v>2</v>
      </c>
      <c r="H109" s="38">
        <f>SUM('b-sw'!G31:G36)</f>
        <v>3</v>
      </c>
      <c r="I109" s="38">
        <f>SUM('b-sw'!H31:H36)</f>
        <v>6</v>
      </c>
      <c r="J109" s="38">
        <f>SUM('b-sw'!I31:I36)</f>
        <v>0</v>
      </c>
      <c r="K109" s="38">
        <f>SUM('b-sw'!J31:J36)</f>
        <v>2</v>
      </c>
      <c r="L109" s="38">
        <f>SUM('b-sw'!K31:K36)</f>
        <v>0</v>
      </c>
      <c r="M109" s="38">
        <f>SUM('b-sw'!L31:L36)</f>
        <v>1</v>
      </c>
      <c r="N109" s="38">
        <f>SUM('b-sw'!M31:M36)</f>
        <v>0</v>
      </c>
      <c r="O109" s="38">
        <f>SUM('b-sw'!N31:N36)</f>
        <v>1</v>
      </c>
      <c r="P109" s="38">
        <f>SUM('b-sw'!O31:O36)</f>
        <v>1</v>
      </c>
      <c r="Q109" s="38">
        <f>SUM('b-sw'!P31:P36)</f>
        <v>0</v>
      </c>
      <c r="R109" s="38">
        <f>SUM('b-sw'!Q31:Q36)</f>
        <v>0</v>
      </c>
      <c r="S109" s="38">
        <f>SUM('b-sw'!R31:R36)</f>
        <v>0</v>
      </c>
      <c r="T109" s="39">
        <f t="shared" si="12"/>
        <v>0.6666666666666666</v>
      </c>
      <c r="U109" s="39">
        <f t="shared" si="13"/>
        <v>1.1111111111111112</v>
      </c>
      <c r="V109" s="39">
        <f t="shared" si="14"/>
        <v>0.7</v>
      </c>
      <c r="W109" s="39">
        <f t="shared" si="15"/>
        <v>1.8111111111111111</v>
      </c>
    </row>
    <row r="110" spans="1:23" ht="12.75">
      <c r="A110" s="115">
        <f>SUBTOTAL(3,$T$2:T110)</f>
        <v>109</v>
      </c>
      <c r="B110" s="8" t="str">
        <f>'b-sw'!A$37</f>
        <v>Mensing, Elias</v>
      </c>
      <c r="C110" s="8" t="str">
        <f>'b-sw'!$A$1</f>
        <v>Südwest</v>
      </c>
      <c r="D110" s="38">
        <f>SUM('b-sw'!C38:C43)</f>
        <v>4</v>
      </c>
      <c r="E110" s="38">
        <f>SUM('b-sw'!D38:D43)</f>
        <v>11</v>
      </c>
      <c r="F110" s="38">
        <f>SUM('b-sw'!E38:E43)</f>
        <v>10</v>
      </c>
      <c r="G110" s="38">
        <f>SUM('b-sw'!F38:F43)</f>
        <v>2</v>
      </c>
      <c r="H110" s="38">
        <f>SUM('b-sw'!G38:G43)</f>
        <v>1</v>
      </c>
      <c r="I110" s="38">
        <f>SUM('b-sw'!H38:H43)</f>
        <v>3</v>
      </c>
      <c r="J110" s="38">
        <f>SUM('b-sw'!I38:I43)</f>
        <v>0</v>
      </c>
      <c r="K110" s="38">
        <f>SUM('b-sw'!J38:J43)</f>
        <v>0</v>
      </c>
      <c r="L110" s="38">
        <f>SUM('b-sw'!K38:K43)</f>
        <v>0</v>
      </c>
      <c r="M110" s="38">
        <f>SUM('b-sw'!L38:L43)</f>
        <v>1</v>
      </c>
      <c r="N110" s="38">
        <f>SUM('b-sw'!M38:M43)</f>
        <v>1</v>
      </c>
      <c r="O110" s="38">
        <f>SUM('b-sw'!N38:N43)</f>
        <v>0</v>
      </c>
      <c r="P110" s="38">
        <f>SUM('b-sw'!O38:O43)</f>
        <v>0</v>
      </c>
      <c r="Q110" s="38">
        <f>SUM('b-sw'!P38:P43)</f>
        <v>0</v>
      </c>
      <c r="R110" s="38">
        <f>SUM('b-sw'!Q38:Q43)</f>
        <v>0</v>
      </c>
      <c r="S110" s="38">
        <f>SUM('b-sw'!R38:R43)</f>
        <v>0</v>
      </c>
      <c r="T110" s="39">
        <f t="shared" si="12"/>
        <v>0.3</v>
      </c>
      <c r="U110" s="39">
        <f t="shared" si="13"/>
        <v>0.3</v>
      </c>
      <c r="V110" s="39">
        <f t="shared" si="14"/>
        <v>0.36363636363636365</v>
      </c>
      <c r="W110" s="39">
        <f t="shared" si="15"/>
        <v>0.6636363636363636</v>
      </c>
    </row>
    <row r="111" spans="1:23" ht="12.75">
      <c r="A111" s="115">
        <f>SUBTOTAL(3,$T$2:T111)</f>
        <v>110</v>
      </c>
      <c r="B111" s="8" t="str">
        <f>'b-sw'!A$44</f>
        <v>Müller, Tomlin</v>
      </c>
      <c r="C111" s="8" t="str">
        <f>'b-sw'!$A$1</f>
        <v>Südwest</v>
      </c>
      <c r="D111" s="38">
        <f>SUM('b-sw'!C45:C50)</f>
        <v>0</v>
      </c>
      <c r="E111" s="38">
        <f>SUM('b-sw'!D45:D50)</f>
        <v>0</v>
      </c>
      <c r="F111" s="38">
        <f>SUM('b-sw'!E45:E50)</f>
        <v>0</v>
      </c>
      <c r="G111" s="38">
        <f>SUM('b-sw'!F45:F50)</f>
        <v>0</v>
      </c>
      <c r="H111" s="38">
        <f>SUM('b-sw'!G45:G50)</f>
        <v>0</v>
      </c>
      <c r="I111" s="38">
        <f>SUM('b-sw'!H45:H50)</f>
        <v>0</v>
      </c>
      <c r="J111" s="38">
        <f>SUM('b-sw'!I45:I50)</f>
        <v>0</v>
      </c>
      <c r="K111" s="38">
        <f>SUM('b-sw'!J45:J50)</f>
        <v>0</v>
      </c>
      <c r="L111" s="38">
        <f>SUM('b-sw'!K45:K50)</f>
        <v>0</v>
      </c>
      <c r="M111" s="38">
        <f>SUM('b-sw'!L45:L50)</f>
        <v>0</v>
      </c>
      <c r="N111" s="38">
        <f>SUM('b-sw'!M45:M50)</f>
        <v>0</v>
      </c>
      <c r="O111" s="38">
        <f>SUM('b-sw'!N45:N50)</f>
        <v>0</v>
      </c>
      <c r="P111" s="38">
        <f>SUM('b-sw'!O45:O50)</f>
        <v>0</v>
      </c>
      <c r="Q111" s="38">
        <f>SUM('b-sw'!P45:P50)</f>
        <v>0</v>
      </c>
      <c r="R111" s="38">
        <f>SUM('b-sw'!Q45:Q50)</f>
        <v>0</v>
      </c>
      <c r="S111" s="38">
        <f>SUM('b-sw'!R45:R50)</f>
        <v>0</v>
      </c>
      <c r="T111" s="39">
        <f t="shared" si="12"/>
        <v>0</v>
      </c>
      <c r="U111" s="39">
        <f t="shared" si="13"/>
        <v>0</v>
      </c>
      <c r="V111" s="39">
        <f t="shared" si="14"/>
        <v>0</v>
      </c>
      <c r="W111" s="39">
        <f t="shared" si="15"/>
        <v>0</v>
      </c>
    </row>
    <row r="112" spans="1:23" ht="12.75">
      <c r="A112" s="115">
        <f>SUBTOTAL(3,$T$2:T112)</f>
        <v>111</v>
      </c>
      <c r="B112" s="8" t="str">
        <f>'b-sw'!A$51</f>
        <v>Negrich, Tristan</v>
      </c>
      <c r="C112" s="8" t="str">
        <f>'b-sw'!$A$1</f>
        <v>Südwest</v>
      </c>
      <c r="D112" s="38">
        <f>SUM('b-sw'!C52:C57)</f>
        <v>2</v>
      </c>
      <c r="E112" s="38">
        <f>SUM('b-sw'!D52:D57)</f>
        <v>2</v>
      </c>
      <c r="F112" s="38">
        <f>SUM('b-sw'!E52:E57)</f>
        <v>2</v>
      </c>
      <c r="G112" s="38">
        <f>SUM('b-sw'!F52:F57)</f>
        <v>0</v>
      </c>
      <c r="H112" s="38">
        <f>SUM('b-sw'!G52:G57)</f>
        <v>0</v>
      </c>
      <c r="I112" s="38">
        <f>SUM('b-sw'!H52:H57)</f>
        <v>0</v>
      </c>
      <c r="J112" s="38">
        <f>SUM('b-sw'!I52:I57)</f>
        <v>0</v>
      </c>
      <c r="K112" s="38">
        <f>SUM('b-sw'!J52:J57)</f>
        <v>0</v>
      </c>
      <c r="L112" s="38">
        <f>SUM('b-sw'!K52:K57)</f>
        <v>0</v>
      </c>
      <c r="M112" s="38">
        <f>SUM('b-sw'!L52:L57)</f>
        <v>0</v>
      </c>
      <c r="N112" s="38">
        <f>SUM('b-sw'!M52:M57)</f>
        <v>0</v>
      </c>
      <c r="O112" s="38">
        <f>SUM('b-sw'!N52:N57)</f>
        <v>0</v>
      </c>
      <c r="P112" s="38">
        <f>SUM('b-sw'!O52:O57)</f>
        <v>0</v>
      </c>
      <c r="Q112" s="38">
        <f>SUM('b-sw'!P52:P57)</f>
        <v>0</v>
      </c>
      <c r="R112" s="38">
        <f>SUM('b-sw'!Q52:Q57)</f>
        <v>0</v>
      </c>
      <c r="S112" s="38">
        <f>SUM('b-sw'!R52:R57)</f>
        <v>0</v>
      </c>
      <c r="T112" s="39">
        <f t="shared" si="12"/>
        <v>0</v>
      </c>
      <c r="U112" s="39">
        <f t="shared" si="13"/>
        <v>0</v>
      </c>
      <c r="V112" s="39">
        <f t="shared" si="14"/>
        <v>0</v>
      </c>
      <c r="W112" s="39">
        <f t="shared" si="15"/>
        <v>0</v>
      </c>
    </row>
    <row r="113" spans="1:23" ht="12.75">
      <c r="A113" s="115">
        <f>SUBTOTAL(3,$T$2:T113)</f>
        <v>112</v>
      </c>
      <c r="B113" s="8" t="str">
        <f>'b-sw'!A$58</f>
        <v>Noso, Jerome</v>
      </c>
      <c r="C113" s="8" t="str">
        <f>'b-sw'!$A$1</f>
        <v>Südwest</v>
      </c>
      <c r="D113" s="38">
        <f>SUM('b-sw'!C59:C64)</f>
        <v>4</v>
      </c>
      <c r="E113" s="38">
        <f>SUM('b-sw'!D59:D64)</f>
        <v>14</v>
      </c>
      <c r="F113" s="38">
        <f>SUM('b-sw'!E59:E64)</f>
        <v>11</v>
      </c>
      <c r="G113" s="38">
        <f>SUM('b-sw'!F59:F64)</f>
        <v>2</v>
      </c>
      <c r="H113" s="38">
        <f>SUM('b-sw'!G59:G64)</f>
        <v>1</v>
      </c>
      <c r="I113" s="38">
        <f>SUM('b-sw'!H59:H64)</f>
        <v>3</v>
      </c>
      <c r="J113" s="38">
        <f>SUM('b-sw'!I59:I64)</f>
        <v>1</v>
      </c>
      <c r="K113" s="38">
        <f>SUM('b-sw'!J59:J64)</f>
        <v>0</v>
      </c>
      <c r="L113" s="38">
        <f>SUM('b-sw'!K59:K64)</f>
        <v>0</v>
      </c>
      <c r="M113" s="38">
        <f>SUM('b-sw'!L59:L64)</f>
        <v>2</v>
      </c>
      <c r="N113" s="38">
        <f>SUM('b-sw'!M59:M64)</f>
        <v>3</v>
      </c>
      <c r="O113" s="38">
        <f>SUM('b-sw'!N59:N64)</f>
        <v>0</v>
      </c>
      <c r="P113" s="38">
        <f>SUM('b-sw'!O59:O64)</f>
        <v>1</v>
      </c>
      <c r="Q113" s="38">
        <f>SUM('b-sw'!P59:P64)</f>
        <v>1</v>
      </c>
      <c r="R113" s="38">
        <f>SUM('b-sw'!Q59:Q64)</f>
        <v>0</v>
      </c>
      <c r="S113" s="38">
        <f>SUM('b-sw'!R59:R64)</f>
        <v>0</v>
      </c>
      <c r="T113" s="39">
        <f t="shared" si="12"/>
        <v>0.2727272727272727</v>
      </c>
      <c r="U113" s="39">
        <f t="shared" si="13"/>
        <v>0.36363636363636365</v>
      </c>
      <c r="V113" s="39">
        <f t="shared" si="14"/>
        <v>0.42857142857142855</v>
      </c>
      <c r="W113" s="39">
        <f t="shared" si="15"/>
        <v>0.7922077922077921</v>
      </c>
    </row>
    <row r="114" spans="1:23" ht="12.75">
      <c r="A114" s="115">
        <f>SUBTOTAL(3,$T$2:T114)</f>
        <v>113</v>
      </c>
      <c r="B114" s="8" t="str">
        <f>'b-sw'!A$65</f>
        <v>Osmenda, Jonathan</v>
      </c>
      <c r="C114" s="8" t="str">
        <f>'b-sw'!$A$1</f>
        <v>Südwest</v>
      </c>
      <c r="D114" s="38">
        <f>SUM('b-sw'!C66:C71)</f>
        <v>1</v>
      </c>
      <c r="E114" s="38">
        <f>SUM('b-sw'!D66:D71)</f>
        <v>0</v>
      </c>
      <c r="F114" s="38">
        <f>SUM('b-sw'!E66:E71)</f>
        <v>0</v>
      </c>
      <c r="G114" s="38">
        <f>SUM('b-sw'!F66:F71)</f>
        <v>0</v>
      </c>
      <c r="H114" s="38">
        <f>SUM('b-sw'!G66:G71)</f>
        <v>0</v>
      </c>
      <c r="I114" s="38">
        <f>SUM('b-sw'!H66:H71)</f>
        <v>0</v>
      </c>
      <c r="J114" s="38">
        <f>SUM('b-sw'!I66:I71)</f>
        <v>0</v>
      </c>
      <c r="K114" s="38">
        <f>SUM('b-sw'!J66:J71)</f>
        <v>0</v>
      </c>
      <c r="L114" s="38">
        <f>SUM('b-sw'!K66:K71)</f>
        <v>0</v>
      </c>
      <c r="M114" s="38">
        <f>SUM('b-sw'!L66:L71)</f>
        <v>0</v>
      </c>
      <c r="N114" s="38">
        <f>SUM('b-sw'!M66:M71)</f>
        <v>0</v>
      </c>
      <c r="O114" s="38">
        <f>SUM('b-sw'!N66:N71)</f>
        <v>0</v>
      </c>
      <c r="P114" s="38">
        <f>SUM('b-sw'!O66:O71)</f>
        <v>0</v>
      </c>
      <c r="Q114" s="38">
        <f>SUM('b-sw'!P66:P71)</f>
        <v>0</v>
      </c>
      <c r="R114" s="38">
        <f>SUM('b-sw'!Q66:Q71)</f>
        <v>0</v>
      </c>
      <c r="S114" s="38">
        <f>SUM('b-sw'!R66:R71)</f>
        <v>0</v>
      </c>
      <c r="T114" s="39">
        <f t="shared" si="12"/>
        <v>0</v>
      </c>
      <c r="U114" s="39">
        <f t="shared" si="13"/>
        <v>0</v>
      </c>
      <c r="V114" s="39">
        <f t="shared" si="14"/>
        <v>0</v>
      </c>
      <c r="W114" s="39">
        <f t="shared" si="15"/>
        <v>0</v>
      </c>
    </row>
    <row r="115" spans="1:23" ht="12.75">
      <c r="A115" s="115">
        <f>SUBTOTAL(3,$T$2:T115)</f>
        <v>114</v>
      </c>
      <c r="B115" s="8" t="str">
        <f>'b-sw'!A$72</f>
        <v>Petrache, Christian</v>
      </c>
      <c r="C115" s="8" t="str">
        <f>'b-sw'!$A$1</f>
        <v>Südwest</v>
      </c>
      <c r="D115" s="38">
        <f>SUM('b-sw'!C73:C78)</f>
        <v>2</v>
      </c>
      <c r="E115" s="38">
        <f>SUM('b-sw'!D73:D78)</f>
        <v>3</v>
      </c>
      <c r="F115" s="38">
        <f>SUM('b-sw'!E73:E78)</f>
        <v>3</v>
      </c>
      <c r="G115" s="38">
        <f>SUM('b-sw'!F73:F78)</f>
        <v>0</v>
      </c>
      <c r="H115" s="38">
        <f>SUM('b-sw'!G73:G78)</f>
        <v>0</v>
      </c>
      <c r="I115" s="38">
        <f>SUM('b-sw'!H73:H78)</f>
        <v>0</v>
      </c>
      <c r="J115" s="38">
        <f>SUM('b-sw'!I73:I78)</f>
        <v>0</v>
      </c>
      <c r="K115" s="38">
        <f>SUM('b-sw'!J73:J78)</f>
        <v>0</v>
      </c>
      <c r="L115" s="38">
        <f>SUM('b-sw'!K73:K78)</f>
        <v>0</v>
      </c>
      <c r="M115" s="38">
        <f>SUM('b-sw'!L73:L78)</f>
        <v>2</v>
      </c>
      <c r="N115" s="38">
        <f>SUM('b-sw'!M73:M78)</f>
        <v>0</v>
      </c>
      <c r="O115" s="38">
        <f>SUM('b-sw'!N73:N78)</f>
        <v>0</v>
      </c>
      <c r="P115" s="38">
        <f>SUM('b-sw'!O73:O78)</f>
        <v>0</v>
      </c>
      <c r="Q115" s="38">
        <f>SUM('b-sw'!P73:P78)</f>
        <v>0</v>
      </c>
      <c r="R115" s="38">
        <f>SUM('b-sw'!Q73:Q78)</f>
        <v>0</v>
      </c>
      <c r="S115" s="38">
        <f>SUM('b-sw'!R73:R78)</f>
        <v>0</v>
      </c>
      <c r="T115" s="39">
        <f t="shared" si="12"/>
        <v>0</v>
      </c>
      <c r="U115" s="39">
        <f t="shared" si="13"/>
        <v>0</v>
      </c>
      <c r="V115" s="39">
        <f t="shared" si="14"/>
        <v>0</v>
      </c>
      <c r="W115" s="39">
        <f t="shared" si="15"/>
        <v>0</v>
      </c>
    </row>
    <row r="116" spans="1:23" ht="12.75">
      <c r="A116" s="115">
        <f>SUBTOTAL(3,$T$2:T116)</f>
        <v>115</v>
      </c>
      <c r="B116" s="8" t="str">
        <f>'b-sw'!A$79</f>
        <v>Rasch, Christian</v>
      </c>
      <c r="C116" s="8" t="str">
        <f>'b-sw'!$A$1</f>
        <v>Südwest</v>
      </c>
      <c r="D116" s="38">
        <f>SUM('b-sw'!C80:C85)</f>
        <v>4</v>
      </c>
      <c r="E116" s="38">
        <f>SUM('b-sw'!D80:D85)</f>
        <v>13</v>
      </c>
      <c r="F116" s="38">
        <f>SUM('b-sw'!E80:E85)</f>
        <v>9</v>
      </c>
      <c r="G116" s="38">
        <f>SUM('b-sw'!F80:F85)</f>
        <v>0</v>
      </c>
      <c r="H116" s="38">
        <f>SUM('b-sw'!G80:G85)</f>
        <v>3</v>
      </c>
      <c r="I116" s="38">
        <f>SUM('b-sw'!H80:H85)</f>
        <v>3</v>
      </c>
      <c r="J116" s="38">
        <f>SUM('b-sw'!I80:I85)</f>
        <v>0</v>
      </c>
      <c r="K116" s="38">
        <f>SUM('b-sw'!J80:J85)</f>
        <v>0</v>
      </c>
      <c r="L116" s="38">
        <f>SUM('b-sw'!K80:K85)</f>
        <v>0</v>
      </c>
      <c r="M116" s="38">
        <f>SUM('b-sw'!L80:L85)</f>
        <v>2</v>
      </c>
      <c r="N116" s="38">
        <f>SUM('b-sw'!M80:M85)</f>
        <v>4</v>
      </c>
      <c r="O116" s="38">
        <f>SUM('b-sw'!N80:N85)</f>
        <v>0</v>
      </c>
      <c r="P116" s="38">
        <f>SUM('b-sw'!O80:O85)</f>
        <v>2</v>
      </c>
      <c r="Q116" s="38">
        <f>SUM('b-sw'!P80:P85)</f>
        <v>0</v>
      </c>
      <c r="R116" s="38">
        <f>SUM('b-sw'!Q80:Q85)</f>
        <v>0</v>
      </c>
      <c r="S116" s="38">
        <f>SUM('b-sw'!R80:R85)</f>
        <v>0</v>
      </c>
      <c r="T116" s="39">
        <f t="shared" si="12"/>
        <v>0.3333333333333333</v>
      </c>
      <c r="U116" s="39">
        <f t="shared" si="13"/>
        <v>0.3333333333333333</v>
      </c>
      <c r="V116" s="39">
        <f t="shared" si="14"/>
        <v>0.5384615384615384</v>
      </c>
      <c r="W116" s="39">
        <f t="shared" si="15"/>
        <v>0.8717948717948718</v>
      </c>
    </row>
    <row r="117" spans="1:23" ht="12.75">
      <c r="A117" s="115">
        <f>SUBTOTAL(3,$T$2:T117)</f>
        <v>116</v>
      </c>
      <c r="B117" s="8" t="str">
        <f>'b-sw'!A$86</f>
        <v>Rasch, Konstantin</v>
      </c>
      <c r="C117" s="8" t="str">
        <f>'b-sw'!$A$1</f>
        <v>Südwest</v>
      </c>
      <c r="D117" s="38">
        <f>SUM('b-sw'!C87:C92)</f>
        <v>4</v>
      </c>
      <c r="E117" s="38">
        <f>SUM('b-sw'!D87:D92)</f>
        <v>13</v>
      </c>
      <c r="F117" s="38">
        <f>SUM('b-sw'!E87:E92)</f>
        <v>13</v>
      </c>
      <c r="G117" s="38">
        <f>SUM('b-sw'!F87:F92)</f>
        <v>3</v>
      </c>
      <c r="H117" s="38">
        <f>SUM('b-sw'!G87:G92)</f>
        <v>2</v>
      </c>
      <c r="I117" s="38">
        <f>SUM('b-sw'!H87:H92)</f>
        <v>5</v>
      </c>
      <c r="J117" s="38">
        <f>SUM('b-sw'!I87:I92)</f>
        <v>0</v>
      </c>
      <c r="K117" s="38">
        <f>SUM('b-sw'!J87:J92)</f>
        <v>0</v>
      </c>
      <c r="L117" s="38">
        <f>SUM('b-sw'!K87:K92)</f>
        <v>0</v>
      </c>
      <c r="M117" s="38">
        <f>SUM('b-sw'!L87:L92)</f>
        <v>3</v>
      </c>
      <c r="N117" s="38">
        <f>SUM('b-sw'!M87:M92)</f>
        <v>0</v>
      </c>
      <c r="O117" s="38">
        <f>SUM('b-sw'!N87:N92)</f>
        <v>0</v>
      </c>
      <c r="P117" s="38">
        <f>SUM('b-sw'!O87:O92)</f>
        <v>4</v>
      </c>
      <c r="Q117" s="38">
        <f>SUM('b-sw'!P87:P92)</f>
        <v>0</v>
      </c>
      <c r="R117" s="38">
        <f>SUM('b-sw'!Q87:Q92)</f>
        <v>0</v>
      </c>
      <c r="S117" s="38">
        <f>SUM('b-sw'!R87:R92)</f>
        <v>0</v>
      </c>
      <c r="T117" s="39">
        <f t="shared" si="12"/>
        <v>0.38461538461538464</v>
      </c>
      <c r="U117" s="39">
        <f t="shared" si="13"/>
        <v>0.38461538461538464</v>
      </c>
      <c r="V117" s="39">
        <f t="shared" si="14"/>
        <v>0.38461538461538464</v>
      </c>
      <c r="W117" s="39">
        <f t="shared" si="15"/>
        <v>0.7692307692307693</v>
      </c>
    </row>
    <row r="118" spans="1:23" ht="12.75">
      <c r="A118" s="115">
        <f>SUBTOTAL(3,$T$2:T118)</f>
        <v>117</v>
      </c>
      <c r="B118" s="8" t="str">
        <f>'b-sw'!A$93</f>
        <v>Richterich, Lennart</v>
      </c>
      <c r="C118" s="8" t="str">
        <f>'b-sw'!$A$1</f>
        <v>Südwest</v>
      </c>
      <c r="D118" s="38">
        <f>SUM('b-sw'!C94:C99)</f>
        <v>2</v>
      </c>
      <c r="E118" s="38">
        <f>SUM('b-sw'!D94:D99)</f>
        <v>3</v>
      </c>
      <c r="F118" s="38">
        <f>SUM('b-sw'!E94:E99)</f>
        <v>3</v>
      </c>
      <c r="G118" s="38">
        <f>SUM('b-sw'!F94:F99)</f>
        <v>0</v>
      </c>
      <c r="H118" s="38">
        <f>SUM('b-sw'!G94:G99)</f>
        <v>0</v>
      </c>
      <c r="I118" s="38">
        <f>SUM('b-sw'!H94:H99)</f>
        <v>0</v>
      </c>
      <c r="J118" s="38">
        <f>SUM('b-sw'!I94:I99)</f>
        <v>0</v>
      </c>
      <c r="K118" s="38">
        <f>SUM('b-sw'!J94:J99)</f>
        <v>0</v>
      </c>
      <c r="L118" s="38">
        <f>SUM('b-sw'!K94:K99)</f>
        <v>0</v>
      </c>
      <c r="M118" s="38">
        <f>SUM('b-sw'!L94:L99)</f>
        <v>3</v>
      </c>
      <c r="N118" s="38">
        <f>SUM('b-sw'!M94:M99)</f>
        <v>0</v>
      </c>
      <c r="O118" s="38">
        <f>SUM('b-sw'!N94:N99)</f>
        <v>0</v>
      </c>
      <c r="P118" s="38">
        <f>SUM('b-sw'!O94:O99)</f>
        <v>0</v>
      </c>
      <c r="Q118" s="38">
        <f>SUM('b-sw'!P94:P99)</f>
        <v>0</v>
      </c>
      <c r="R118" s="38">
        <f>SUM('b-sw'!Q94:Q99)</f>
        <v>0</v>
      </c>
      <c r="S118" s="38">
        <f>SUM('b-sw'!R94:R99)</f>
        <v>0</v>
      </c>
      <c r="T118" s="39">
        <f t="shared" si="12"/>
        <v>0</v>
      </c>
      <c r="U118" s="39">
        <f t="shared" si="13"/>
        <v>0</v>
      </c>
      <c r="V118" s="39">
        <f t="shared" si="14"/>
        <v>0</v>
      </c>
      <c r="W118" s="39">
        <f t="shared" si="15"/>
        <v>0</v>
      </c>
    </row>
    <row r="119" spans="1:23" ht="12.75">
      <c r="A119" s="115">
        <f>SUBTOTAL(3,$T$2:T119)</f>
        <v>118</v>
      </c>
      <c r="B119" s="8" t="str">
        <f>'b-sw'!A$100</f>
        <v>Simmmons, Larena</v>
      </c>
      <c r="C119" s="8" t="str">
        <f>'b-sw'!$A$1</f>
        <v>Südwest</v>
      </c>
      <c r="D119" s="38">
        <f>SUM('b-sw'!C101:C106)</f>
        <v>3</v>
      </c>
      <c r="E119" s="38">
        <f>SUM('b-sw'!D101:D106)</f>
        <v>7</v>
      </c>
      <c r="F119" s="38">
        <f>SUM('b-sw'!E101:E106)</f>
        <v>6</v>
      </c>
      <c r="G119" s="38">
        <f>SUM('b-sw'!F101:F106)</f>
        <v>1</v>
      </c>
      <c r="H119" s="38">
        <f>SUM('b-sw'!G101:G106)</f>
        <v>0</v>
      </c>
      <c r="I119" s="38">
        <f>SUM('b-sw'!H101:H106)</f>
        <v>0</v>
      </c>
      <c r="J119" s="38">
        <f>SUM('b-sw'!I101:I106)</f>
        <v>0</v>
      </c>
      <c r="K119" s="38">
        <f>SUM('b-sw'!J101:J106)</f>
        <v>0</v>
      </c>
      <c r="L119" s="38">
        <f>SUM('b-sw'!K101:K106)</f>
        <v>0</v>
      </c>
      <c r="M119" s="38">
        <f>SUM('b-sw'!L101:L106)</f>
        <v>5</v>
      </c>
      <c r="N119" s="38">
        <f>SUM('b-sw'!M101:M106)</f>
        <v>1</v>
      </c>
      <c r="O119" s="38">
        <f>SUM('b-sw'!N101:N106)</f>
        <v>0</v>
      </c>
      <c r="P119" s="38">
        <f>SUM('b-sw'!O101:O106)</f>
        <v>0</v>
      </c>
      <c r="Q119" s="38">
        <f>SUM('b-sw'!P101:P106)</f>
        <v>0</v>
      </c>
      <c r="R119" s="38">
        <f>SUM('b-sw'!Q101:Q106)</f>
        <v>0</v>
      </c>
      <c r="S119" s="38">
        <f>SUM('b-sw'!R101:R106)</f>
        <v>0</v>
      </c>
      <c r="T119" s="39">
        <f t="shared" si="12"/>
        <v>0</v>
      </c>
      <c r="U119" s="39">
        <f t="shared" si="13"/>
        <v>0</v>
      </c>
      <c r="V119" s="39">
        <f t="shared" si="14"/>
        <v>0.14285714285714285</v>
      </c>
      <c r="W119" s="39">
        <f t="shared" si="15"/>
        <v>0.14285714285714285</v>
      </c>
    </row>
    <row r="120" spans="1:23" ht="12.75">
      <c r="A120" s="115">
        <f>SUBTOTAL(3,$T$2:T120)</f>
        <v>119</v>
      </c>
      <c r="B120" s="8" t="str">
        <f>'b-sw'!A$107</f>
        <v>Sullivan, Caelan Shae</v>
      </c>
      <c r="C120" s="8" t="str">
        <f>'b-sw'!$A$1</f>
        <v>Südwest</v>
      </c>
      <c r="D120" s="38">
        <f>SUM('b-sw'!C108:C113)</f>
        <v>2</v>
      </c>
      <c r="E120" s="38">
        <f>SUM('b-sw'!D108:D113)</f>
        <v>4</v>
      </c>
      <c r="F120" s="38">
        <f>SUM('b-sw'!E108:E113)</f>
        <v>4</v>
      </c>
      <c r="G120" s="38">
        <f>SUM('b-sw'!F108:F113)</f>
        <v>0</v>
      </c>
      <c r="H120" s="38">
        <f>SUM('b-sw'!G108:G113)</f>
        <v>0</v>
      </c>
      <c r="I120" s="38">
        <f>SUM('b-sw'!H108:H113)</f>
        <v>1</v>
      </c>
      <c r="J120" s="38">
        <f>SUM('b-sw'!I108:I113)</f>
        <v>0</v>
      </c>
      <c r="K120" s="38">
        <f>SUM('b-sw'!J108:J113)</f>
        <v>0</v>
      </c>
      <c r="L120" s="38">
        <f>SUM('b-sw'!K108:K113)</f>
        <v>0</v>
      </c>
      <c r="M120" s="38">
        <f>SUM('b-sw'!L108:L113)</f>
        <v>0</v>
      </c>
      <c r="N120" s="38">
        <f>SUM('b-sw'!M108:M113)</f>
        <v>0</v>
      </c>
      <c r="O120" s="38">
        <f>SUM('b-sw'!N108:N113)</f>
        <v>0</v>
      </c>
      <c r="P120" s="38">
        <f>SUM('b-sw'!O108:O113)</f>
        <v>0</v>
      </c>
      <c r="Q120" s="38">
        <f>SUM('b-sw'!P108:P113)</f>
        <v>0</v>
      </c>
      <c r="R120" s="38">
        <f>SUM('b-sw'!Q108:Q113)</f>
        <v>0</v>
      </c>
      <c r="S120" s="38">
        <f>SUM('b-sw'!R108:R113)</f>
        <v>0</v>
      </c>
      <c r="T120" s="39">
        <f t="shared" si="12"/>
        <v>0.25</v>
      </c>
      <c r="U120" s="39">
        <f t="shared" si="13"/>
        <v>0.25</v>
      </c>
      <c r="V120" s="39">
        <f t="shared" si="14"/>
        <v>0.25</v>
      </c>
      <c r="W120" s="39">
        <f t="shared" si="15"/>
        <v>0.5</v>
      </c>
    </row>
    <row r="121" s="59" customFormat="1" ht="12.75"/>
    <row r="122" s="59" customFormat="1" ht="12.75"/>
    <row r="123" s="59" customFormat="1" ht="12.75"/>
    <row r="124" s="59" customFormat="1" ht="12.75"/>
    <row r="125" s="59" customFormat="1" ht="12.75"/>
    <row r="126" s="59" customFormat="1" ht="12.75"/>
    <row r="127" s="59" customFormat="1" ht="12.75"/>
    <row r="128" s="59" customFormat="1" ht="12.75"/>
    <row r="129" s="59" customFormat="1" ht="12.75"/>
    <row r="130" s="59" customFormat="1" ht="12.75"/>
    <row r="131" s="59" customFormat="1" ht="12.75"/>
    <row r="132" s="59" customFormat="1" ht="12.75"/>
    <row r="133" s="59" customFormat="1" ht="12.75"/>
    <row r="134" s="59" customFormat="1" ht="12.75"/>
    <row r="135" s="59" customFormat="1" ht="12.75"/>
    <row r="136" s="59" customFormat="1" ht="12.75"/>
    <row r="137" s="59" customFormat="1" ht="12.75"/>
    <row r="138" s="59" customFormat="1" ht="12.75"/>
    <row r="139" s="59" customFormat="1" ht="12.75"/>
    <row r="140" s="59" customFormat="1" ht="12.75"/>
    <row r="141" s="59" customFormat="1" ht="12.75"/>
    <row r="142" s="59" customFormat="1" ht="12.75"/>
    <row r="143" s="59" customFormat="1" ht="12.75"/>
    <row r="144" s="59" customFormat="1" ht="12.75"/>
    <row r="145" s="59" customFormat="1" ht="12.75"/>
    <row r="146" s="59" customFormat="1" ht="12.75"/>
    <row r="147" s="59" customFormat="1" ht="12.75"/>
    <row r="148" s="59" customFormat="1" ht="12.75"/>
    <row r="149" s="59" customFormat="1" ht="12.75"/>
    <row r="150" s="59" customFormat="1" ht="12.75"/>
    <row r="151" s="59" customFormat="1" ht="12.75"/>
    <row r="152" s="59" customFormat="1" ht="12.75"/>
    <row r="153" s="59" customFormat="1" ht="12.75"/>
    <row r="154" s="59" customFormat="1" ht="12.75"/>
    <row r="155" s="59" customFormat="1" ht="12.75"/>
    <row r="156" s="59" customFormat="1" ht="12.75"/>
    <row r="157" s="59" customFormat="1" ht="12.75"/>
    <row r="158" s="59" customFormat="1" ht="12.75"/>
    <row r="159" s="59" customFormat="1" ht="12.75"/>
    <row r="160" s="59" customFormat="1" ht="12.75"/>
    <row r="161" s="59" customFormat="1" ht="12.75"/>
    <row r="162" s="59" customFormat="1" ht="12.75"/>
    <row r="163" s="59" customFormat="1" ht="12.75"/>
    <row r="164" s="59" customFormat="1" ht="12.75"/>
    <row r="165" s="59" customFormat="1" ht="12.75"/>
    <row r="166" s="59" customFormat="1" ht="12.75"/>
    <row r="167" s="59" customFormat="1" ht="12.75"/>
    <row r="168" s="59" customFormat="1" ht="12.75"/>
    <row r="169" s="59" customFormat="1" ht="12.75"/>
    <row r="170" s="59" customFormat="1" ht="12.75"/>
    <row r="171" s="59" customFormat="1" ht="12.75"/>
    <row r="172" s="59" customFormat="1" ht="12.75"/>
    <row r="173" s="59" customFormat="1" ht="12.75"/>
    <row r="174" s="59" customFormat="1" ht="12.75"/>
    <row r="175" s="59" customFormat="1" ht="12.75"/>
    <row r="176" s="59" customFormat="1" ht="12.75"/>
    <row r="177" s="59" customFormat="1" ht="12.75"/>
    <row r="178" s="59" customFormat="1" ht="12.75"/>
    <row r="179" s="59" customFormat="1" ht="12.75"/>
    <row r="180" s="59" customFormat="1" ht="12.75"/>
    <row r="181" s="59" customFormat="1" ht="12.75"/>
    <row r="182" s="59" customFormat="1" ht="12.75"/>
    <row r="183" s="59" customFormat="1" ht="12.75"/>
    <row r="184" s="59" customFormat="1" ht="12.75"/>
    <row r="185" s="59" customFormat="1" ht="12.75"/>
    <row r="186" s="59" customFormat="1" ht="12.75"/>
    <row r="187" s="59" customFormat="1" ht="12.75"/>
    <row r="188" s="59" customFormat="1" ht="12.75"/>
    <row r="189" s="59" customFormat="1" ht="12.75"/>
    <row r="190" s="59" customFormat="1" ht="12.75"/>
    <row r="191" s="59" customFormat="1" ht="12.75"/>
    <row r="192" s="59" customFormat="1" ht="12.75"/>
    <row r="193" s="59" customFormat="1" ht="12.75"/>
    <row r="194" s="59" customFormat="1" ht="12.75"/>
    <row r="195" s="59" customFormat="1" ht="12.75"/>
    <row r="196" s="59" customFormat="1" ht="12.75"/>
    <row r="197" s="59" customFormat="1" ht="12.75"/>
    <row r="198" s="59" customFormat="1" ht="12.75"/>
    <row r="199" s="59" customFormat="1" ht="12.75"/>
    <row r="200" s="59" customFormat="1" ht="12.75"/>
    <row r="201" s="59" customFormat="1" ht="12.75"/>
    <row r="202" s="59" customFormat="1" ht="12.75"/>
    <row r="203" s="59" customFormat="1" ht="12.75"/>
    <row r="204" s="59" customFormat="1" ht="12.75"/>
    <row r="205" s="59" customFormat="1" ht="12.75"/>
    <row r="206" s="59" customFormat="1" ht="12.75"/>
    <row r="207" s="59" customFormat="1" ht="12.75"/>
    <row r="208" s="59" customFormat="1" ht="12.75"/>
    <row r="209" s="59" customFormat="1" ht="12.75"/>
    <row r="210" s="59" customFormat="1" ht="12.75"/>
    <row r="211" s="59" customFormat="1" ht="12.75"/>
    <row r="212" s="59" customFormat="1" ht="12.75"/>
    <row r="213" s="59" customFormat="1" ht="12.75"/>
    <row r="214" s="59" customFormat="1" ht="12.75"/>
    <row r="215" s="59" customFormat="1" ht="12.75"/>
    <row r="216" s="59" customFormat="1" ht="12.75"/>
    <row r="217" s="59" customFormat="1" ht="12.75"/>
    <row r="218" s="59" customFormat="1" ht="12.75"/>
    <row r="219" s="59" customFormat="1" ht="12.75"/>
    <row r="220" s="59" customFormat="1" ht="12.75"/>
    <row r="221" s="59" customFormat="1" ht="12.75"/>
    <row r="222" s="59" customFormat="1" ht="12.75"/>
    <row r="223" s="59" customFormat="1" ht="12.75"/>
    <row r="224" s="59" customFormat="1" ht="12.75"/>
    <row r="225" s="59" customFormat="1" ht="12.75"/>
    <row r="226" s="59" customFormat="1" ht="12.75"/>
    <row r="227" s="59" customFormat="1" ht="12.75"/>
    <row r="228" s="59" customFormat="1" ht="12.75"/>
    <row r="229" s="59" customFormat="1" ht="12.75"/>
    <row r="230" s="59" customFormat="1" ht="12.75"/>
    <row r="231" s="59" customFormat="1" ht="12.75"/>
    <row r="232" s="59" customFormat="1" ht="12.75"/>
    <row r="233" s="59" customFormat="1" ht="12.75"/>
    <row r="234" s="59" customFormat="1" ht="12.75"/>
    <row r="235" s="59" customFormat="1" ht="12.75"/>
    <row r="236" s="59" customFormat="1" ht="12.75"/>
    <row r="237" s="59" customFormat="1" ht="12.75"/>
    <row r="238" s="59" customFormat="1" ht="12.75"/>
    <row r="239" s="59" customFormat="1" ht="12.75"/>
    <row r="240" s="59" customFormat="1" ht="12.75"/>
    <row r="241" s="59" customFormat="1" ht="12.75"/>
    <row r="242" s="59" customFormat="1" ht="12.75"/>
    <row r="243" s="59" customFormat="1" ht="12.75"/>
    <row r="244" s="59" customFormat="1" ht="12.75"/>
    <row r="245" s="59" customFormat="1" ht="12.75"/>
    <row r="246" s="59" customFormat="1" ht="12.75"/>
    <row r="247" s="59" customFormat="1" ht="12.75"/>
    <row r="248" s="59" customFormat="1" ht="12.75"/>
    <row r="249" s="59" customFormat="1" ht="12.75"/>
    <row r="250" s="59" customFormat="1" ht="12.75"/>
    <row r="251" s="59" customFormat="1" ht="12.75"/>
    <row r="252" s="59" customFormat="1" ht="12.75"/>
    <row r="253" s="59" customFormat="1" ht="12.75"/>
    <row r="254" s="59" customFormat="1" ht="12.75"/>
    <row r="255" s="59" customFormat="1" ht="12.75"/>
    <row r="256" s="59" customFormat="1" ht="12.75"/>
    <row r="257" s="59" customFormat="1" ht="12.75"/>
    <row r="258" s="59" customFormat="1" ht="12.75"/>
    <row r="259" s="59" customFormat="1" ht="12.75"/>
    <row r="260" s="59" customFormat="1" ht="12.75"/>
    <row r="261" s="59" customFormat="1" ht="12.75"/>
    <row r="262" s="59" customFormat="1" ht="12.75"/>
    <row r="263" s="59" customFormat="1" ht="12.75"/>
    <row r="264" s="59" customFormat="1" ht="12.75"/>
    <row r="265" s="59" customFormat="1" ht="12.75"/>
    <row r="266" s="59" customFormat="1" ht="12.75"/>
    <row r="267" s="59" customFormat="1" ht="12.75"/>
    <row r="268" s="59" customFormat="1" ht="12.75"/>
    <row r="269" s="59" customFormat="1" ht="12.75"/>
    <row r="270" s="59" customFormat="1" ht="12.75"/>
    <row r="271" s="59" customFormat="1" ht="12.75"/>
    <row r="272" s="59" customFormat="1" ht="12.75"/>
    <row r="273" s="59" customFormat="1" ht="12.75"/>
    <row r="274" s="59" customFormat="1" ht="12.75"/>
    <row r="275" s="59" customFormat="1" ht="12.75"/>
    <row r="276" s="59" customFormat="1" ht="12.75"/>
    <row r="277" s="59" customFormat="1" ht="12.75"/>
    <row r="278" s="59" customFormat="1" ht="12.75"/>
    <row r="279" s="59" customFormat="1" ht="12.75"/>
    <row r="280" s="59" customFormat="1" ht="12.75"/>
    <row r="281" s="59" customFormat="1" ht="12.75"/>
    <row r="282" s="59" customFormat="1" ht="12.75"/>
    <row r="283" s="59" customFormat="1" ht="12.75"/>
    <row r="284" s="59" customFormat="1" ht="12.75"/>
    <row r="285" s="59" customFormat="1" ht="12.75"/>
    <row r="286" s="59" customFormat="1" ht="12.75"/>
    <row r="287" s="59" customFormat="1" ht="12.75"/>
    <row r="288" s="59" customFormat="1" ht="12.75"/>
    <row r="289" s="59" customFormat="1" ht="12.75"/>
    <row r="290" s="59" customFormat="1" ht="12.75"/>
    <row r="291" s="59" customFormat="1" ht="12.75"/>
    <row r="292" s="59" customFormat="1" ht="12.75"/>
    <row r="293" s="59" customFormat="1" ht="12.75"/>
    <row r="294" s="59" customFormat="1" ht="12.75"/>
    <row r="295" s="59" customFormat="1" ht="12.75"/>
    <row r="296" s="59" customFormat="1" ht="12.75"/>
    <row r="297" s="59" customFormat="1" ht="12.75"/>
    <row r="298" s="59" customFormat="1" ht="12.75"/>
    <row r="299" s="59" customFormat="1" ht="12.75"/>
    <row r="300" s="59" customFormat="1" ht="12.75"/>
    <row r="301" s="59" customFormat="1" ht="12.75"/>
    <row r="302" s="59" customFormat="1" ht="12.75"/>
    <row r="303" s="59" customFormat="1" ht="12.75"/>
    <row r="304" s="59" customFormat="1" ht="12.75"/>
    <row r="305" s="59" customFormat="1" ht="12.75"/>
    <row r="306" s="59" customFormat="1" ht="12.75"/>
    <row r="307" s="59" customFormat="1" ht="12.75"/>
    <row r="308" s="59" customFormat="1" ht="12.75"/>
    <row r="309" s="59" customFormat="1" ht="12.75"/>
    <row r="310" s="59" customFormat="1" ht="12.75"/>
    <row r="311" s="59" customFormat="1" ht="12.75"/>
    <row r="312" s="59" customFormat="1" ht="12.75"/>
    <row r="313" s="59" customFormat="1" ht="12.75"/>
    <row r="314" s="59" customFormat="1" ht="12.75"/>
    <row r="315" s="59" customFormat="1" ht="12.75"/>
    <row r="316" s="59" customFormat="1" ht="12.75"/>
    <row r="317" s="59" customFormat="1" ht="12.75"/>
    <row r="318" s="59" customFormat="1" ht="12.75"/>
    <row r="319" s="59" customFormat="1" ht="12.75"/>
    <row r="320" s="59" customFormat="1" ht="12.75"/>
    <row r="321" s="59" customFormat="1" ht="12.75"/>
    <row r="322" s="59" customFormat="1" ht="12.75"/>
    <row r="323" s="59" customFormat="1" ht="12.75"/>
    <row r="324" s="59" customFormat="1" ht="12.75"/>
    <row r="325" s="59" customFormat="1" ht="12.75"/>
    <row r="326" s="59" customFormat="1" ht="12.75"/>
    <row r="327" s="59" customFormat="1" ht="12.75"/>
    <row r="328" s="59" customFormat="1" ht="12.75"/>
    <row r="329" s="59" customFormat="1" ht="12.75"/>
    <row r="330" s="59" customFormat="1" ht="12.75"/>
    <row r="331" s="59" customFormat="1" ht="12.75"/>
    <row r="332" s="59" customFormat="1" ht="12.75"/>
    <row r="333" s="59" customFormat="1" ht="12.75"/>
    <row r="334" s="59" customFormat="1" ht="12.75"/>
    <row r="335" s="59" customFormat="1" ht="12.75"/>
    <row r="336" s="59" customFormat="1" ht="12.75"/>
    <row r="337" s="59" customFormat="1" ht="12.75"/>
    <row r="338" s="59" customFormat="1" ht="12.75"/>
    <row r="339" s="59" customFormat="1" ht="12.75"/>
    <row r="340" s="59" customFormat="1" ht="12.75"/>
    <row r="341" s="59" customFormat="1" ht="12.75"/>
    <row r="342" s="59" customFormat="1" ht="12.75"/>
    <row r="343" s="59" customFormat="1" ht="12.75"/>
    <row r="344" s="59" customFormat="1" ht="12.75"/>
    <row r="345" s="59" customFormat="1" ht="12.75"/>
    <row r="346" s="59" customFormat="1" ht="12.75"/>
    <row r="347" s="59" customFormat="1" ht="12.75"/>
    <row r="348" s="59" customFormat="1" ht="12.75"/>
    <row r="349" s="59" customFormat="1" ht="12.75"/>
    <row r="350" s="59" customFormat="1" ht="12.75"/>
    <row r="351" s="59" customFormat="1" ht="12.75"/>
    <row r="352" s="59" customFormat="1" ht="12.75"/>
    <row r="353" s="59" customFormat="1" ht="12.75"/>
    <row r="354" s="59" customFormat="1" ht="12.75"/>
    <row r="355" s="59" customFormat="1" ht="12.75"/>
    <row r="356" s="59" customFormat="1" ht="12.75"/>
    <row r="357" s="59" customFormat="1" ht="12.75"/>
    <row r="358" s="59" customFormat="1" ht="12.75"/>
    <row r="359" s="59" customFormat="1" ht="12.75"/>
    <row r="360" s="59" customFormat="1" ht="12.75"/>
    <row r="361" s="59" customFormat="1" ht="12.75"/>
    <row r="362" s="59" customFormat="1" ht="12.75"/>
    <row r="363" s="59" customFormat="1" ht="12.75"/>
    <row r="364" s="59" customFormat="1" ht="12.75"/>
    <row r="365" s="59" customFormat="1" ht="12.75"/>
    <row r="366" s="59" customFormat="1" ht="12.75"/>
    <row r="367" s="59" customFormat="1" ht="12.75"/>
    <row r="368" s="59" customFormat="1" ht="12.75"/>
    <row r="369" s="59" customFormat="1" ht="12.75"/>
    <row r="370" s="59" customFormat="1" ht="12.75"/>
    <row r="371" s="59" customFormat="1" ht="12.75"/>
    <row r="372" s="59" customFormat="1" ht="12.75"/>
    <row r="373" s="59" customFormat="1" ht="12.75"/>
    <row r="374" s="59" customFormat="1" ht="12.75"/>
    <row r="375" s="59" customFormat="1" ht="12.75"/>
    <row r="376" s="59" customFormat="1" ht="12.75"/>
    <row r="377" s="59" customFormat="1" ht="12.75"/>
    <row r="378" s="59" customFormat="1" ht="12.75"/>
    <row r="379" s="59" customFormat="1" ht="12.75"/>
    <row r="380" s="59" customFormat="1" ht="12.75"/>
    <row r="381" s="59" customFormat="1" ht="12.75"/>
    <row r="382" s="59" customFormat="1" ht="12.75"/>
    <row r="383" s="59" customFormat="1" ht="12.75"/>
    <row r="384" s="59" customFormat="1" ht="12.75"/>
    <row r="385" s="59" customFormat="1" ht="12.75"/>
    <row r="386" s="59" customFormat="1" ht="12.75"/>
    <row r="387" s="59" customFormat="1" ht="12.75"/>
    <row r="388" s="59" customFormat="1" ht="12.75"/>
    <row r="389" s="59" customFormat="1" ht="12.75"/>
    <row r="390" s="59" customFormat="1" ht="12.75"/>
    <row r="391" s="59" customFormat="1" ht="12.75"/>
    <row r="392" s="59" customFormat="1" ht="12.75"/>
    <row r="393" s="59" customFormat="1" ht="12.75"/>
    <row r="394" s="59" customFormat="1" ht="12.75"/>
    <row r="395" s="59" customFormat="1" ht="12.75"/>
    <row r="396" s="59" customFormat="1" ht="12.75"/>
    <row r="397" s="59" customFormat="1" ht="12.75"/>
    <row r="398" s="59" customFormat="1" ht="12.75"/>
    <row r="399" s="59" customFormat="1" ht="12.75"/>
    <row r="400" s="59" customFormat="1" ht="12.75"/>
    <row r="401" s="59" customFormat="1" ht="12.75"/>
    <row r="402" s="59" customFormat="1" ht="12.75"/>
    <row r="403" s="59" customFormat="1" ht="12.75"/>
    <row r="404" s="59" customFormat="1" ht="12.75"/>
    <row r="405" s="59" customFormat="1" ht="12.75"/>
    <row r="406" s="59" customFormat="1" ht="12.75"/>
    <row r="407" s="59" customFormat="1" ht="12.75"/>
    <row r="408" s="59" customFormat="1" ht="12.75"/>
    <row r="409" s="59" customFormat="1" ht="12.75"/>
    <row r="410" s="59" customFormat="1" ht="12.75"/>
    <row r="411" s="59" customFormat="1" ht="12.75"/>
    <row r="412" s="59" customFormat="1" ht="12.75"/>
    <row r="413" s="59" customFormat="1" ht="12.75"/>
    <row r="414" s="59" customFormat="1" ht="12.75"/>
    <row r="415" s="59" customFormat="1" ht="12.75"/>
    <row r="416" s="59" customFormat="1" ht="12.75"/>
    <row r="417" s="59" customFormat="1" ht="12.75"/>
    <row r="418" s="59" customFormat="1" ht="12.75"/>
    <row r="419" s="59" customFormat="1" ht="12.75"/>
    <row r="420" s="59" customFormat="1" ht="12.75"/>
    <row r="421" s="59" customFormat="1" ht="12.75"/>
    <row r="422" s="59" customFormat="1" ht="12.75"/>
    <row r="423" s="59" customFormat="1" ht="12.75"/>
    <row r="424" s="59" customFormat="1" ht="12.75"/>
    <row r="425" s="59" customFormat="1" ht="12.75"/>
    <row r="426" s="59" customFormat="1" ht="12.75"/>
    <row r="427" s="59" customFormat="1" ht="12.75"/>
    <row r="428" s="59" customFormat="1" ht="12.75"/>
    <row r="429" s="59" customFormat="1" ht="12.75"/>
    <row r="430" s="59" customFormat="1" ht="12.75"/>
    <row r="431" s="59" customFormat="1" ht="12.75"/>
    <row r="432" s="59" customFormat="1" ht="12.75"/>
    <row r="433" s="59" customFormat="1" ht="12.75"/>
    <row r="434" s="59" customFormat="1" ht="12.75"/>
    <row r="435" s="59" customFormat="1" ht="12.75"/>
    <row r="436" s="59" customFormat="1" ht="12.75"/>
    <row r="437" s="59" customFormat="1" ht="12.75"/>
    <row r="438" s="59" customFormat="1" ht="12.75"/>
    <row r="439" s="59" customFormat="1" ht="12.75"/>
    <row r="440" s="59" customFormat="1" ht="12.75"/>
    <row r="441" s="59" customFormat="1" ht="12.75"/>
    <row r="442" s="59" customFormat="1" ht="12.75"/>
    <row r="443" s="59" customFormat="1" ht="12.75"/>
    <row r="444" s="59" customFormat="1" ht="12.75"/>
    <row r="445" s="59" customFormat="1" ht="12.75"/>
    <row r="446" s="59" customFormat="1" ht="12.75"/>
    <row r="447" s="59" customFormat="1" ht="12.75"/>
    <row r="448" s="59" customFormat="1" ht="12.75"/>
    <row r="449" s="59" customFormat="1" ht="12.75"/>
    <row r="450" s="59" customFormat="1" ht="12.75"/>
    <row r="451" s="59" customFormat="1" ht="12.75"/>
    <row r="452" s="59" customFormat="1" ht="12.75"/>
    <row r="453" s="59" customFormat="1" ht="12.75"/>
    <row r="454" s="59" customFormat="1" ht="12.75"/>
    <row r="455" s="59" customFormat="1" ht="12.75"/>
    <row r="456" s="59" customFormat="1" ht="12.75"/>
    <row r="457" s="59" customFormat="1" ht="12.75"/>
    <row r="458" s="59" customFormat="1" ht="12.75"/>
    <row r="459" s="59" customFormat="1" ht="12.75"/>
    <row r="460" s="59" customFormat="1" ht="12.75"/>
    <row r="461" s="59" customFormat="1" ht="12.75"/>
    <row r="462" s="59" customFormat="1" ht="12.75"/>
    <row r="463" s="59" customFormat="1" ht="12.75"/>
    <row r="464" s="59" customFormat="1" ht="12.75"/>
    <row r="465" s="59" customFormat="1" ht="12.75"/>
    <row r="466" s="59" customFormat="1" ht="12.75"/>
    <row r="467" s="59" customFormat="1" ht="12.75"/>
    <row r="468" s="59" customFormat="1" ht="12.75"/>
    <row r="469" s="59" customFormat="1" ht="12.75"/>
    <row r="470" s="59" customFormat="1" ht="12.75"/>
    <row r="471" s="59" customFormat="1" ht="12.75"/>
    <row r="472" s="59" customFormat="1" ht="12.75"/>
    <row r="473" s="59" customFormat="1" ht="12.75"/>
    <row r="474" s="59" customFormat="1" ht="12.75"/>
    <row r="475" s="59" customFormat="1" ht="12.75"/>
    <row r="476" s="59" customFormat="1" ht="12.75"/>
    <row r="477" s="59" customFormat="1" ht="12.75"/>
    <row r="478" s="59" customFormat="1" ht="12.75"/>
    <row r="479" s="59" customFormat="1" ht="12.75"/>
    <row r="480" s="59" customFormat="1" ht="12.75"/>
    <row r="481" s="59" customFormat="1" ht="12.75"/>
    <row r="482" s="59" customFormat="1" ht="12.75"/>
    <row r="483" s="59" customFormat="1" ht="12.75"/>
    <row r="484" s="59" customFormat="1" ht="12.75"/>
    <row r="485" s="59" customFormat="1" ht="12.75"/>
    <row r="486" s="59" customFormat="1" ht="12.75"/>
    <row r="487" s="59" customFormat="1" ht="12.75"/>
    <row r="488" s="59" customFormat="1" ht="12.75"/>
    <row r="489" s="59" customFormat="1" ht="12.75"/>
    <row r="490" s="59" customFormat="1" ht="12.75"/>
    <row r="491" s="59" customFormat="1" ht="12.75"/>
    <row r="492" s="59" customFormat="1" ht="12.75"/>
    <row r="493" s="59" customFormat="1" ht="12.75"/>
    <row r="494" s="59" customFormat="1" ht="12.75"/>
    <row r="495" s="59" customFormat="1" ht="12.75"/>
    <row r="496" s="59" customFormat="1" ht="12.75"/>
    <row r="497" s="59" customFormat="1" ht="12.75"/>
    <row r="498" s="59" customFormat="1" ht="12.75"/>
    <row r="499" s="59" customFormat="1" ht="12.75"/>
    <row r="500" s="59" customFormat="1" ht="12.75"/>
    <row r="501" s="59" customFormat="1" ht="12.75"/>
    <row r="502" s="59" customFormat="1" ht="12.75"/>
    <row r="503" s="59" customFormat="1" ht="12.75"/>
    <row r="504" s="59" customFormat="1" ht="12.75"/>
    <row r="505" s="59" customFormat="1" ht="12.75"/>
    <row r="506" s="59" customFormat="1" ht="12.75"/>
    <row r="507" s="59" customFormat="1" ht="12.75"/>
    <row r="508" s="59" customFormat="1" ht="12.75"/>
    <row r="509" s="59" customFormat="1" ht="12.75"/>
    <row r="510" s="59" customFormat="1" ht="12.75"/>
    <row r="511" s="59" customFormat="1" ht="12.75"/>
    <row r="512" s="59" customFormat="1" ht="12.75"/>
    <row r="513" s="59" customFormat="1" ht="12.75"/>
    <row r="514" s="59" customFormat="1" ht="12.75"/>
    <row r="515" s="59" customFormat="1" ht="12.75"/>
    <row r="516" s="59" customFormat="1" ht="12.75"/>
    <row r="517" s="59" customFormat="1" ht="12.75"/>
    <row r="518" s="59" customFormat="1" ht="12.75"/>
    <row r="519" s="59" customFormat="1" ht="12.75"/>
    <row r="520" s="59" customFormat="1" ht="12.75"/>
    <row r="521" s="59" customFormat="1" ht="12.75"/>
    <row r="522" s="59" customFormat="1" ht="12.75"/>
    <row r="523" s="59" customFormat="1" ht="12.75"/>
    <row r="524" s="59" customFormat="1" ht="12.75"/>
    <row r="525" s="59" customFormat="1" ht="12.75"/>
    <row r="526" s="59" customFormat="1" ht="12.75"/>
    <row r="527" s="59" customFormat="1" ht="12.75"/>
    <row r="528" s="59" customFormat="1" ht="12.75"/>
    <row r="529" s="59" customFormat="1" ht="12.75"/>
    <row r="530" s="59" customFormat="1" ht="12.75"/>
    <row r="531" s="59" customFormat="1" ht="12.75"/>
    <row r="532" s="59" customFormat="1" ht="12.75"/>
    <row r="533" s="59" customFormat="1" ht="12.75"/>
    <row r="534" s="59" customFormat="1" ht="12.75"/>
    <row r="535" s="59" customFormat="1" ht="12.75"/>
    <row r="536" s="59" customFormat="1" ht="12.75"/>
    <row r="537" s="59" customFormat="1" ht="12.75"/>
    <row r="538" s="59" customFormat="1" ht="12.75"/>
    <row r="539" s="59" customFormat="1" ht="12.75"/>
    <row r="540" s="59" customFormat="1" ht="12.75"/>
    <row r="541" s="59" customFormat="1" ht="12.75"/>
    <row r="542" s="59" customFormat="1" ht="12.75"/>
    <row r="543" s="59" customFormat="1" ht="12.75"/>
    <row r="544" s="59" customFormat="1" ht="12.75"/>
    <row r="545" s="59" customFormat="1" ht="12.75"/>
    <row r="546" s="59" customFormat="1" ht="12.75"/>
    <row r="547" s="59" customFormat="1" ht="12.75"/>
    <row r="548" s="59" customFormat="1" ht="12.75"/>
    <row r="549" s="59" customFormat="1" ht="12.75"/>
    <row r="550" s="59" customFormat="1" ht="12.75"/>
    <row r="551" s="59" customFormat="1" ht="12.75"/>
    <row r="552" s="59" customFormat="1" ht="12.75"/>
    <row r="553" s="59" customFormat="1" ht="12.75"/>
    <row r="554" s="59" customFormat="1" ht="12.75"/>
    <row r="555" s="59" customFormat="1" ht="12.75"/>
    <row r="556" s="59" customFormat="1" ht="12.75"/>
    <row r="557" s="59" customFormat="1" ht="12.75"/>
    <row r="558" s="59" customFormat="1" ht="12.75"/>
    <row r="559" s="59" customFormat="1" ht="12.75"/>
    <row r="560" s="59" customFormat="1" ht="12.75"/>
    <row r="561" s="59" customFormat="1" ht="12.75"/>
    <row r="562" s="59" customFormat="1" ht="12.75"/>
    <row r="563" s="59" customFormat="1" ht="12.75"/>
    <row r="564" s="59" customFormat="1" ht="12.75"/>
    <row r="565" s="59" customFormat="1" ht="12.75"/>
    <row r="566" s="59" customFormat="1" ht="12.75"/>
    <row r="567" s="59" customFormat="1" ht="12.75"/>
    <row r="568" s="59" customFormat="1" ht="12.75"/>
    <row r="569" s="59" customFormat="1" ht="12.75"/>
    <row r="570" s="59" customFormat="1" ht="12.75"/>
    <row r="571" s="59" customFormat="1" ht="12.75"/>
    <row r="572" s="59" customFormat="1" ht="12.75"/>
    <row r="573" s="59" customFormat="1" ht="12.75"/>
    <row r="574" s="59" customFormat="1" ht="12.75"/>
    <row r="575" s="59" customFormat="1" ht="12.75"/>
    <row r="576" s="59" customFormat="1" ht="12.75"/>
    <row r="577" s="59" customFormat="1" ht="12.75"/>
    <row r="578" s="59" customFormat="1" ht="12.75"/>
    <row r="579" s="59" customFormat="1" ht="12.75"/>
    <row r="580" s="59" customFormat="1" ht="12.75"/>
    <row r="581" s="59" customFormat="1" ht="12.75"/>
    <row r="582" s="59" customFormat="1" ht="12.75"/>
    <row r="583" s="59" customFormat="1" ht="12.75"/>
    <row r="584" s="59" customFormat="1" ht="12.75"/>
    <row r="585" s="59" customFormat="1" ht="12.75"/>
    <row r="586" s="59" customFormat="1" ht="12.75"/>
    <row r="587" s="59" customFormat="1" ht="12.75"/>
    <row r="588" s="59" customFormat="1" ht="12.75"/>
    <row r="589" s="59" customFormat="1" ht="12.75"/>
    <row r="590" s="59" customFormat="1" ht="12.75"/>
    <row r="591" s="59" customFormat="1" ht="12.75"/>
    <row r="592" s="59" customFormat="1" ht="12.75"/>
    <row r="593" s="59" customFormat="1" ht="12.75"/>
    <row r="594" s="59" customFormat="1" ht="12.75"/>
    <row r="595" s="59" customFormat="1" ht="12.75"/>
    <row r="596" s="59" customFormat="1" ht="12.75"/>
    <row r="597" s="59" customFormat="1" ht="12.75"/>
    <row r="598" s="59" customFormat="1" ht="12.75"/>
    <row r="599" s="59" customFormat="1" ht="12.75"/>
    <row r="600" s="59" customFormat="1" ht="12.75"/>
    <row r="601" s="59" customFormat="1" ht="12.75"/>
    <row r="602" s="59" customFormat="1" ht="12.75"/>
    <row r="603" s="59" customFormat="1" ht="12.75"/>
    <row r="604" s="59" customFormat="1" ht="12.75"/>
    <row r="605" s="59" customFormat="1" ht="12.75"/>
    <row r="606" s="59" customFormat="1" ht="12.75"/>
    <row r="607" s="59" customFormat="1" ht="12.75"/>
    <row r="608" s="59" customFormat="1" ht="12.75"/>
    <row r="609" s="59" customFormat="1" ht="12.75"/>
    <row r="610" s="59" customFormat="1" ht="12.75"/>
    <row r="611" s="59" customFormat="1" ht="12.75"/>
    <row r="612" s="59" customFormat="1" ht="12.75"/>
    <row r="613" s="59" customFormat="1" ht="12.75"/>
    <row r="614" s="59" customFormat="1" ht="12.75"/>
    <row r="615" s="59" customFormat="1" ht="12.75"/>
    <row r="616" s="59" customFormat="1" ht="12.75"/>
    <row r="617" s="59" customFormat="1" ht="12.75"/>
    <row r="618" s="59" customFormat="1" ht="12.75"/>
    <row r="619" s="59" customFormat="1" ht="12.75"/>
    <row r="620" s="59" customFormat="1" ht="12.75"/>
    <row r="621" s="59" customFormat="1" ht="12.75"/>
    <row r="622" s="59" customFormat="1" ht="12.75"/>
    <row r="623" s="59" customFormat="1" ht="12.75"/>
    <row r="624" s="59" customFormat="1" ht="12.75"/>
    <row r="625" s="59" customFormat="1" ht="12.75"/>
    <row r="626" s="59" customFormat="1" ht="12.75"/>
    <row r="627" s="59" customFormat="1" ht="12.75"/>
    <row r="628" s="59" customFormat="1" ht="12.75"/>
    <row r="629" s="59" customFormat="1" ht="12.75"/>
    <row r="630" s="59" customFormat="1" ht="12.75"/>
    <row r="631" s="59" customFormat="1" ht="12.75"/>
    <row r="632" s="59" customFormat="1" ht="12.75"/>
    <row r="633" s="59" customFormat="1" ht="12.75"/>
    <row r="634" s="59" customFormat="1" ht="12.75"/>
    <row r="635" s="59" customFormat="1" ht="12.75"/>
    <row r="636" s="59" customFormat="1" ht="12.75"/>
    <row r="637" s="59" customFormat="1" ht="12.75"/>
    <row r="638" s="59" customFormat="1" ht="12.75"/>
    <row r="639" s="59" customFormat="1" ht="12.75"/>
    <row r="640" s="59" customFormat="1" ht="12.75"/>
    <row r="641" s="59" customFormat="1" ht="12.75"/>
    <row r="642" s="59" customFormat="1" ht="12.75"/>
    <row r="643" s="59" customFormat="1" ht="12.75"/>
    <row r="644" s="59" customFormat="1" ht="12.75"/>
    <row r="645" s="59" customFormat="1" ht="12.75"/>
    <row r="646" s="59" customFormat="1" ht="12.75"/>
    <row r="647" s="59" customFormat="1" ht="12.75"/>
    <row r="648" s="59" customFormat="1" ht="12.75"/>
    <row r="649" s="59" customFormat="1" ht="12.75"/>
    <row r="650" s="59" customFormat="1" ht="12.75"/>
    <row r="651" s="59" customFormat="1" ht="12.75"/>
    <row r="652" s="59" customFormat="1" ht="12.75"/>
    <row r="653" s="59" customFormat="1" ht="12.75"/>
    <row r="654" s="59" customFormat="1" ht="12.75"/>
    <row r="655" s="59" customFormat="1" ht="12.75"/>
    <row r="656" s="59" customFormat="1" ht="12.75"/>
    <row r="657" s="59" customFormat="1" ht="12.75"/>
    <row r="658" s="59" customFormat="1" ht="12.75"/>
    <row r="659" s="59" customFormat="1" ht="12.75"/>
    <row r="660" s="59" customFormat="1" ht="12.75"/>
    <row r="661" s="59" customFormat="1" ht="12.75"/>
    <row r="662" s="59" customFormat="1" ht="12.75"/>
    <row r="663" s="59" customFormat="1" ht="12.75"/>
    <row r="664" s="59" customFormat="1" ht="12.75"/>
    <row r="665" s="59" customFormat="1" ht="12.75"/>
    <row r="666" s="59" customFormat="1" ht="12.75"/>
    <row r="667" s="59" customFormat="1" ht="12.75"/>
    <row r="668" s="59" customFormat="1" ht="12.75"/>
    <row r="669" s="59" customFormat="1" ht="12.75"/>
    <row r="670" s="59" customFormat="1" ht="12.75"/>
    <row r="671" s="59" customFormat="1" ht="12.75"/>
    <row r="672" s="59" customFormat="1" ht="12.75"/>
    <row r="673" s="59" customFormat="1" ht="12.75"/>
    <row r="674" s="59" customFormat="1" ht="12.75"/>
    <row r="675" s="59" customFormat="1" ht="12.75"/>
    <row r="676" s="59" customFormat="1" ht="12.75"/>
    <row r="677" s="59" customFormat="1" ht="12.75"/>
    <row r="678" s="59" customFormat="1" ht="12.75"/>
    <row r="679" s="59" customFormat="1" ht="12.75"/>
    <row r="680" s="59" customFormat="1" ht="12.75"/>
    <row r="681" s="59" customFormat="1" ht="12.75"/>
    <row r="682" s="59" customFormat="1" ht="12.75"/>
    <row r="683" s="59" customFormat="1" ht="12.75"/>
    <row r="684" s="59" customFormat="1" ht="12.75"/>
    <row r="685" s="59" customFormat="1" ht="12.75"/>
    <row r="686" s="59" customFormat="1" ht="12.75"/>
    <row r="687" s="59" customFormat="1" ht="12.75"/>
    <row r="688" s="59" customFormat="1" ht="12.75"/>
    <row r="689" s="59" customFormat="1" ht="12.75"/>
    <row r="690" s="59" customFormat="1" ht="12.75"/>
    <row r="691" s="59" customFormat="1" ht="12.75"/>
    <row r="692" s="59" customFormat="1" ht="12.75"/>
    <row r="693" s="59" customFormat="1" ht="12.75"/>
    <row r="694" s="59" customFormat="1" ht="12.75"/>
    <row r="695" s="59" customFormat="1" ht="12.75"/>
    <row r="696" s="59" customFormat="1" ht="12.75"/>
    <row r="697" s="59" customFormat="1" ht="12.75"/>
    <row r="698" s="59" customFormat="1" ht="12.75"/>
    <row r="699" s="59" customFormat="1" ht="12.75"/>
    <row r="700" s="59" customFormat="1" ht="12.75"/>
    <row r="701" s="59" customFormat="1" ht="12.75"/>
    <row r="702" s="59" customFormat="1" ht="12.75"/>
    <row r="703" s="59" customFormat="1" ht="12.75"/>
    <row r="704" s="59" customFormat="1" ht="12.75"/>
    <row r="705" s="59" customFormat="1" ht="12.75"/>
    <row r="706" s="59" customFormat="1" ht="12.75"/>
    <row r="707" s="59" customFormat="1" ht="12.75"/>
    <row r="708" s="59" customFormat="1" ht="12.75"/>
    <row r="709" s="59" customFormat="1" ht="12.75"/>
    <row r="710" s="59" customFormat="1" ht="12.75"/>
    <row r="711" s="59" customFormat="1" ht="12.75"/>
    <row r="712" s="59" customFormat="1" ht="12.75"/>
    <row r="713" s="59" customFormat="1" ht="12.75"/>
    <row r="714" s="59" customFormat="1" ht="12.75"/>
    <row r="715" s="59" customFormat="1" ht="12.75"/>
    <row r="716" s="59" customFormat="1" ht="12.75"/>
    <row r="717" s="59" customFormat="1" ht="12.75"/>
    <row r="718" s="59" customFormat="1" ht="12.75"/>
    <row r="719" s="59" customFormat="1" ht="12.75"/>
    <row r="720" s="59" customFormat="1" ht="12.75"/>
    <row r="721" s="59" customFormat="1" ht="12.75"/>
    <row r="722" s="59" customFormat="1" ht="12.75"/>
    <row r="723" s="59" customFormat="1" ht="12.75"/>
    <row r="724" s="59" customFormat="1" ht="12.75"/>
    <row r="725" s="59" customFormat="1" ht="12.75"/>
    <row r="726" s="59" customFormat="1" ht="12.75"/>
    <row r="727" s="59" customFormat="1" ht="12.75"/>
    <row r="728" s="59" customFormat="1" ht="12.75"/>
    <row r="729" s="59" customFormat="1" ht="12.75"/>
    <row r="730" s="59" customFormat="1" ht="12.75"/>
    <row r="731" s="59" customFormat="1" ht="12.75"/>
    <row r="732" s="59" customFormat="1" ht="12.75"/>
    <row r="733" s="59" customFormat="1" ht="12.75"/>
    <row r="734" s="59" customFormat="1" ht="12.75"/>
    <row r="735" s="59" customFormat="1" ht="12.75"/>
    <row r="736" s="59" customFormat="1" ht="12.75"/>
    <row r="737" s="59" customFormat="1" ht="12.75"/>
    <row r="738" s="59" customFormat="1" ht="12.75"/>
    <row r="739" s="59" customFormat="1" ht="12.75"/>
    <row r="740" s="59" customFormat="1" ht="12.75"/>
    <row r="741" s="59" customFormat="1" ht="12.75"/>
    <row r="742" s="59" customFormat="1" ht="12.75"/>
    <row r="743" s="59" customFormat="1" ht="12.75"/>
    <row r="744" s="59" customFormat="1" ht="12.75"/>
    <row r="745" s="59" customFormat="1" ht="12.75"/>
    <row r="746" s="59" customFormat="1" ht="12.75"/>
    <row r="747" s="59" customFormat="1" ht="12.75"/>
    <row r="748" s="59" customFormat="1" ht="12.75"/>
    <row r="749" s="59" customFormat="1" ht="12.75"/>
    <row r="750" s="59" customFormat="1" ht="12.75"/>
    <row r="751" s="59" customFormat="1" ht="12.75"/>
    <row r="752" s="59" customFormat="1" ht="12.75"/>
    <row r="753" s="59" customFormat="1" ht="12.75"/>
    <row r="754" s="59" customFormat="1" ht="12.75"/>
    <row r="755" s="59" customFormat="1" ht="12.75"/>
    <row r="756" s="59" customFormat="1" ht="12.75"/>
    <row r="757" s="59" customFormat="1" ht="12.75"/>
    <row r="758" s="59" customFormat="1" ht="12.75"/>
    <row r="759" s="59" customFormat="1" ht="12.75"/>
    <row r="760" s="59" customFormat="1" ht="12.75"/>
    <row r="761" s="59" customFormat="1" ht="12.75"/>
    <row r="762" s="59" customFormat="1" ht="12.75"/>
    <row r="763" s="59" customFormat="1" ht="12.75"/>
    <row r="764" s="59" customFormat="1" ht="12.75"/>
    <row r="765" s="59" customFormat="1" ht="12.75"/>
    <row r="766" s="59" customFormat="1" ht="12.75"/>
    <row r="767" s="59" customFormat="1" ht="12.75"/>
    <row r="768" s="59" customFormat="1" ht="12.75"/>
    <row r="769" s="59" customFormat="1" ht="12.75"/>
    <row r="770" s="59" customFormat="1" ht="12.75"/>
    <row r="771" s="59" customFormat="1" ht="12.75"/>
    <row r="772" s="59" customFormat="1" ht="12.75"/>
    <row r="773" s="59" customFormat="1" ht="12.75"/>
    <row r="774" s="59" customFormat="1" ht="12.75"/>
    <row r="775" s="59" customFormat="1" ht="12.75"/>
    <row r="776" s="59" customFormat="1" ht="12.75"/>
    <row r="777" s="59" customFormat="1" ht="12.75"/>
    <row r="778" s="59" customFormat="1" ht="12.75"/>
    <row r="779" s="59" customFormat="1" ht="12.75"/>
    <row r="780" s="59" customFormat="1" ht="12.75"/>
    <row r="781" s="59" customFormat="1" ht="12.75"/>
    <row r="782" s="59" customFormat="1" ht="12.75"/>
    <row r="783" s="59" customFormat="1" ht="12.75"/>
    <row r="784" s="59" customFormat="1" ht="12.75"/>
    <row r="785" s="59" customFormat="1" ht="12.75"/>
    <row r="786" s="59" customFormat="1" ht="12.75"/>
    <row r="787" s="59" customFormat="1" ht="12.75"/>
    <row r="788" s="59" customFormat="1" ht="12.75"/>
    <row r="789" s="59" customFormat="1" ht="12.75"/>
    <row r="790" s="59" customFormat="1" ht="12.75"/>
    <row r="791" s="59" customFormat="1" ht="12.75"/>
    <row r="792" s="59" customFormat="1" ht="12.75"/>
    <row r="793" s="59" customFormat="1" ht="12.75"/>
    <row r="794" s="59" customFormat="1" ht="12.75"/>
    <row r="795" s="59" customFormat="1" ht="12.75"/>
    <row r="796" s="59" customFormat="1" ht="12.75"/>
    <row r="797" s="59" customFormat="1" ht="12.75"/>
    <row r="798" s="59" customFormat="1" ht="12.75"/>
    <row r="799" s="59" customFormat="1" ht="12.75"/>
    <row r="800" s="59" customFormat="1" ht="12.75"/>
    <row r="801" s="59" customFormat="1" ht="12.75"/>
    <row r="802" s="59" customFormat="1" ht="12.75"/>
    <row r="803" s="59" customFormat="1" ht="12.75"/>
    <row r="804" s="59" customFormat="1" ht="12.75"/>
    <row r="805" s="59" customFormat="1" ht="12.75"/>
    <row r="806" s="59" customFormat="1" ht="12.75"/>
    <row r="807" s="59" customFormat="1" ht="12.75"/>
    <row r="808" s="59" customFormat="1" ht="12.75"/>
    <row r="809" s="59" customFormat="1" ht="12.75"/>
    <row r="810" s="59" customFormat="1" ht="12.75"/>
    <row r="811" s="59" customFormat="1" ht="12.75"/>
    <row r="812" s="59" customFormat="1" ht="12.75"/>
    <row r="813" s="59" customFormat="1" ht="12.75"/>
    <row r="814" s="59" customFormat="1" ht="12.75"/>
    <row r="815" s="59" customFormat="1" ht="12.75"/>
    <row r="816" s="59" customFormat="1" ht="12.75"/>
    <row r="817" s="59" customFormat="1" ht="12.75"/>
    <row r="818" s="59" customFormat="1" ht="12.75"/>
    <row r="819" s="59" customFormat="1" ht="12.75"/>
    <row r="820" s="59" customFormat="1" ht="12.75"/>
    <row r="821" s="59" customFormat="1" ht="12.75"/>
    <row r="822" s="59" customFormat="1" ht="12.75"/>
    <row r="823" s="59" customFormat="1" ht="12.75"/>
    <row r="824" s="59" customFormat="1" ht="12.75"/>
    <row r="825" s="59" customFormat="1" ht="12.75"/>
    <row r="826" s="59" customFormat="1" ht="12.75"/>
    <row r="827" s="59" customFormat="1" ht="12.75"/>
    <row r="828" s="59" customFormat="1" ht="12.75"/>
    <row r="829" s="59" customFormat="1" ht="12.75"/>
    <row r="830" s="59" customFormat="1" ht="12.75"/>
    <row r="831" s="59" customFormat="1" ht="12.75"/>
    <row r="832" s="59" customFormat="1" ht="12.75"/>
    <row r="833" s="59" customFormat="1" ht="12.75"/>
    <row r="834" s="59" customFormat="1" ht="12.75"/>
    <row r="835" s="59" customFormat="1" ht="12.75"/>
    <row r="836" s="59" customFormat="1" ht="12.75"/>
    <row r="837" s="59" customFormat="1" ht="12.75"/>
    <row r="838" s="59" customFormat="1" ht="12.75"/>
    <row r="839" s="59" customFormat="1" ht="12.75"/>
    <row r="840" s="59" customFormat="1" ht="12.75"/>
    <row r="841" s="59" customFormat="1" ht="12.75"/>
    <row r="842" s="59" customFormat="1" ht="12.75"/>
    <row r="843" s="59" customFormat="1" ht="12.75"/>
    <row r="844" s="59" customFormat="1" ht="12.75"/>
    <row r="845" s="59" customFormat="1" ht="12.75"/>
    <row r="846" s="59" customFormat="1" ht="12.75"/>
    <row r="847" s="59" customFormat="1" ht="12.75"/>
    <row r="848" s="59" customFormat="1" ht="12.75"/>
    <row r="849" s="59" customFormat="1" ht="12.75"/>
    <row r="850" s="59" customFormat="1" ht="12.75"/>
    <row r="851" s="59" customFormat="1" ht="12.75"/>
    <row r="852" s="59" customFormat="1" ht="12.75"/>
    <row r="853" s="59" customFormat="1" ht="12.75"/>
    <row r="854" s="59" customFormat="1" ht="12.75"/>
    <row r="855" s="59" customFormat="1" ht="12.75"/>
    <row r="856" s="59" customFormat="1" ht="12.75"/>
    <row r="857" s="59" customFormat="1" ht="12.75"/>
    <row r="858" s="59" customFormat="1" ht="12.75"/>
    <row r="859" s="59" customFormat="1" ht="12.75"/>
    <row r="860" s="59" customFormat="1" ht="12.75"/>
    <row r="861" s="59" customFormat="1" ht="12.75"/>
    <row r="862" s="59" customFormat="1" ht="12.75"/>
    <row r="863" s="59" customFormat="1" ht="12.75"/>
    <row r="864" s="59" customFormat="1" ht="12.75"/>
    <row r="865" s="59" customFormat="1" ht="12.75"/>
    <row r="866" s="59" customFormat="1" ht="12.75"/>
    <row r="867" s="59" customFormat="1" ht="12.75"/>
    <row r="868" s="59" customFormat="1" ht="12.75"/>
    <row r="869" s="59" customFormat="1" ht="12.75"/>
    <row r="870" s="59" customFormat="1" ht="12.75"/>
    <row r="871" s="59" customFormat="1" ht="12.75"/>
    <row r="872" s="59" customFormat="1" ht="12.75"/>
    <row r="873" s="59" customFormat="1" ht="12.75"/>
    <row r="874" s="59" customFormat="1" ht="12.75"/>
    <row r="875" s="59" customFormat="1" ht="12.75"/>
    <row r="876" s="59" customFormat="1" ht="12.75"/>
    <row r="877" s="59" customFormat="1" ht="12.75"/>
    <row r="878" s="59" customFormat="1" ht="12.75"/>
    <row r="879" s="59" customFormat="1" ht="12.75"/>
    <row r="880" s="59" customFormat="1" ht="12.75"/>
    <row r="881" s="59" customFormat="1" ht="12.75"/>
    <row r="882" s="59" customFormat="1" ht="12.75"/>
    <row r="883" s="59" customFormat="1" ht="12.75"/>
    <row r="884" s="59" customFormat="1" ht="12.75"/>
    <row r="885" s="59" customFormat="1" ht="12.75"/>
    <row r="886" s="59" customFormat="1" ht="12.75"/>
    <row r="887" s="59" customFormat="1" ht="12.75"/>
    <row r="888" s="59" customFormat="1" ht="12.75"/>
    <row r="889" s="59" customFormat="1" ht="12.75"/>
    <row r="890" s="59" customFormat="1" ht="12.75"/>
    <row r="891" s="59" customFormat="1" ht="12.75"/>
    <row r="892" s="59" customFormat="1" ht="12.75"/>
    <row r="893" s="59" customFormat="1" ht="12.75"/>
    <row r="894" s="59" customFormat="1" ht="12.75"/>
    <row r="895" s="59" customFormat="1" ht="12.75"/>
    <row r="896" s="59" customFormat="1" ht="12.75"/>
    <row r="897" s="59" customFormat="1" ht="12.75"/>
    <row r="898" s="59" customFormat="1" ht="12.75"/>
    <row r="899" s="59" customFormat="1" ht="12.75"/>
    <row r="900" s="59" customFormat="1" ht="12.75"/>
    <row r="901" s="59" customFormat="1" ht="12.75"/>
    <row r="902" s="59" customFormat="1" ht="12.75"/>
    <row r="903" s="59" customFormat="1" ht="12.75"/>
    <row r="904" s="59" customFormat="1" ht="12.75"/>
    <row r="905" s="59" customFormat="1" ht="12.75"/>
    <row r="906" s="59" customFormat="1" ht="12.75"/>
    <row r="907" s="59" customFormat="1" ht="12.75"/>
    <row r="908" s="59" customFormat="1" ht="12.75"/>
    <row r="909" s="59" customFormat="1" ht="12.75"/>
    <row r="910" s="59" customFormat="1" ht="12.75"/>
    <row r="911" s="59" customFormat="1" ht="12.75"/>
    <row r="912" s="59" customFormat="1" ht="12.75"/>
    <row r="913" s="59" customFormat="1" ht="12.75"/>
    <row r="914" s="59" customFormat="1" ht="12.75"/>
    <row r="915" s="59" customFormat="1" ht="12.75"/>
    <row r="916" s="59" customFormat="1" ht="12.75"/>
    <row r="917" s="59" customFormat="1" ht="12.75"/>
    <row r="918" s="59" customFormat="1" ht="12.75"/>
    <row r="919" s="59" customFormat="1" ht="12.75"/>
    <row r="920" s="59" customFormat="1" ht="12.75"/>
    <row r="921" s="59" customFormat="1" ht="12.75"/>
    <row r="922" s="59" customFormat="1" ht="12.75"/>
    <row r="923" s="59" customFormat="1" ht="12.75"/>
    <row r="924" s="59" customFormat="1" ht="12.75"/>
    <row r="925" s="59" customFormat="1" ht="12.75"/>
    <row r="926" s="59" customFormat="1" ht="12.75"/>
    <row r="927" s="59" customFormat="1" ht="12.75"/>
    <row r="928" s="59" customFormat="1" ht="12.75"/>
    <row r="929" s="59" customFormat="1" ht="12.75"/>
    <row r="930" s="59" customFormat="1" ht="12.75"/>
    <row r="931" s="59" customFormat="1" ht="12.75"/>
    <row r="932" s="59" customFormat="1" ht="12.75"/>
    <row r="933" s="59" customFormat="1" ht="12.75"/>
    <row r="934" s="59" customFormat="1" ht="12.75"/>
    <row r="935" s="59" customFormat="1" ht="12.75"/>
    <row r="936" s="59" customFormat="1" ht="12.75"/>
    <row r="937" s="59" customFormat="1" ht="12.75"/>
    <row r="938" s="59" customFormat="1" ht="12.75"/>
    <row r="939" s="59" customFormat="1" ht="12.75"/>
    <row r="940" s="59" customFormat="1" ht="12.75"/>
    <row r="941" s="59" customFormat="1" ht="12.75"/>
    <row r="942" s="59" customFormat="1" ht="12.75"/>
    <row r="943" s="59" customFormat="1" ht="12.75"/>
    <row r="944" s="59" customFormat="1" ht="12.75"/>
    <row r="945" s="59" customFormat="1" ht="12.75"/>
    <row r="946" s="59" customFormat="1" ht="12.75"/>
    <row r="947" s="59" customFormat="1" ht="12.75"/>
    <row r="948" s="59" customFormat="1" ht="12.75"/>
    <row r="949" s="59" customFormat="1" ht="12.75"/>
    <row r="950" s="59" customFormat="1" ht="12.75"/>
    <row r="951" s="59" customFormat="1" ht="12.75"/>
    <row r="952" s="59" customFormat="1" ht="12.75"/>
    <row r="953" s="59" customFormat="1" ht="12.75"/>
    <row r="954" s="59" customFormat="1" ht="12.75"/>
    <row r="955" s="59" customFormat="1" ht="12.75"/>
    <row r="956" s="59" customFormat="1" ht="12.75"/>
    <row r="957" s="59" customFormat="1" ht="12.75"/>
    <row r="958" s="59" customFormat="1" ht="12.75"/>
    <row r="959" s="59" customFormat="1" ht="12.75"/>
    <row r="960" s="59" customFormat="1" ht="12.75"/>
    <row r="961" s="59" customFormat="1" ht="12.75"/>
    <row r="962" s="59" customFormat="1" ht="12.75"/>
    <row r="963" s="59" customFormat="1" ht="12.75"/>
    <row r="964" s="59" customFormat="1" ht="12.75"/>
    <row r="965" s="59" customFormat="1" ht="12.75"/>
    <row r="966" s="59" customFormat="1" ht="12.75"/>
    <row r="967" s="59" customFormat="1" ht="12.75"/>
    <row r="968" s="59" customFormat="1" ht="12.75"/>
    <row r="969" s="59" customFormat="1" ht="12.75"/>
    <row r="970" s="59" customFormat="1" ht="12.75"/>
    <row r="971" s="59" customFormat="1" ht="12.75"/>
    <row r="972" s="59" customFormat="1" ht="12.75"/>
    <row r="973" s="59" customFormat="1" ht="12.75"/>
    <row r="974" s="59" customFormat="1" ht="12.75"/>
    <row r="975" s="59" customFormat="1" ht="12.75"/>
    <row r="976" s="59" customFormat="1" ht="12.75"/>
    <row r="977" s="59" customFormat="1" ht="12.75"/>
    <row r="978" s="59" customFormat="1" ht="12.75"/>
    <row r="979" s="59" customFormat="1" ht="12.75"/>
    <row r="980" s="59" customFormat="1" ht="12.75"/>
    <row r="981" s="59" customFormat="1" ht="12.75"/>
    <row r="982" s="59" customFormat="1" ht="12.75"/>
    <row r="983" s="59" customFormat="1" ht="12.75"/>
    <row r="984" s="59" customFormat="1" ht="12.75"/>
    <row r="985" s="59" customFormat="1" ht="12.75"/>
    <row r="986" s="59" customFormat="1" ht="12.75"/>
    <row r="987" s="59" customFormat="1" ht="12.75"/>
    <row r="988" s="59" customFormat="1" ht="12.75"/>
    <row r="989" s="59" customFormat="1" ht="12.75"/>
    <row r="990" s="59" customFormat="1" ht="12.75"/>
    <row r="991" s="59" customFormat="1" ht="12.75"/>
    <row r="992" s="59" customFormat="1" ht="12.75"/>
    <row r="993" s="59" customFormat="1" ht="12.75"/>
    <row r="994" s="59" customFormat="1" ht="12.75"/>
    <row r="995" s="59" customFormat="1" ht="12.75"/>
    <row r="996" s="59" customFormat="1" ht="12.75"/>
    <row r="997" s="59" customFormat="1" ht="12.75"/>
    <row r="998" s="59" customFormat="1" ht="12.75"/>
    <row r="999" s="59" customFormat="1" ht="12.75"/>
    <row r="1000" s="59" customFormat="1" ht="12.75"/>
    <row r="1001" s="59" customFormat="1" ht="12.75"/>
    <row r="1002" s="59" customFormat="1" ht="12.75"/>
    <row r="1003" s="59" customFormat="1" ht="12.75"/>
    <row r="1004" s="59" customFormat="1" ht="12.75"/>
    <row r="1005" s="59" customFormat="1" ht="12.75"/>
    <row r="1006" s="59" customFormat="1" ht="12.75"/>
    <row r="1007" s="59" customFormat="1" ht="12.75"/>
    <row r="1008" s="59" customFormat="1" ht="12.75"/>
    <row r="1009" s="59" customFormat="1" ht="12.75"/>
    <row r="1010" s="59" customFormat="1" ht="12.75"/>
    <row r="1011" s="59" customFormat="1" ht="12.75"/>
    <row r="1012" s="59" customFormat="1" ht="12.75"/>
    <row r="1013" s="59" customFormat="1" ht="12.75"/>
    <row r="1014" s="59" customFormat="1" ht="12.75"/>
    <row r="1015" s="59" customFormat="1" ht="12.75"/>
    <row r="1016" s="59" customFormat="1" ht="12.75"/>
    <row r="1017" s="59" customFormat="1" ht="12.75"/>
    <row r="1018" s="59" customFormat="1" ht="12.75"/>
    <row r="1019" s="59" customFormat="1" ht="12.75"/>
    <row r="1020" s="59" customFormat="1" ht="12.75"/>
    <row r="1021" s="59" customFormat="1" ht="12.75"/>
    <row r="1022" s="59" customFormat="1" ht="12.75"/>
    <row r="1023" s="59" customFormat="1" ht="12.75"/>
    <row r="1024" s="59" customFormat="1" ht="12.75"/>
    <row r="1025" s="59" customFormat="1" ht="12.75"/>
    <row r="1026" s="59" customFormat="1" ht="12.75"/>
    <row r="1027" s="59" customFormat="1" ht="12.75"/>
    <row r="1028" s="59" customFormat="1" ht="12.75"/>
    <row r="1029" s="59" customFormat="1" ht="12.75"/>
    <row r="1030" s="59" customFormat="1" ht="12.75"/>
    <row r="1031" s="59" customFormat="1" ht="12.75"/>
    <row r="1032" s="59" customFormat="1" ht="12.75"/>
    <row r="1033" s="59" customFormat="1" ht="12.75"/>
    <row r="1034" s="59" customFormat="1" ht="12.75"/>
    <row r="1035" s="59" customFormat="1" ht="12.75"/>
    <row r="1036" s="59" customFormat="1" ht="12.75"/>
    <row r="1037" s="59" customFormat="1" ht="12.75"/>
    <row r="1038" s="59" customFormat="1" ht="12.75"/>
    <row r="1039" s="59" customFormat="1" ht="12.75"/>
    <row r="1040" s="59" customFormat="1" ht="12.75"/>
    <row r="1041" s="59" customFormat="1" ht="12.75"/>
    <row r="1042" s="59" customFormat="1" ht="12.75"/>
    <row r="1043" s="59" customFormat="1" ht="12.75"/>
    <row r="1044" s="59" customFormat="1" ht="12.75"/>
    <row r="1045" s="59" customFormat="1" ht="12.75"/>
    <row r="1046" s="59" customFormat="1" ht="12.75"/>
    <row r="1047" s="59" customFormat="1" ht="12.75"/>
    <row r="1048" s="59" customFormat="1" ht="12.75"/>
    <row r="1049" s="59" customFormat="1" ht="12.75"/>
    <row r="1050" s="59" customFormat="1" ht="12.75"/>
    <row r="1051" s="59" customFormat="1" ht="12.75"/>
    <row r="1052" s="59" customFormat="1" ht="12.75"/>
    <row r="1053" s="59" customFormat="1" ht="12.75"/>
    <row r="1054" s="59" customFormat="1" ht="12.75"/>
    <row r="1055" s="59" customFormat="1" ht="12.75"/>
    <row r="1056" s="59" customFormat="1" ht="12.75"/>
    <row r="1057" s="59" customFormat="1" ht="12.75"/>
    <row r="1058" s="59" customFormat="1" ht="12.75"/>
    <row r="1059" s="59" customFormat="1" ht="12.75"/>
    <row r="1060" s="59" customFormat="1" ht="12.75"/>
    <row r="1061" s="59" customFormat="1" ht="12.75"/>
    <row r="1062" s="59" customFormat="1" ht="12.75"/>
    <row r="1063" s="59" customFormat="1" ht="12.75"/>
    <row r="1064" s="59" customFormat="1" ht="12.75"/>
    <row r="1065" s="59" customFormat="1" ht="12.75"/>
    <row r="1066" s="59" customFormat="1" ht="12.75"/>
    <row r="1067" s="59" customFormat="1" ht="12.75"/>
    <row r="1068" s="59" customFormat="1" ht="12.75"/>
    <row r="1069" s="59" customFormat="1" ht="12.75"/>
    <row r="1070" s="59" customFormat="1" ht="12.75"/>
    <row r="1071" s="59" customFormat="1" ht="12.75"/>
    <row r="1072" s="59" customFormat="1" ht="12.75"/>
    <row r="1073" s="59" customFormat="1" ht="12.75"/>
    <row r="1074" s="59" customFormat="1" ht="12.75"/>
    <row r="1075" s="59" customFormat="1" ht="12.75"/>
    <row r="1076" s="59" customFormat="1" ht="12.75"/>
    <row r="1077" s="59" customFormat="1" ht="12.75"/>
    <row r="1078" s="59" customFormat="1" ht="12.75"/>
    <row r="1079" s="59" customFormat="1" ht="12.75"/>
    <row r="1080" s="59" customFormat="1" ht="12.75"/>
    <row r="1081" s="59" customFormat="1" ht="12.75"/>
    <row r="1082" s="59" customFormat="1" ht="12.75"/>
    <row r="1083" s="59" customFormat="1" ht="12.75"/>
    <row r="1084" s="59" customFormat="1" ht="12.75"/>
    <row r="1085" s="59" customFormat="1" ht="12.75"/>
    <row r="1086" s="59" customFormat="1" ht="12.75"/>
    <row r="1087" s="59" customFormat="1" ht="12.75"/>
    <row r="1088" s="59" customFormat="1" ht="12.75"/>
    <row r="1089" s="59" customFormat="1" ht="12.75"/>
    <row r="1090" s="59" customFormat="1" ht="12.75"/>
    <row r="1091" s="59" customFormat="1" ht="12.75"/>
    <row r="1092" s="59" customFormat="1" ht="12.75"/>
    <row r="1093" s="59" customFormat="1" ht="12.75"/>
    <row r="1094" s="59" customFormat="1" ht="12.75"/>
    <row r="1095" s="59" customFormat="1" ht="12.75"/>
    <row r="1096" s="59" customFormat="1" ht="12.75"/>
    <row r="1097" s="59" customFormat="1" ht="12.75"/>
    <row r="1098" s="59" customFormat="1" ht="12.75"/>
    <row r="1099" s="59" customFormat="1" ht="12.75"/>
    <row r="1100" s="59" customFormat="1" ht="12.75"/>
    <row r="1101" s="59" customFormat="1" ht="12.75"/>
    <row r="1102" s="59" customFormat="1" ht="12.75"/>
    <row r="1103" s="59" customFormat="1" ht="12.75"/>
    <row r="1104" s="59" customFormat="1" ht="12.75"/>
    <row r="1105" s="59" customFormat="1" ht="12.75"/>
    <row r="1106" s="59" customFormat="1" ht="12.75"/>
    <row r="1107" s="59" customFormat="1" ht="12.75"/>
    <row r="1108" s="59" customFormat="1" ht="12.75"/>
    <row r="1109" s="59" customFormat="1" ht="12.75"/>
    <row r="1110" s="59" customFormat="1" ht="12.75"/>
    <row r="1111" s="59" customFormat="1" ht="12.75"/>
    <row r="1112" s="59" customFormat="1" ht="12.75"/>
    <row r="1113" s="59" customFormat="1" ht="12.75"/>
    <row r="1114" s="59" customFormat="1" ht="12.75"/>
    <row r="1115" s="59" customFormat="1" ht="12.75"/>
    <row r="1116" s="59" customFormat="1" ht="12.75"/>
    <row r="1117" s="59" customFormat="1" ht="12.75"/>
    <row r="1118" s="59" customFormat="1" ht="12.75"/>
    <row r="1119" s="59" customFormat="1" ht="12.75"/>
    <row r="1120" s="59" customFormat="1" ht="12.75"/>
    <row r="1121" s="59" customFormat="1" ht="12.75"/>
    <row r="1122" s="59" customFormat="1" ht="12.75"/>
    <row r="1123" s="59" customFormat="1" ht="12.75"/>
    <row r="1124" s="59" customFormat="1" ht="12.75"/>
    <row r="1125" s="59" customFormat="1" ht="12.75"/>
    <row r="1126" s="59" customFormat="1" ht="12.75"/>
    <row r="1127" s="59" customFormat="1" ht="12.75"/>
    <row r="1128" s="59" customFormat="1" ht="12.75"/>
    <row r="1129" s="59" customFormat="1" ht="12.75"/>
    <row r="1130" s="59" customFormat="1" ht="12.75"/>
    <row r="1131" s="59" customFormat="1" ht="12.75"/>
    <row r="1132" s="59" customFormat="1" ht="12.75"/>
    <row r="1133" s="59" customFormat="1" ht="12.75"/>
    <row r="1134" s="59" customFormat="1" ht="12.75"/>
    <row r="1135" s="59" customFormat="1" ht="12.75"/>
    <row r="1136" s="59" customFormat="1" ht="12.75"/>
    <row r="1137" s="59" customFormat="1" ht="12.75"/>
    <row r="1138" s="59" customFormat="1" ht="12.75"/>
    <row r="1139" s="59" customFormat="1" ht="12.75"/>
    <row r="1140" s="59" customFormat="1" ht="12.75"/>
    <row r="1141" s="59" customFormat="1" ht="12.75"/>
    <row r="1142" s="59" customFormat="1" ht="12.75"/>
    <row r="1143" s="59" customFormat="1" ht="12.75"/>
    <row r="1144" s="59" customFormat="1" ht="12.75"/>
    <row r="1145" s="59" customFormat="1" ht="12.75"/>
    <row r="1146" s="59" customFormat="1" ht="12.75"/>
    <row r="1147" s="59" customFormat="1" ht="12.75"/>
    <row r="1148" s="59" customFormat="1" ht="12.75"/>
    <row r="1149" s="59" customFormat="1" ht="12.75"/>
    <row r="1150" s="59" customFormat="1" ht="12.75"/>
    <row r="1151" s="59" customFormat="1" ht="12.75"/>
    <row r="1152" s="59" customFormat="1" ht="12.75"/>
    <row r="1153" s="59" customFormat="1" ht="12.75"/>
    <row r="1154" s="59" customFormat="1" ht="12.75"/>
    <row r="1155" s="59" customFormat="1" ht="12.75"/>
    <row r="1156" s="59" customFormat="1" ht="12.75"/>
    <row r="1157" s="59" customFormat="1" ht="12.75"/>
    <row r="1158" s="59" customFormat="1" ht="12.75"/>
    <row r="1159" s="59" customFormat="1" ht="12.75"/>
    <row r="1160" s="59" customFormat="1" ht="12.75"/>
    <row r="1161" s="59" customFormat="1" ht="12.75"/>
    <row r="1162" s="59" customFormat="1" ht="12.75"/>
    <row r="1163" s="59" customFormat="1" ht="12.75"/>
    <row r="1164" s="59" customFormat="1" ht="12.75"/>
    <row r="1165" s="59" customFormat="1" ht="12.75"/>
    <row r="1166" s="59" customFormat="1" ht="12.75"/>
    <row r="1167" s="59" customFormat="1" ht="12.75"/>
    <row r="1168" s="59" customFormat="1" ht="12.75"/>
    <row r="1169" s="59" customFormat="1" ht="12.75"/>
    <row r="1170" s="59" customFormat="1" ht="12.75"/>
    <row r="1171" s="59" customFormat="1" ht="12.75"/>
    <row r="1172" s="59" customFormat="1" ht="12.75"/>
    <row r="1173" s="59" customFormat="1" ht="12.75"/>
    <row r="1174" s="59" customFormat="1" ht="12.75"/>
    <row r="1175" s="59" customFormat="1" ht="12.75"/>
    <row r="1176" s="59" customFormat="1" ht="12.75"/>
    <row r="1177" s="59" customFormat="1" ht="12.75"/>
    <row r="1178" s="59" customFormat="1" ht="12.75"/>
    <row r="1179" s="59" customFormat="1" ht="12.75"/>
    <row r="1180" s="59" customFormat="1" ht="12.75"/>
    <row r="1181" s="59" customFormat="1" ht="12.75"/>
    <row r="1182" s="59" customFormat="1" ht="12.75"/>
    <row r="1183" s="59" customFormat="1" ht="12.75"/>
    <row r="1184" s="59" customFormat="1" ht="12.75"/>
    <row r="1185" s="59" customFormat="1" ht="12.75"/>
    <row r="1186" s="59" customFormat="1" ht="12.75"/>
    <row r="1187" s="59" customFormat="1" ht="12.75"/>
    <row r="1188" s="59" customFormat="1" ht="12.75"/>
    <row r="1189" s="59" customFormat="1" ht="12.75"/>
    <row r="1190" s="59" customFormat="1" ht="12.75"/>
    <row r="1191" s="59" customFormat="1" ht="12.75"/>
    <row r="1192" s="59" customFormat="1" ht="12.75"/>
    <row r="1193" s="59" customFormat="1" ht="12.75"/>
    <row r="1194" s="59" customFormat="1" ht="12.75"/>
    <row r="1195" s="59" customFormat="1" ht="12.75"/>
    <row r="1196" s="59" customFormat="1" ht="12.75"/>
    <row r="1197" s="59" customFormat="1" ht="12.75"/>
    <row r="1198" s="59" customFormat="1" ht="12.75"/>
    <row r="1199" s="59" customFormat="1" ht="12.75"/>
    <row r="1200" s="59" customFormat="1" ht="12.75"/>
    <row r="1201" s="59" customFormat="1" ht="12.75"/>
    <row r="1202" s="59" customFormat="1" ht="12.75"/>
    <row r="1203" s="59" customFormat="1" ht="12.75"/>
    <row r="1204" s="59" customFormat="1" ht="12.75"/>
    <row r="1205" s="59" customFormat="1" ht="12.75"/>
    <row r="1206" s="59" customFormat="1" ht="12.75"/>
    <row r="1207" s="59" customFormat="1" ht="12.75"/>
    <row r="1208" s="59" customFormat="1" ht="12.75"/>
    <row r="1209" s="59" customFormat="1" ht="12.75"/>
    <row r="1210" s="59" customFormat="1" ht="12.75"/>
    <row r="1211" s="59" customFormat="1" ht="12.75"/>
    <row r="1212" s="59" customFormat="1" ht="12.75"/>
    <row r="1213" s="59" customFormat="1" ht="12.75"/>
    <row r="1214" s="59" customFormat="1" ht="12.75"/>
    <row r="1215" s="59" customFormat="1" ht="12.75"/>
    <row r="1216" s="59" customFormat="1" ht="12.75"/>
    <row r="1217" s="59" customFormat="1" ht="12.75"/>
    <row r="1218" s="59" customFormat="1" ht="12.75"/>
    <row r="1219" s="59" customFormat="1" ht="12.75"/>
    <row r="1220" s="59" customFormat="1" ht="12.75"/>
    <row r="1221" s="59" customFormat="1" ht="12.75"/>
    <row r="1222" s="59" customFormat="1" ht="12.75"/>
    <row r="1223" s="59" customFormat="1" ht="12.75"/>
    <row r="1224" s="59" customFormat="1" ht="12.75"/>
    <row r="1225" s="59" customFormat="1" ht="12.75"/>
    <row r="1226" s="59" customFormat="1" ht="12.75"/>
    <row r="1227" s="59" customFormat="1" ht="12.75"/>
    <row r="1228" s="59" customFormat="1" ht="12.75"/>
    <row r="1229" s="59" customFormat="1" ht="12.75"/>
    <row r="1230" s="59" customFormat="1" ht="12.75"/>
    <row r="1231" s="59" customFormat="1" ht="12.75"/>
    <row r="1232" s="59" customFormat="1" ht="12.75"/>
    <row r="1233" s="59" customFormat="1" ht="12.75"/>
    <row r="1234" s="59" customFormat="1" ht="12.75"/>
    <row r="1235" s="59" customFormat="1" ht="12.75"/>
    <row r="1236" s="59" customFormat="1" ht="12.75"/>
    <row r="1237" s="59" customFormat="1" ht="12.75"/>
    <row r="1238" s="59" customFormat="1" ht="12.75"/>
    <row r="1239" s="59" customFormat="1" ht="12.75"/>
    <row r="1240" s="59" customFormat="1" ht="12.75"/>
    <row r="1241" s="59" customFormat="1" ht="12.75"/>
    <row r="1242" s="59" customFormat="1" ht="12.75"/>
    <row r="1243" s="59" customFormat="1" ht="12.75"/>
    <row r="1244" s="59" customFormat="1" ht="12.75"/>
    <row r="1245" s="59" customFormat="1" ht="12.75"/>
    <row r="1246" s="59" customFormat="1" ht="12.75"/>
    <row r="1247" s="59" customFormat="1" ht="12.75"/>
    <row r="1248" s="59" customFormat="1" ht="12.75"/>
    <row r="1249" s="59" customFormat="1" ht="12.75"/>
    <row r="1250" s="59" customFormat="1" ht="12.75"/>
    <row r="1251" s="59" customFormat="1" ht="12.75"/>
    <row r="1252" s="59" customFormat="1" ht="12.75"/>
    <row r="1253" s="59" customFormat="1" ht="12.75"/>
    <row r="1254" s="59" customFormat="1" ht="12.75"/>
    <row r="1255" s="59" customFormat="1" ht="12.75"/>
    <row r="1256" s="59" customFormat="1" ht="12.75"/>
    <row r="1257" s="59" customFormat="1" ht="12.75"/>
    <row r="1258" s="59" customFormat="1" ht="12.75"/>
    <row r="1259" s="59" customFormat="1" ht="12.75"/>
    <row r="1260" s="59" customFormat="1" ht="12.75"/>
    <row r="1261" s="59" customFormat="1" ht="12.75"/>
    <row r="1262" s="59" customFormat="1" ht="12.75"/>
    <row r="1263" s="59" customFormat="1" ht="12.75"/>
    <row r="1264" s="59" customFormat="1" ht="12.75"/>
    <row r="1265" s="59" customFormat="1" ht="12.75"/>
    <row r="1266" s="59" customFormat="1" ht="12.75"/>
    <row r="1267" s="59" customFormat="1" ht="12.75"/>
    <row r="1268" s="59" customFormat="1" ht="12.75"/>
    <row r="1269" s="59" customFormat="1" ht="12.75"/>
    <row r="1270" s="59" customFormat="1" ht="12.75"/>
    <row r="1271" s="59" customFormat="1" ht="12.75"/>
    <row r="1272" s="59" customFormat="1" ht="12.75"/>
    <row r="1273" s="59" customFormat="1" ht="12.75"/>
    <row r="1274" s="59" customFormat="1" ht="12.75"/>
    <row r="1275" s="59" customFormat="1" ht="12.75"/>
    <row r="1276" s="59" customFormat="1" ht="12.75"/>
    <row r="1277" s="59" customFormat="1" ht="12.75"/>
    <row r="1278" s="59" customFormat="1" ht="12.75"/>
    <row r="1279" s="59" customFormat="1" ht="12.75"/>
    <row r="1280" s="59" customFormat="1" ht="12.75"/>
    <row r="1281" s="59" customFormat="1" ht="12.75"/>
    <row r="1282" s="59" customFormat="1" ht="12.75"/>
    <row r="1283" s="59" customFormat="1" ht="12.75"/>
    <row r="1284" s="59" customFormat="1" ht="12.75"/>
    <row r="1285" s="59" customFormat="1" ht="12.75"/>
    <row r="1286" s="59" customFormat="1" ht="12.75"/>
    <row r="1287" s="59" customFormat="1" ht="12.75"/>
    <row r="1288" s="59" customFormat="1" ht="12.75"/>
    <row r="1289" s="59" customFormat="1" ht="12.75"/>
    <row r="1290" s="59" customFormat="1" ht="12.75"/>
    <row r="1291" s="59" customFormat="1" ht="12.75"/>
    <row r="1292" s="59" customFormat="1" ht="12.75"/>
    <row r="1293" s="59" customFormat="1" ht="12.75"/>
    <row r="1294" s="59" customFormat="1" ht="12.75"/>
    <row r="1295" s="59" customFormat="1" ht="12.75"/>
    <row r="1296" s="59" customFormat="1" ht="12.75"/>
    <row r="1297" s="59" customFormat="1" ht="12.75"/>
    <row r="1298" s="59" customFormat="1" ht="12.75"/>
    <row r="1299" s="59" customFormat="1" ht="12.75"/>
    <row r="1300" s="59" customFormat="1" ht="12.75"/>
    <row r="1301" s="59" customFormat="1" ht="12.75"/>
    <row r="1302" s="59" customFormat="1" ht="12.75"/>
    <row r="1303" s="59" customFormat="1" ht="12.75"/>
    <row r="1304" s="59" customFormat="1" ht="12.75"/>
    <row r="1305" s="59" customFormat="1" ht="12.75"/>
    <row r="1306" s="59" customFormat="1" ht="12.75"/>
    <row r="1307" s="59" customFormat="1" ht="12.75"/>
    <row r="1308" s="59" customFormat="1" ht="12.75"/>
    <row r="1309" s="59" customFormat="1" ht="12.75"/>
    <row r="1310" s="59" customFormat="1" ht="12.75"/>
    <row r="1311" s="59" customFormat="1" ht="12.75"/>
    <row r="1312" s="59" customFormat="1" ht="12.75"/>
    <row r="1313" s="59" customFormat="1" ht="12.75"/>
    <row r="1314" s="59" customFormat="1" ht="12.75"/>
    <row r="1315" s="59" customFormat="1" ht="12.75"/>
    <row r="1316" s="59" customFormat="1" ht="12.75"/>
    <row r="1317" s="59" customFormat="1" ht="12.75"/>
    <row r="1318" s="59" customFormat="1" ht="12.75"/>
    <row r="1319" s="59" customFormat="1" ht="12.75"/>
    <row r="1320" s="59" customFormat="1" ht="12.75"/>
    <row r="1321" s="59" customFormat="1" ht="12.75"/>
    <row r="1322" s="59" customFormat="1" ht="12.75"/>
    <row r="1323" s="59" customFormat="1" ht="12.75"/>
    <row r="1324" s="59" customFormat="1" ht="12.75"/>
    <row r="1325" s="59" customFormat="1" ht="12.75"/>
    <row r="1326" s="59" customFormat="1" ht="12.75"/>
    <row r="1327" s="59" customFormat="1" ht="12.75"/>
    <row r="1328" s="59" customFormat="1" ht="12.75"/>
    <row r="1329" s="59" customFormat="1" ht="12.75"/>
    <row r="1330" s="59" customFormat="1" ht="12.75"/>
    <row r="1331" s="59" customFormat="1" ht="12.75"/>
    <row r="1332" s="59" customFormat="1" ht="12.75"/>
    <row r="1333" s="59" customFormat="1" ht="12.75"/>
    <row r="1334" s="59" customFormat="1" ht="12.75"/>
    <row r="1335" s="59" customFormat="1" ht="12.75"/>
    <row r="1336" s="59" customFormat="1" ht="12.75"/>
    <row r="1337" s="59" customFormat="1" ht="12.75"/>
    <row r="1338" s="59" customFormat="1" ht="12.75"/>
    <row r="1339" s="59" customFormat="1" ht="12.75"/>
    <row r="1340" s="59" customFormat="1" ht="12.75"/>
    <row r="1341" s="59" customFormat="1" ht="12.75"/>
    <row r="1342" s="59" customFormat="1" ht="12.75"/>
    <row r="1343" s="59" customFormat="1" ht="12.75"/>
    <row r="1344" s="59" customFormat="1" ht="12.75"/>
    <row r="1345" s="59" customFormat="1" ht="12.75"/>
    <row r="1346" s="59" customFormat="1" ht="12.75"/>
    <row r="1347" s="59" customFormat="1" ht="12.75"/>
    <row r="1348" s="59" customFormat="1" ht="12.75"/>
    <row r="1349" s="59" customFormat="1" ht="12.75"/>
    <row r="1350" s="59" customFormat="1" ht="12.75"/>
    <row r="1351" s="59" customFormat="1" ht="12.75"/>
    <row r="1352" s="59" customFormat="1" ht="12.75"/>
    <row r="1353" s="59" customFormat="1" ht="12.75"/>
    <row r="1354" s="59" customFormat="1" ht="12.75"/>
    <row r="1355" s="59" customFormat="1" ht="12.75"/>
    <row r="1356" s="59" customFormat="1" ht="12.75"/>
    <row r="1357" s="59" customFormat="1" ht="12.75"/>
    <row r="1358" s="59" customFormat="1" ht="12.75"/>
    <row r="1359" s="59" customFormat="1" ht="12.75"/>
    <row r="1360" s="59" customFormat="1" ht="12.75"/>
    <row r="1361" s="59" customFormat="1" ht="12.75"/>
    <row r="1362" s="59" customFormat="1" ht="12.75"/>
    <row r="1363" s="59" customFormat="1" ht="12.75"/>
    <row r="1364" s="59" customFormat="1" ht="12.75"/>
    <row r="1365" s="59" customFormat="1" ht="12.75"/>
    <row r="1366" s="59" customFormat="1" ht="12.75"/>
    <row r="1367" s="59" customFormat="1" ht="12.75"/>
    <row r="1368" s="59" customFormat="1" ht="12.75"/>
    <row r="1369" s="59" customFormat="1" ht="12.75"/>
    <row r="1370" s="59" customFormat="1" ht="12.75"/>
    <row r="1371" s="59" customFormat="1" ht="12.75"/>
    <row r="1372" s="59" customFormat="1" ht="12.75"/>
    <row r="1373" s="59" customFormat="1" ht="12.75"/>
    <row r="1374" s="59" customFormat="1" ht="12.75"/>
    <row r="1375" s="59" customFormat="1" ht="12.75"/>
    <row r="1376" s="59" customFormat="1" ht="12.75"/>
    <row r="1377" s="59" customFormat="1" ht="12.75"/>
    <row r="1378" s="59" customFormat="1" ht="12.75"/>
    <row r="1379" s="59" customFormat="1" ht="12.75"/>
    <row r="1380" s="59" customFormat="1" ht="12.75"/>
    <row r="1381" s="59" customFormat="1" ht="12.75"/>
    <row r="1382" s="59" customFormat="1" ht="12.75"/>
    <row r="1383" s="59" customFormat="1" ht="12.75"/>
    <row r="1384" s="59" customFormat="1" ht="12.75"/>
    <row r="1385" s="59" customFormat="1" ht="12.75"/>
    <row r="1386" s="59" customFormat="1" ht="12.75"/>
    <row r="1387" s="59" customFormat="1" ht="12.75"/>
    <row r="1388" s="59" customFormat="1" ht="12.75"/>
    <row r="1389" s="59" customFormat="1" ht="12.75"/>
    <row r="1390" s="59" customFormat="1" ht="12.75"/>
    <row r="1391" s="59" customFormat="1" ht="12.75"/>
    <row r="1392" s="59" customFormat="1" ht="12.75"/>
    <row r="1393" s="59" customFormat="1" ht="12.75"/>
    <row r="1394" s="59" customFormat="1" ht="12.75"/>
    <row r="1395" s="59" customFormat="1" ht="12.75"/>
    <row r="1396" s="59" customFormat="1" ht="12.75"/>
    <row r="1397" s="59" customFormat="1" ht="12.75"/>
    <row r="1398" s="59" customFormat="1" ht="12.75"/>
    <row r="1399" s="59" customFormat="1" ht="12.75"/>
    <row r="1400" s="59" customFormat="1" ht="12.75"/>
    <row r="1401" s="59" customFormat="1" ht="12.75"/>
    <row r="1402" s="59" customFormat="1" ht="12.75"/>
    <row r="1403" s="59" customFormat="1" ht="12.75"/>
    <row r="1404" s="59" customFormat="1" ht="12.75"/>
    <row r="1405" s="59" customFormat="1" ht="12.75"/>
    <row r="1406" s="59" customFormat="1" ht="12.75"/>
    <row r="1407" s="59" customFormat="1" ht="12.75"/>
    <row r="1408" s="59" customFormat="1" ht="12.75"/>
    <row r="1409" s="59" customFormat="1" ht="12.75"/>
    <row r="1410" s="59" customFormat="1" ht="12.75"/>
    <row r="1411" s="59" customFormat="1" ht="12.75"/>
    <row r="1412" s="59" customFormat="1" ht="12.75"/>
    <row r="1413" s="59" customFormat="1" ht="12.75"/>
    <row r="1414" s="59" customFormat="1" ht="12.75"/>
    <row r="1415" s="59" customFormat="1" ht="12.75"/>
    <row r="1416" s="59" customFormat="1" ht="12.75"/>
    <row r="1417" s="59" customFormat="1" ht="12.75"/>
    <row r="1418" s="59" customFormat="1" ht="12.75"/>
    <row r="1419" s="59" customFormat="1" ht="12.75"/>
    <row r="1420" s="59" customFormat="1" ht="12.75"/>
    <row r="1421" s="59" customFormat="1" ht="12.75"/>
    <row r="1422" s="59" customFormat="1" ht="12.75"/>
    <row r="1423" s="59" customFormat="1" ht="12.75"/>
    <row r="1424" s="59" customFormat="1" ht="12.75"/>
    <row r="1425" s="59" customFormat="1" ht="12.75"/>
    <row r="1426" s="59" customFormat="1" ht="12.75"/>
    <row r="1427" s="59" customFormat="1" ht="12.75"/>
    <row r="1428" s="59" customFormat="1" ht="12.75"/>
    <row r="1429" s="59" customFormat="1" ht="12.75"/>
    <row r="1430" s="59" customFormat="1" ht="12.75"/>
    <row r="1431" s="59" customFormat="1" ht="12.75"/>
    <row r="1432" s="59" customFormat="1" ht="12.75"/>
    <row r="1433" s="59" customFormat="1" ht="12.75"/>
    <row r="1434" s="59" customFormat="1" ht="12.75"/>
    <row r="1435" s="59" customFormat="1" ht="12.75"/>
    <row r="1436" s="59" customFormat="1" ht="12.75"/>
    <row r="1437" s="59" customFormat="1" ht="12.75"/>
    <row r="1438" s="59" customFormat="1" ht="12.75"/>
    <row r="1439" s="59" customFormat="1" ht="12.75"/>
    <row r="1440" s="59" customFormat="1" ht="12.75"/>
    <row r="1441" s="59" customFormat="1" ht="12.75"/>
    <row r="1442" s="59" customFormat="1" ht="12.75"/>
    <row r="1443" s="59" customFormat="1" ht="12.75"/>
    <row r="1444" s="59" customFormat="1" ht="12.75"/>
    <row r="1445" s="59" customFormat="1" ht="12.75"/>
    <row r="1446" s="59" customFormat="1" ht="12.75"/>
    <row r="1447" s="59" customFormat="1" ht="12.75"/>
    <row r="1448" s="59" customFormat="1" ht="12.75"/>
    <row r="1449" s="59" customFormat="1" ht="12.75"/>
    <row r="1450" s="59" customFormat="1" ht="12.75"/>
    <row r="1451" s="59" customFormat="1" ht="12.75"/>
    <row r="1452" s="59" customFormat="1" ht="12.75"/>
    <row r="1453" s="59" customFormat="1" ht="12.75"/>
    <row r="1454" s="59" customFormat="1" ht="12.75"/>
    <row r="1455" s="59" customFormat="1" ht="12.75"/>
    <row r="1456" s="59" customFormat="1" ht="12.75"/>
    <row r="1457" s="59" customFormat="1" ht="12.75"/>
    <row r="1458" s="59" customFormat="1" ht="12.75"/>
    <row r="1459" s="59" customFormat="1" ht="12.75"/>
    <row r="1460" s="59" customFormat="1" ht="12.75"/>
    <row r="1461" s="59" customFormat="1" ht="12.75"/>
    <row r="1462" s="59" customFormat="1" ht="12.75"/>
    <row r="1463" s="59" customFormat="1" ht="12.75"/>
    <row r="1464" s="59" customFormat="1" ht="12.75"/>
    <row r="1465" s="59" customFormat="1" ht="12.75"/>
    <row r="1466" s="59" customFormat="1" ht="12.75"/>
    <row r="1467" s="59" customFormat="1" ht="12.75"/>
    <row r="1468" s="59" customFormat="1" ht="12.75"/>
    <row r="1469" s="59" customFormat="1" ht="12.75"/>
    <row r="1470" s="59" customFormat="1" ht="12.75"/>
    <row r="1471" s="59" customFormat="1" ht="12.75"/>
    <row r="1472" s="59" customFormat="1" ht="12.75"/>
    <row r="1473" s="59" customFormat="1" ht="12.75"/>
    <row r="1474" s="59" customFormat="1" ht="12.75"/>
    <row r="1475" s="59" customFormat="1" ht="12.75"/>
    <row r="1476" s="59" customFormat="1" ht="12.75"/>
    <row r="1477" s="59" customFormat="1" ht="12.75"/>
    <row r="1478" s="59" customFormat="1" ht="12.75"/>
    <row r="1479" s="59" customFormat="1" ht="12.75"/>
    <row r="1480" s="59" customFormat="1" ht="12.75"/>
    <row r="1481" s="59" customFormat="1" ht="12.75"/>
    <row r="1482" s="59" customFormat="1" ht="12.75"/>
    <row r="1483" s="59" customFormat="1" ht="12.75"/>
    <row r="1484" s="59" customFormat="1" ht="12.75"/>
    <row r="1485" s="59" customFormat="1" ht="12.75"/>
    <row r="1486" s="59" customFormat="1" ht="12.75"/>
    <row r="1487" s="59" customFormat="1" ht="12.75"/>
    <row r="1488" s="59" customFormat="1" ht="12.75"/>
    <row r="1489" s="59" customFormat="1" ht="12.75"/>
    <row r="1490" s="59" customFormat="1" ht="12.75"/>
    <row r="1491" s="59" customFormat="1" ht="12.75"/>
    <row r="1492" s="59" customFormat="1" ht="12.75"/>
    <row r="1493" s="59" customFormat="1" ht="12.75"/>
    <row r="1494" s="59" customFormat="1" ht="12.75"/>
    <row r="1495" s="59" customFormat="1" ht="12.75"/>
    <row r="1496" s="59" customFormat="1" ht="12.75"/>
    <row r="1497" s="59" customFormat="1" ht="12.75"/>
    <row r="1498" s="59" customFormat="1" ht="12.75"/>
    <row r="1499" s="59" customFormat="1" ht="12.75"/>
    <row r="1500" s="59" customFormat="1" ht="12.75"/>
    <row r="1501" s="59" customFormat="1" ht="12.75"/>
    <row r="1502" s="59" customFormat="1" ht="12.75"/>
    <row r="1503" s="59" customFormat="1" ht="12.75"/>
    <row r="1504" s="59" customFormat="1" ht="12.75"/>
    <row r="1505" s="59" customFormat="1" ht="12.75"/>
    <row r="1506" s="59" customFormat="1" ht="12.75"/>
    <row r="1507" s="59" customFormat="1" ht="12.75"/>
    <row r="1508" s="59" customFormat="1" ht="12.75"/>
    <row r="1509" s="59" customFormat="1" ht="12.75"/>
    <row r="1510" s="59" customFormat="1" ht="12.75"/>
    <row r="1511" s="59" customFormat="1" ht="12.75"/>
    <row r="1512" s="59" customFormat="1" ht="12.75"/>
    <row r="1513" s="59" customFormat="1" ht="12.75"/>
    <row r="1514" s="59" customFormat="1" ht="12.75"/>
    <row r="1515" s="59" customFormat="1" ht="12.75"/>
    <row r="1516" s="59" customFormat="1" ht="12.75"/>
    <row r="1517" s="59" customFormat="1" ht="12.75"/>
    <row r="1518" s="59" customFormat="1" ht="12.75"/>
    <row r="1519" s="59" customFormat="1" ht="12.75"/>
    <row r="1520" s="59" customFormat="1" ht="12.75"/>
    <row r="1521" s="59" customFormat="1" ht="12.75"/>
    <row r="1522" s="59" customFormat="1" ht="12.75"/>
    <row r="1523" s="59" customFormat="1" ht="12.75"/>
    <row r="1524" s="59" customFormat="1" ht="12.75"/>
    <row r="1525" s="59" customFormat="1" ht="12.75"/>
    <row r="1526" s="59" customFormat="1" ht="12.75"/>
    <row r="1527" s="59" customFormat="1" ht="12.75"/>
    <row r="1528" s="59" customFormat="1" ht="12.75"/>
    <row r="1529" s="59" customFormat="1" ht="12.75"/>
    <row r="1530" s="59" customFormat="1" ht="12.75"/>
    <row r="1531" s="59" customFormat="1" ht="12.75"/>
    <row r="1532" s="59" customFormat="1" ht="12.75"/>
    <row r="1533" s="59" customFormat="1" ht="12.75"/>
    <row r="1534" s="59" customFormat="1" ht="12.75"/>
    <row r="1535" s="59" customFormat="1" ht="12.75"/>
    <row r="1536" s="59" customFormat="1" ht="12.75"/>
    <row r="1537" s="59" customFormat="1" ht="12.75"/>
    <row r="1538" s="59" customFormat="1" ht="12.75"/>
    <row r="1539" s="59" customFormat="1" ht="12.75"/>
    <row r="1540" s="59" customFormat="1" ht="12.75"/>
    <row r="1541" s="59" customFormat="1" ht="12.75"/>
    <row r="1542" s="59" customFormat="1" ht="12.75"/>
    <row r="1543" s="59" customFormat="1" ht="12.75"/>
    <row r="1544" s="59" customFormat="1" ht="12.75"/>
    <row r="1545" s="59" customFormat="1" ht="12.75"/>
    <row r="1546" s="59" customFormat="1" ht="12.75"/>
    <row r="1547" s="59" customFormat="1" ht="12.75"/>
    <row r="1548" s="59" customFormat="1" ht="12.75"/>
    <row r="1549" s="59" customFormat="1" ht="12.75"/>
    <row r="1550" s="59" customFormat="1" ht="12.75"/>
    <row r="1551" s="59" customFormat="1" ht="12.75"/>
    <row r="1552" s="59" customFormat="1" ht="12.75"/>
    <row r="1553" s="59" customFormat="1" ht="12.75"/>
    <row r="1554" s="59" customFormat="1" ht="12.75"/>
    <row r="1555" s="59" customFormat="1" ht="12.75"/>
    <row r="1556" s="59" customFormat="1" ht="12.75"/>
    <row r="1557" s="59" customFormat="1" ht="12.75"/>
    <row r="1558" s="59" customFormat="1" ht="12.75"/>
    <row r="1559" s="59" customFormat="1" ht="12.75"/>
    <row r="1560" s="59" customFormat="1" ht="12.75"/>
    <row r="1561" s="59" customFormat="1" ht="12.75"/>
    <row r="1562" s="59" customFormat="1" ht="12.75"/>
    <row r="1563" s="59" customFormat="1" ht="12.75"/>
    <row r="1564" s="59" customFormat="1" ht="12.75"/>
    <row r="1565" s="59" customFormat="1" ht="12.75"/>
    <row r="1566" s="59" customFormat="1" ht="12.75"/>
    <row r="1567" s="59" customFormat="1" ht="12.75"/>
    <row r="1568" s="59" customFormat="1" ht="12.75"/>
    <row r="1569" s="59" customFormat="1" ht="12.75"/>
    <row r="1570" s="59" customFormat="1" ht="12.75"/>
    <row r="1571" s="59" customFormat="1" ht="12.75"/>
    <row r="1572" s="59" customFormat="1" ht="12.75"/>
    <row r="1573" s="59" customFormat="1" ht="12.75"/>
    <row r="1574" s="59" customFormat="1" ht="12.75"/>
    <row r="1575" s="59" customFormat="1" ht="12.75"/>
    <row r="1576" s="59" customFormat="1" ht="12.75"/>
    <row r="1577" s="59" customFormat="1" ht="12.75"/>
    <row r="1578" s="59" customFormat="1" ht="12.75"/>
    <row r="1579" s="59" customFormat="1" ht="12.75"/>
    <row r="1580" s="59" customFormat="1" ht="12.75"/>
    <row r="1581" s="59" customFormat="1" ht="12.75"/>
    <row r="1582" s="59" customFormat="1" ht="12.75"/>
    <row r="1583" s="59" customFormat="1" ht="12.75"/>
    <row r="1584" s="59" customFormat="1" ht="12.75"/>
    <row r="1585" s="59" customFormat="1" ht="12.75"/>
    <row r="1586" s="59" customFormat="1" ht="12.75"/>
    <row r="1587" s="59" customFormat="1" ht="12.75"/>
    <row r="1588" s="59" customFormat="1" ht="12.75"/>
    <row r="1589" s="59" customFormat="1" ht="12.75"/>
    <row r="1590" s="59" customFormat="1" ht="12.75"/>
    <row r="1591" s="59" customFormat="1" ht="12.75"/>
    <row r="1592" s="59" customFormat="1" ht="12.75"/>
    <row r="1593" s="59" customFormat="1" ht="12.75"/>
    <row r="1594" s="59" customFormat="1" ht="12.75"/>
    <row r="1595" s="59" customFormat="1" ht="12.75"/>
    <row r="1596" s="59" customFormat="1" ht="12.75"/>
    <row r="1597" s="59" customFormat="1" ht="12.75"/>
    <row r="1598" s="59" customFormat="1" ht="12.75"/>
    <row r="1599" s="59" customFormat="1" ht="12.75"/>
    <row r="1600" s="59" customFormat="1" ht="12.75"/>
    <row r="1601" s="59" customFormat="1" ht="12.75"/>
    <row r="1602" s="59" customFormat="1" ht="12.75"/>
    <row r="1603" s="59" customFormat="1" ht="12.75"/>
    <row r="1604" s="59" customFormat="1" ht="12.75"/>
    <row r="1605" s="59" customFormat="1" ht="12.75"/>
    <row r="1606" s="59" customFormat="1" ht="12.75"/>
    <row r="1607" s="59" customFormat="1" ht="12.75"/>
    <row r="1608" s="59" customFormat="1" ht="12.75"/>
    <row r="1609" s="59" customFormat="1" ht="12.75"/>
    <row r="1610" s="59" customFormat="1" ht="12.75"/>
    <row r="1611" s="59" customFormat="1" ht="12.75"/>
    <row r="1612" s="59" customFormat="1" ht="12.75"/>
    <row r="1613" s="59" customFormat="1" ht="12.75"/>
    <row r="1614" s="59" customFormat="1" ht="12.75"/>
    <row r="1615" s="59" customFormat="1" ht="12.75"/>
    <row r="1616" s="59" customFormat="1" ht="12.75"/>
    <row r="1617" s="59" customFormat="1" ht="12.75"/>
    <row r="1618" s="59" customFormat="1" ht="12.75"/>
    <row r="1619" s="59" customFormat="1" ht="12.75"/>
    <row r="1620" s="59" customFormat="1" ht="12.75"/>
    <row r="1621" s="59" customFormat="1" ht="12.75"/>
    <row r="1622" s="59" customFormat="1" ht="12.75"/>
    <row r="1623" s="59" customFormat="1" ht="12.75"/>
    <row r="1624" s="59" customFormat="1" ht="12.75"/>
    <row r="1625" s="59" customFormat="1" ht="12.75"/>
    <row r="1626" s="59" customFormat="1" ht="12.75"/>
    <row r="1627" s="59" customFormat="1" ht="12.75"/>
    <row r="1628" s="59" customFormat="1" ht="12.75"/>
    <row r="1629" s="59" customFormat="1" ht="12.75"/>
    <row r="1630" s="59" customFormat="1" ht="12.75"/>
    <row r="1631" s="59" customFormat="1" ht="12.75"/>
    <row r="1632" s="59" customFormat="1" ht="12.75"/>
    <row r="1633" s="59" customFormat="1" ht="12.75"/>
    <row r="1634" s="59" customFormat="1" ht="12.75"/>
    <row r="1635" s="59" customFormat="1" ht="12.75"/>
    <row r="1636" s="59" customFormat="1" ht="12.75"/>
  </sheetData>
  <sheetProtection/>
  <autoFilter ref="A1:W155"/>
  <printOptions/>
  <pageMargins left="0.7874015748031497" right="0.3937007874015748" top="0.7874015748031497" bottom="0.4724409448818898" header="0.3937007874015748" footer="0.5118110236220472"/>
  <pageSetup orientation="landscape" paperSize="9" r:id="rId3"/>
  <headerFooter alignWithMargins="0">
    <oddHeader>&amp;L&amp;"Arial,Fett"Länderpokal Junioren 2018
&amp;C&amp;"Arial,Fett"Batting-Statistik&amp;"Arial,Standard"
&amp;R&amp;"Arial,Fett"Stand: &amp;D - &amp;T Uhr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71"/>
  <sheetViews>
    <sheetView showGridLines="0" zoomScalePageLayoutView="0" workbookViewId="0" topLeftCell="A1">
      <pane ySplit="1" topLeftCell="A2" activePane="bottomLeft" state="frozen"/>
      <selection pane="topLeft" activeCell="A27" sqref="A27"/>
      <selection pane="bottomLeft" activeCell="A27" sqref="A27"/>
    </sheetView>
  </sheetViews>
  <sheetFormatPr defaultColWidth="11.421875" defaultRowHeight="12.75" customHeight="1"/>
  <cols>
    <col min="1" max="1" width="20.7109375" style="131" customWidth="1"/>
    <col min="2" max="2" width="20.7109375" style="116" customWidth="1"/>
    <col min="3" max="18" width="3.7109375" style="116" customWidth="1"/>
    <col min="19" max="16384" width="11.421875" style="116" customWidth="1"/>
  </cols>
  <sheetData>
    <row r="1" spans="1:18" s="1" customFormat="1" ht="12.75" customHeight="1">
      <c r="A1" s="71" t="str">
        <f>daten!A1</f>
        <v>Baden-Württemberg</v>
      </c>
      <c r="B1" s="7" t="s">
        <v>27</v>
      </c>
      <c r="C1" s="35" t="s">
        <v>25</v>
      </c>
      <c r="D1" s="35" t="s">
        <v>1</v>
      </c>
      <c r="E1" s="35" t="s">
        <v>0</v>
      </c>
      <c r="F1" s="35" t="s">
        <v>2</v>
      </c>
      <c r="G1" s="35" t="s">
        <v>3</v>
      </c>
      <c r="H1" s="35" t="s">
        <v>4</v>
      </c>
      <c r="I1" s="35" t="s">
        <v>5</v>
      </c>
      <c r="J1" s="35" t="s">
        <v>6</v>
      </c>
      <c r="K1" s="35" t="s">
        <v>7</v>
      </c>
      <c r="L1" s="35" t="s">
        <v>8</v>
      </c>
      <c r="M1" s="35" t="s">
        <v>9</v>
      </c>
      <c r="N1" s="35" t="s">
        <v>10</v>
      </c>
      <c r="O1" s="35" t="s">
        <v>11</v>
      </c>
      <c r="P1" s="35" t="s">
        <v>12</v>
      </c>
      <c r="Q1" s="35" t="s">
        <v>13</v>
      </c>
      <c r="R1" s="35" t="s">
        <v>14</v>
      </c>
    </row>
    <row r="2" spans="1:18" ht="12.75" customHeight="1">
      <c r="A2" s="72" t="str">
        <f>daten!A2</f>
        <v>Beck, Fabian</v>
      </c>
      <c r="B2" s="117"/>
      <c r="C2" s="133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8" s="2" customFormat="1" ht="12.75" customHeight="1">
      <c r="A3" s="73" t="str">
        <f>A2</f>
        <v>Beck, Fabian</v>
      </c>
      <c r="B3" s="12" t="s">
        <v>60</v>
      </c>
      <c r="C3" s="63">
        <v>1</v>
      </c>
      <c r="D3" s="60">
        <v>3</v>
      </c>
      <c r="E3" s="60">
        <v>1</v>
      </c>
      <c r="F3" s="60">
        <v>3</v>
      </c>
      <c r="G3" s="60"/>
      <c r="H3" s="3">
        <v>1</v>
      </c>
      <c r="I3" s="3"/>
      <c r="J3" s="3"/>
      <c r="K3" s="3"/>
      <c r="L3" s="4"/>
      <c r="M3" s="4">
        <v>2</v>
      </c>
      <c r="N3" s="4"/>
      <c r="O3" s="4">
        <v>2</v>
      </c>
      <c r="P3" s="4"/>
      <c r="Q3" s="4"/>
      <c r="R3" s="4"/>
    </row>
    <row r="4" spans="1:18" s="2" customFormat="1" ht="12.75" customHeight="1">
      <c r="A4" s="73" t="str">
        <f>A2</f>
        <v>Beck, Fabian</v>
      </c>
      <c r="B4" s="12" t="s">
        <v>66</v>
      </c>
      <c r="C4" s="63">
        <v>1</v>
      </c>
      <c r="D4" s="60">
        <v>5</v>
      </c>
      <c r="E4" s="60">
        <v>4</v>
      </c>
      <c r="F4" s="60"/>
      <c r="G4" s="60">
        <v>2</v>
      </c>
      <c r="H4" s="3">
        <v>1</v>
      </c>
      <c r="I4" s="3"/>
      <c r="J4" s="3"/>
      <c r="K4" s="3"/>
      <c r="L4" s="4">
        <v>1</v>
      </c>
      <c r="M4" s="4"/>
      <c r="N4" s="4"/>
      <c r="O4" s="4"/>
      <c r="P4" s="4"/>
      <c r="Q4" s="4"/>
      <c r="R4" s="4">
        <v>1</v>
      </c>
    </row>
    <row r="5" spans="1:18" s="2" customFormat="1" ht="12.75" customHeight="1">
      <c r="A5" s="73" t="str">
        <f>A2</f>
        <v>Beck, Fabian</v>
      </c>
      <c r="B5" s="12" t="s">
        <v>62</v>
      </c>
      <c r="C5" s="63">
        <v>1</v>
      </c>
      <c r="D5" s="60">
        <v>2</v>
      </c>
      <c r="E5" s="60">
        <v>1</v>
      </c>
      <c r="F5" s="60">
        <v>2</v>
      </c>
      <c r="G5" s="60"/>
      <c r="H5" s="3">
        <v>1</v>
      </c>
      <c r="I5" s="3"/>
      <c r="J5" s="3"/>
      <c r="K5" s="3"/>
      <c r="L5" s="4"/>
      <c r="M5" s="4">
        <v>1</v>
      </c>
      <c r="N5" s="4"/>
      <c r="O5" s="4">
        <v>1</v>
      </c>
      <c r="P5" s="4"/>
      <c r="Q5" s="4"/>
      <c r="R5" s="4"/>
    </row>
    <row r="6" spans="1:18" s="2" customFormat="1" ht="12.75" customHeight="1">
      <c r="A6" s="73" t="str">
        <f>A2</f>
        <v>Beck, Fabian</v>
      </c>
      <c r="B6" s="12" t="s">
        <v>63</v>
      </c>
      <c r="C6" s="63">
        <v>1</v>
      </c>
      <c r="D6" s="60">
        <v>2</v>
      </c>
      <c r="E6" s="60">
        <v>2</v>
      </c>
      <c r="F6" s="60"/>
      <c r="G6" s="60"/>
      <c r="H6" s="3"/>
      <c r="I6" s="3"/>
      <c r="J6" s="3"/>
      <c r="K6" s="3"/>
      <c r="L6" s="4">
        <v>2</v>
      </c>
      <c r="M6" s="4"/>
      <c r="N6" s="4"/>
      <c r="O6" s="4"/>
      <c r="P6" s="4"/>
      <c r="Q6" s="4"/>
      <c r="R6" s="4"/>
    </row>
    <row r="7" spans="1:18" s="2" customFormat="1" ht="12.75" customHeight="1">
      <c r="A7" s="73" t="str">
        <f>A4</f>
        <v>Beck, Fabian</v>
      </c>
      <c r="B7" s="12" t="s">
        <v>57</v>
      </c>
      <c r="C7" s="63"/>
      <c r="D7" s="60"/>
      <c r="E7" s="60"/>
      <c r="F7" s="60"/>
      <c r="G7" s="60"/>
      <c r="H7" s="3"/>
      <c r="I7" s="3"/>
      <c r="J7" s="3"/>
      <c r="K7" s="3"/>
      <c r="L7" s="4"/>
      <c r="M7" s="4"/>
      <c r="N7" s="4"/>
      <c r="O7" s="4"/>
      <c r="P7" s="4"/>
      <c r="Q7" s="4"/>
      <c r="R7" s="4"/>
    </row>
    <row r="8" spans="1:18" s="2" customFormat="1" ht="12.75" customHeight="1">
      <c r="A8" s="73" t="str">
        <f>A4</f>
        <v>Beck, Fabian</v>
      </c>
      <c r="B8" s="12" t="s">
        <v>58</v>
      </c>
      <c r="C8" s="63"/>
      <c r="D8" s="60"/>
      <c r="E8" s="60"/>
      <c r="F8" s="60"/>
      <c r="G8" s="60"/>
      <c r="H8" s="3"/>
      <c r="I8" s="3"/>
      <c r="J8" s="3"/>
      <c r="K8" s="3"/>
      <c r="L8" s="4"/>
      <c r="M8" s="4"/>
      <c r="N8" s="4"/>
      <c r="O8" s="4"/>
      <c r="P8" s="4"/>
      <c r="Q8" s="4"/>
      <c r="R8" s="4"/>
    </row>
    <row r="9" spans="1:18" ht="12.75" customHeight="1">
      <c r="A9" s="72" t="str">
        <f>daten!A3</f>
        <v>Bendlin, Merlin</v>
      </c>
      <c r="B9" s="117"/>
      <c r="C9" s="118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18" s="2" customFormat="1" ht="12.75" customHeight="1">
      <c r="A10" s="73" t="str">
        <f aca="true" t="shared" si="0" ref="A10:A15">A9</f>
        <v>Bendlin, Merlin</v>
      </c>
      <c r="B10" s="5" t="str">
        <f>$B$3</f>
        <v>Bayern</v>
      </c>
      <c r="C10" s="63">
        <v>1</v>
      </c>
      <c r="D10" s="60">
        <v>4</v>
      </c>
      <c r="E10" s="60">
        <v>4</v>
      </c>
      <c r="F10" s="60"/>
      <c r="G10" s="60">
        <v>1</v>
      </c>
      <c r="H10" s="3">
        <v>1</v>
      </c>
      <c r="I10" s="3">
        <v>1</v>
      </c>
      <c r="J10" s="3"/>
      <c r="K10" s="3"/>
      <c r="L10" s="4"/>
      <c r="M10" s="4"/>
      <c r="N10" s="4"/>
      <c r="O10" s="4"/>
      <c r="P10" s="4"/>
      <c r="Q10" s="4"/>
      <c r="R10" s="4"/>
    </row>
    <row r="11" spans="1:18" s="2" customFormat="1" ht="12.75" customHeight="1">
      <c r="A11" s="73" t="str">
        <f t="shared" si="0"/>
        <v>Bendlin, Merlin</v>
      </c>
      <c r="B11" s="5" t="str">
        <f>$B$4</f>
        <v>Schleswig.-H./Hamburg</v>
      </c>
      <c r="C11" s="63">
        <v>1</v>
      </c>
      <c r="D11" s="60">
        <v>5</v>
      </c>
      <c r="E11" s="60">
        <v>4</v>
      </c>
      <c r="F11" s="60">
        <v>1</v>
      </c>
      <c r="G11" s="60"/>
      <c r="H11" s="3">
        <v>1</v>
      </c>
      <c r="I11" s="3">
        <v>1</v>
      </c>
      <c r="J11" s="3"/>
      <c r="K11" s="3"/>
      <c r="L11" s="4"/>
      <c r="M11" s="4">
        <v>1</v>
      </c>
      <c r="N11" s="4"/>
      <c r="O11" s="4"/>
      <c r="P11" s="4"/>
      <c r="Q11" s="4"/>
      <c r="R11" s="4"/>
    </row>
    <row r="12" spans="1:18" s="2" customFormat="1" ht="12.75" customHeight="1">
      <c r="A12" s="73" t="str">
        <f t="shared" si="0"/>
        <v>Bendlin, Merlin</v>
      </c>
      <c r="B12" s="5" t="str">
        <f>$B$5</f>
        <v>Hessen</v>
      </c>
      <c r="C12" s="63">
        <v>1</v>
      </c>
      <c r="D12" s="60">
        <v>3</v>
      </c>
      <c r="E12" s="60">
        <v>3</v>
      </c>
      <c r="F12" s="60">
        <v>1</v>
      </c>
      <c r="G12" s="60">
        <v>1</v>
      </c>
      <c r="H12" s="3">
        <v>1</v>
      </c>
      <c r="I12" s="3"/>
      <c r="J12" s="3"/>
      <c r="K12" s="3"/>
      <c r="L12" s="4"/>
      <c r="M12" s="4"/>
      <c r="N12" s="4"/>
      <c r="O12" s="4"/>
      <c r="P12" s="4"/>
      <c r="Q12" s="4"/>
      <c r="R12" s="4"/>
    </row>
    <row r="13" spans="1:18" s="2" customFormat="1" ht="12.75" customHeight="1">
      <c r="A13" s="73" t="str">
        <f t="shared" si="0"/>
        <v>Bendlin, Merlin</v>
      </c>
      <c r="B13" s="5" t="str">
        <f>$B$6</f>
        <v>Nordrhein-Westfalen</v>
      </c>
      <c r="C13" s="63">
        <v>1</v>
      </c>
      <c r="D13" s="60">
        <v>3</v>
      </c>
      <c r="E13" s="60">
        <v>3</v>
      </c>
      <c r="F13" s="60"/>
      <c r="G13" s="60"/>
      <c r="H13" s="3">
        <v>1</v>
      </c>
      <c r="I13" s="3"/>
      <c r="J13" s="3"/>
      <c r="K13" s="3"/>
      <c r="L13" s="4"/>
      <c r="M13" s="4"/>
      <c r="N13" s="4"/>
      <c r="O13" s="4"/>
      <c r="P13" s="4"/>
      <c r="Q13" s="4"/>
      <c r="R13" s="4"/>
    </row>
    <row r="14" spans="1:18" s="2" customFormat="1" ht="12.75" customHeight="1">
      <c r="A14" s="73" t="str">
        <f t="shared" si="0"/>
        <v>Bendlin, Merlin</v>
      </c>
      <c r="B14" s="5" t="str">
        <f>B7</f>
        <v>Gegner 5 (Tag)</v>
      </c>
      <c r="C14" s="63"/>
      <c r="D14" s="60"/>
      <c r="E14" s="60"/>
      <c r="F14" s="60"/>
      <c r="G14" s="60"/>
      <c r="H14" s="3"/>
      <c r="I14" s="3"/>
      <c r="J14" s="3"/>
      <c r="K14" s="3"/>
      <c r="L14" s="4"/>
      <c r="M14" s="4"/>
      <c r="N14" s="4"/>
      <c r="O14" s="4"/>
      <c r="P14" s="4"/>
      <c r="Q14" s="4"/>
      <c r="R14" s="4"/>
    </row>
    <row r="15" spans="1:18" s="2" customFormat="1" ht="12.75" customHeight="1">
      <c r="A15" s="73" t="str">
        <f t="shared" si="0"/>
        <v>Bendlin, Merlin</v>
      </c>
      <c r="B15" s="5" t="str">
        <f>B8</f>
        <v>Gegner 6 (Tag)</v>
      </c>
      <c r="C15" s="63"/>
      <c r="D15" s="60"/>
      <c r="E15" s="60"/>
      <c r="F15" s="60"/>
      <c r="G15" s="60"/>
      <c r="H15" s="3"/>
      <c r="I15" s="3"/>
      <c r="J15" s="3"/>
      <c r="K15" s="3"/>
      <c r="L15" s="4"/>
      <c r="M15" s="4"/>
      <c r="N15" s="4"/>
      <c r="O15" s="4"/>
      <c r="P15" s="4"/>
      <c r="Q15" s="4"/>
      <c r="R15" s="4"/>
    </row>
    <row r="16" spans="1:18" ht="12.75" customHeight="1">
      <c r="A16" s="72" t="str">
        <f>daten!A4</f>
        <v>Behr, Emil</v>
      </c>
      <c r="B16" s="117"/>
      <c r="C16" s="118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1:18" s="2" customFormat="1" ht="12.75" customHeight="1">
      <c r="A17" s="73" t="str">
        <f aca="true" t="shared" si="1" ref="A17:A22">A16</f>
        <v>Behr, Emil</v>
      </c>
      <c r="B17" s="5" t="str">
        <f aca="true" t="shared" si="2" ref="B17:B22">B3</f>
        <v>Bayern</v>
      </c>
      <c r="C17" s="63">
        <v>1</v>
      </c>
      <c r="D17" s="60">
        <v>4</v>
      </c>
      <c r="E17" s="60">
        <v>3</v>
      </c>
      <c r="F17" s="60">
        <v>2</v>
      </c>
      <c r="G17" s="60">
        <v>3</v>
      </c>
      <c r="H17" s="3">
        <v>2</v>
      </c>
      <c r="I17" s="3"/>
      <c r="J17" s="3"/>
      <c r="K17" s="3"/>
      <c r="L17" s="4"/>
      <c r="M17" s="4">
        <v>1</v>
      </c>
      <c r="N17" s="4"/>
      <c r="O17" s="4">
        <v>1</v>
      </c>
      <c r="P17" s="4"/>
      <c r="Q17" s="4"/>
      <c r="R17" s="4"/>
    </row>
    <row r="18" spans="1:18" s="2" customFormat="1" ht="12.75" customHeight="1">
      <c r="A18" s="73" t="str">
        <f t="shared" si="1"/>
        <v>Behr, Emil</v>
      </c>
      <c r="B18" s="5" t="str">
        <f t="shared" si="2"/>
        <v>Schleswig.-H./Hamburg</v>
      </c>
      <c r="C18" s="63">
        <v>1</v>
      </c>
      <c r="D18" s="60">
        <v>5</v>
      </c>
      <c r="E18" s="60">
        <v>4</v>
      </c>
      <c r="F18" s="60">
        <v>1</v>
      </c>
      <c r="G18" s="60">
        <v>1</v>
      </c>
      <c r="H18" s="3">
        <v>3</v>
      </c>
      <c r="I18" s="3">
        <v>1</v>
      </c>
      <c r="J18" s="3"/>
      <c r="K18" s="3"/>
      <c r="L18" s="4">
        <v>1</v>
      </c>
      <c r="M18" s="4">
        <v>1</v>
      </c>
      <c r="N18" s="4"/>
      <c r="O18" s="4">
        <v>2</v>
      </c>
      <c r="P18" s="4"/>
      <c r="Q18" s="4"/>
      <c r="R18" s="4"/>
    </row>
    <row r="19" spans="1:18" s="2" customFormat="1" ht="12.75" customHeight="1">
      <c r="A19" s="73" t="str">
        <f t="shared" si="1"/>
        <v>Behr, Emil</v>
      </c>
      <c r="B19" s="5" t="str">
        <f t="shared" si="2"/>
        <v>Hessen</v>
      </c>
      <c r="C19" s="63">
        <v>1</v>
      </c>
      <c r="D19" s="60">
        <v>3</v>
      </c>
      <c r="E19" s="60">
        <v>2</v>
      </c>
      <c r="F19" s="60">
        <v>1</v>
      </c>
      <c r="G19" s="60">
        <v>1</v>
      </c>
      <c r="H19" s="3">
        <v>1</v>
      </c>
      <c r="I19" s="3"/>
      <c r="J19" s="3"/>
      <c r="K19" s="3"/>
      <c r="L19" s="4"/>
      <c r="M19" s="4"/>
      <c r="N19" s="4"/>
      <c r="O19" s="4">
        <v>2</v>
      </c>
      <c r="P19" s="4"/>
      <c r="Q19" s="4">
        <v>1</v>
      </c>
      <c r="R19" s="4"/>
    </row>
    <row r="20" spans="1:18" s="2" customFormat="1" ht="12.75" customHeight="1">
      <c r="A20" s="73" t="str">
        <f t="shared" si="1"/>
        <v>Behr, Emil</v>
      </c>
      <c r="B20" s="5" t="str">
        <f t="shared" si="2"/>
        <v>Nordrhein-Westfalen</v>
      </c>
      <c r="C20" s="63">
        <v>1</v>
      </c>
      <c r="D20" s="60">
        <v>3</v>
      </c>
      <c r="E20" s="60">
        <v>3</v>
      </c>
      <c r="F20" s="60"/>
      <c r="G20" s="60">
        <v>1</v>
      </c>
      <c r="H20" s="3">
        <v>2</v>
      </c>
      <c r="I20" s="3"/>
      <c r="J20" s="3"/>
      <c r="K20" s="3"/>
      <c r="L20" s="4"/>
      <c r="M20" s="4"/>
      <c r="N20" s="4"/>
      <c r="O20" s="4"/>
      <c r="P20" s="4"/>
      <c r="Q20" s="4"/>
      <c r="R20" s="4"/>
    </row>
    <row r="21" spans="1:18" s="2" customFormat="1" ht="12.75" customHeight="1">
      <c r="A21" s="73" t="str">
        <f t="shared" si="1"/>
        <v>Behr, Emil</v>
      </c>
      <c r="B21" s="5" t="str">
        <f t="shared" si="2"/>
        <v>Gegner 5 (Tag)</v>
      </c>
      <c r="C21" s="63"/>
      <c r="D21" s="60"/>
      <c r="E21" s="60"/>
      <c r="F21" s="60"/>
      <c r="G21" s="60"/>
      <c r="H21" s="3"/>
      <c r="I21" s="3"/>
      <c r="J21" s="3"/>
      <c r="K21" s="3"/>
      <c r="L21" s="4"/>
      <c r="M21" s="4"/>
      <c r="N21" s="4"/>
      <c r="O21" s="4"/>
      <c r="P21" s="4"/>
      <c r="Q21" s="4"/>
      <c r="R21" s="4"/>
    </row>
    <row r="22" spans="1:18" s="2" customFormat="1" ht="12.75" customHeight="1">
      <c r="A22" s="73" t="str">
        <f t="shared" si="1"/>
        <v>Behr, Emil</v>
      </c>
      <c r="B22" s="5" t="str">
        <f t="shared" si="2"/>
        <v>Gegner 6 (Tag)</v>
      </c>
      <c r="C22" s="63"/>
      <c r="D22" s="60"/>
      <c r="E22" s="60"/>
      <c r="F22" s="60"/>
      <c r="G22" s="60"/>
      <c r="H22" s="3"/>
      <c r="I22" s="3"/>
      <c r="J22" s="3"/>
      <c r="K22" s="3"/>
      <c r="L22" s="4"/>
      <c r="M22" s="4"/>
      <c r="N22" s="4"/>
      <c r="O22" s="4"/>
      <c r="P22" s="4"/>
      <c r="Q22" s="4"/>
      <c r="R22" s="4"/>
    </row>
    <row r="23" spans="1:44" ht="12.75" customHeight="1">
      <c r="A23" s="72" t="str">
        <f>daten!A5</f>
        <v>Bergen van, Moritz</v>
      </c>
      <c r="B23" s="117"/>
      <c r="C23" s="118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</row>
    <row r="24" spans="1:18" s="2" customFormat="1" ht="12.75" customHeight="1">
      <c r="A24" s="73" t="str">
        <f aca="true" t="shared" si="3" ref="A24:A29">A23</f>
        <v>Bergen van, Moritz</v>
      </c>
      <c r="B24" s="5" t="str">
        <f aca="true" t="shared" si="4" ref="B24:B29">B3</f>
        <v>Bayern</v>
      </c>
      <c r="C24" s="63"/>
      <c r="D24" s="60"/>
      <c r="E24" s="60"/>
      <c r="F24" s="60"/>
      <c r="G24" s="60"/>
      <c r="H24" s="3"/>
      <c r="I24" s="3"/>
      <c r="J24" s="3"/>
      <c r="K24" s="3"/>
      <c r="L24" s="4"/>
      <c r="M24" s="4"/>
      <c r="N24" s="4"/>
      <c r="O24" s="4"/>
      <c r="P24" s="4"/>
      <c r="Q24" s="4"/>
      <c r="R24" s="4"/>
    </row>
    <row r="25" spans="1:18" s="2" customFormat="1" ht="12.75" customHeight="1">
      <c r="A25" s="73" t="str">
        <f t="shared" si="3"/>
        <v>Bergen van, Moritz</v>
      </c>
      <c r="B25" s="5" t="str">
        <f t="shared" si="4"/>
        <v>Schleswig.-H./Hamburg</v>
      </c>
      <c r="C25" s="63">
        <v>1</v>
      </c>
      <c r="D25" s="60">
        <v>5</v>
      </c>
      <c r="E25" s="60">
        <v>4</v>
      </c>
      <c r="F25" s="60">
        <v>2</v>
      </c>
      <c r="G25" s="60">
        <v>1</v>
      </c>
      <c r="H25" s="3">
        <v>1</v>
      </c>
      <c r="I25" s="3"/>
      <c r="J25" s="3">
        <v>1</v>
      </c>
      <c r="K25" s="3"/>
      <c r="L25" s="4">
        <v>2</v>
      </c>
      <c r="M25" s="4">
        <v>1</v>
      </c>
      <c r="N25" s="4"/>
      <c r="O25" s="4"/>
      <c r="P25" s="4"/>
      <c r="Q25" s="4"/>
      <c r="R25" s="4"/>
    </row>
    <row r="26" spans="1:18" s="2" customFormat="1" ht="12.75" customHeight="1">
      <c r="A26" s="73" t="str">
        <f t="shared" si="3"/>
        <v>Bergen van, Moritz</v>
      </c>
      <c r="B26" s="5" t="str">
        <f t="shared" si="4"/>
        <v>Hessen</v>
      </c>
      <c r="C26" s="63"/>
      <c r="D26" s="60"/>
      <c r="E26" s="60"/>
      <c r="F26" s="60"/>
      <c r="G26" s="60"/>
      <c r="H26" s="3"/>
      <c r="I26" s="3"/>
      <c r="J26" s="3"/>
      <c r="K26" s="3"/>
      <c r="L26" s="4"/>
      <c r="M26" s="4"/>
      <c r="N26" s="4"/>
      <c r="O26" s="4"/>
      <c r="P26" s="4"/>
      <c r="Q26" s="4"/>
      <c r="R26" s="4"/>
    </row>
    <row r="27" spans="1:18" s="2" customFormat="1" ht="12.75" customHeight="1">
      <c r="A27" s="73" t="str">
        <f t="shared" si="3"/>
        <v>Bergen van, Moritz</v>
      </c>
      <c r="B27" s="5" t="str">
        <f t="shared" si="4"/>
        <v>Nordrhein-Westfalen</v>
      </c>
      <c r="C27" s="63">
        <v>1</v>
      </c>
      <c r="D27" s="60">
        <v>1</v>
      </c>
      <c r="E27" s="60">
        <v>1</v>
      </c>
      <c r="F27" s="60"/>
      <c r="G27" s="60"/>
      <c r="H27" s="3"/>
      <c r="I27" s="3"/>
      <c r="J27" s="3"/>
      <c r="K27" s="3"/>
      <c r="L27" s="4">
        <v>1</v>
      </c>
      <c r="M27" s="4"/>
      <c r="N27" s="4"/>
      <c r="O27" s="4"/>
      <c r="P27" s="4"/>
      <c r="Q27" s="4"/>
      <c r="R27" s="4"/>
    </row>
    <row r="28" spans="1:18" s="2" customFormat="1" ht="12.75" customHeight="1">
      <c r="A28" s="73" t="str">
        <f t="shared" si="3"/>
        <v>Bergen van, Moritz</v>
      </c>
      <c r="B28" s="5" t="str">
        <f t="shared" si="4"/>
        <v>Gegner 5 (Tag)</v>
      </c>
      <c r="C28" s="63"/>
      <c r="D28" s="60"/>
      <c r="E28" s="60"/>
      <c r="F28" s="60"/>
      <c r="G28" s="60"/>
      <c r="H28" s="3"/>
      <c r="I28" s="3"/>
      <c r="J28" s="3"/>
      <c r="K28" s="3"/>
      <c r="L28" s="4"/>
      <c r="M28" s="4"/>
      <c r="N28" s="4"/>
      <c r="O28" s="4"/>
      <c r="P28" s="4"/>
      <c r="Q28" s="4"/>
      <c r="R28" s="4"/>
    </row>
    <row r="29" spans="1:18" s="2" customFormat="1" ht="12.75" customHeight="1">
      <c r="A29" s="73" t="str">
        <f t="shared" si="3"/>
        <v>Bergen van, Moritz</v>
      </c>
      <c r="B29" s="5" t="str">
        <f t="shared" si="4"/>
        <v>Gegner 6 (Tag)</v>
      </c>
      <c r="C29" s="63"/>
      <c r="D29" s="60"/>
      <c r="E29" s="60"/>
      <c r="F29" s="60"/>
      <c r="G29" s="60"/>
      <c r="H29" s="3"/>
      <c r="I29" s="3"/>
      <c r="J29" s="3"/>
      <c r="K29" s="3"/>
      <c r="L29" s="4"/>
      <c r="M29" s="4"/>
      <c r="N29" s="4"/>
      <c r="O29" s="4"/>
      <c r="P29" s="4"/>
      <c r="Q29" s="4"/>
      <c r="R29" s="4"/>
    </row>
    <row r="30" spans="1:18" ht="12.75" customHeight="1">
      <c r="A30" s="72" t="str">
        <f>daten!A6</f>
        <v>Dossow, Amando</v>
      </c>
      <c r="B30" s="117"/>
      <c r="C30" s="118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</row>
    <row r="31" spans="1:18" s="2" customFormat="1" ht="12.75" customHeight="1">
      <c r="A31" s="73" t="str">
        <f aca="true" t="shared" si="5" ref="A31:A36">A30</f>
        <v>Dossow, Amando</v>
      </c>
      <c r="B31" s="5" t="str">
        <f aca="true" t="shared" si="6" ref="B31:B36">B3</f>
        <v>Bayern</v>
      </c>
      <c r="C31" s="63">
        <v>1</v>
      </c>
      <c r="D31" s="60">
        <v>4</v>
      </c>
      <c r="E31" s="60">
        <v>3</v>
      </c>
      <c r="F31" s="60">
        <v>1</v>
      </c>
      <c r="G31" s="60"/>
      <c r="H31" s="3">
        <v>1</v>
      </c>
      <c r="I31" s="3"/>
      <c r="J31" s="3"/>
      <c r="K31" s="3"/>
      <c r="L31" s="4"/>
      <c r="M31" s="4">
        <v>1</v>
      </c>
      <c r="N31" s="4"/>
      <c r="O31" s="4">
        <v>1</v>
      </c>
      <c r="P31" s="4"/>
      <c r="Q31" s="57"/>
      <c r="R31" s="4"/>
    </row>
    <row r="32" spans="1:18" s="2" customFormat="1" ht="12.75" customHeight="1">
      <c r="A32" s="73" t="str">
        <f t="shared" si="5"/>
        <v>Dossow, Amando</v>
      </c>
      <c r="B32" s="5" t="str">
        <f t="shared" si="6"/>
        <v>Schleswig.-H./Hamburg</v>
      </c>
      <c r="C32" s="63">
        <v>1</v>
      </c>
      <c r="D32" s="60">
        <v>3</v>
      </c>
      <c r="E32" s="60">
        <v>2</v>
      </c>
      <c r="F32" s="60">
        <v>1</v>
      </c>
      <c r="G32" s="60">
        <v>2</v>
      </c>
      <c r="H32" s="3">
        <v>1</v>
      </c>
      <c r="I32" s="3"/>
      <c r="J32" s="3">
        <v>1</v>
      </c>
      <c r="K32" s="3"/>
      <c r="L32" s="4"/>
      <c r="M32" s="4">
        <v>1</v>
      </c>
      <c r="N32" s="4"/>
      <c r="O32" s="4">
        <v>1</v>
      </c>
      <c r="P32" s="4"/>
      <c r="Q32" s="57"/>
      <c r="R32" s="4"/>
    </row>
    <row r="33" spans="1:18" s="2" customFormat="1" ht="12.75" customHeight="1">
      <c r="A33" s="73" t="str">
        <f t="shared" si="5"/>
        <v>Dossow, Amando</v>
      </c>
      <c r="B33" s="5" t="str">
        <f t="shared" si="6"/>
        <v>Hessen</v>
      </c>
      <c r="C33" s="63">
        <v>1</v>
      </c>
      <c r="D33" s="60">
        <v>4</v>
      </c>
      <c r="E33" s="60">
        <v>3</v>
      </c>
      <c r="F33" s="60">
        <v>2</v>
      </c>
      <c r="G33" s="60">
        <v>2</v>
      </c>
      <c r="H33" s="3">
        <v>1</v>
      </c>
      <c r="I33" s="3"/>
      <c r="J33" s="3">
        <v>1</v>
      </c>
      <c r="K33" s="3"/>
      <c r="L33" s="4"/>
      <c r="M33" s="4">
        <v>1</v>
      </c>
      <c r="N33" s="4"/>
      <c r="O33" s="4">
        <v>1</v>
      </c>
      <c r="P33" s="4"/>
      <c r="Q33" s="57"/>
      <c r="R33" s="4"/>
    </row>
    <row r="34" spans="1:18" s="2" customFormat="1" ht="12.75" customHeight="1">
      <c r="A34" s="73" t="str">
        <f t="shared" si="5"/>
        <v>Dossow, Amando</v>
      </c>
      <c r="B34" s="5" t="str">
        <f t="shared" si="6"/>
        <v>Nordrhein-Westfalen</v>
      </c>
      <c r="C34" s="63">
        <v>1</v>
      </c>
      <c r="D34" s="60">
        <v>4</v>
      </c>
      <c r="E34" s="60">
        <v>3</v>
      </c>
      <c r="F34" s="60">
        <v>1</v>
      </c>
      <c r="G34" s="60"/>
      <c r="H34" s="3"/>
      <c r="I34" s="3"/>
      <c r="J34" s="3"/>
      <c r="K34" s="3"/>
      <c r="L34" s="4">
        <v>1</v>
      </c>
      <c r="M34" s="4"/>
      <c r="N34" s="4">
        <v>1</v>
      </c>
      <c r="O34" s="4">
        <v>1</v>
      </c>
      <c r="P34" s="4"/>
      <c r="Q34" s="57"/>
      <c r="R34" s="4"/>
    </row>
    <row r="35" spans="1:18" s="2" customFormat="1" ht="12.75" customHeight="1">
      <c r="A35" s="73" t="str">
        <f t="shared" si="5"/>
        <v>Dossow, Amando</v>
      </c>
      <c r="B35" s="5" t="str">
        <f t="shared" si="6"/>
        <v>Gegner 5 (Tag)</v>
      </c>
      <c r="C35" s="63"/>
      <c r="D35" s="60"/>
      <c r="E35" s="60"/>
      <c r="F35" s="60"/>
      <c r="G35" s="60"/>
      <c r="H35" s="3"/>
      <c r="I35" s="3"/>
      <c r="J35" s="3"/>
      <c r="K35" s="3"/>
      <c r="L35" s="4"/>
      <c r="M35" s="4"/>
      <c r="N35" s="4"/>
      <c r="O35" s="4"/>
      <c r="P35" s="4"/>
      <c r="Q35" s="57"/>
      <c r="R35" s="4"/>
    </row>
    <row r="36" spans="1:18" s="2" customFormat="1" ht="12.75" customHeight="1">
      <c r="A36" s="73" t="str">
        <f t="shared" si="5"/>
        <v>Dossow, Amando</v>
      </c>
      <c r="B36" s="5" t="str">
        <f t="shared" si="6"/>
        <v>Gegner 6 (Tag)</v>
      </c>
      <c r="C36" s="63"/>
      <c r="D36" s="60"/>
      <c r="E36" s="60"/>
      <c r="F36" s="60"/>
      <c r="G36" s="60"/>
      <c r="H36" s="3"/>
      <c r="I36" s="3"/>
      <c r="J36" s="3"/>
      <c r="K36" s="3"/>
      <c r="L36" s="4"/>
      <c r="M36" s="4"/>
      <c r="N36" s="4"/>
      <c r="O36" s="4"/>
      <c r="P36" s="4"/>
      <c r="Q36" s="57"/>
      <c r="R36" s="4"/>
    </row>
    <row r="37" spans="1:18" ht="12.75" customHeight="1">
      <c r="A37" s="72" t="str">
        <f>daten!A7</f>
        <v>Fink, Fridolin</v>
      </c>
      <c r="B37" s="117"/>
      <c r="C37" s="118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</row>
    <row r="38" spans="1:18" s="2" customFormat="1" ht="12.75" customHeight="1">
      <c r="A38" s="73" t="str">
        <f aca="true" t="shared" si="7" ref="A38:A43">A37</f>
        <v>Fink, Fridolin</v>
      </c>
      <c r="B38" s="5" t="str">
        <f aca="true" t="shared" si="8" ref="B38:B43">B3</f>
        <v>Bayern</v>
      </c>
      <c r="C38" s="63">
        <v>1</v>
      </c>
      <c r="D38" s="60">
        <v>3</v>
      </c>
      <c r="E38" s="60">
        <v>2</v>
      </c>
      <c r="F38" s="60">
        <v>2</v>
      </c>
      <c r="G38" s="60"/>
      <c r="H38" s="3">
        <v>1</v>
      </c>
      <c r="I38" s="3"/>
      <c r="J38" s="3"/>
      <c r="K38" s="3"/>
      <c r="L38" s="4"/>
      <c r="M38" s="4">
        <v>1</v>
      </c>
      <c r="N38" s="4"/>
      <c r="O38" s="4">
        <v>3</v>
      </c>
      <c r="P38" s="4"/>
      <c r="Q38" s="4"/>
      <c r="R38" s="4"/>
    </row>
    <row r="39" spans="1:18" s="2" customFormat="1" ht="12.75" customHeight="1">
      <c r="A39" s="73" t="str">
        <f t="shared" si="7"/>
        <v>Fink, Fridolin</v>
      </c>
      <c r="B39" s="5" t="str">
        <f t="shared" si="8"/>
        <v>Schleswig.-H./Hamburg</v>
      </c>
      <c r="C39" s="63"/>
      <c r="D39" s="60"/>
      <c r="E39" s="60"/>
      <c r="F39" s="60"/>
      <c r="G39" s="60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</row>
    <row r="40" spans="1:18" s="2" customFormat="1" ht="12.75" customHeight="1">
      <c r="A40" s="73" t="str">
        <f t="shared" si="7"/>
        <v>Fink, Fridolin</v>
      </c>
      <c r="B40" s="5" t="str">
        <f t="shared" si="8"/>
        <v>Hessen</v>
      </c>
      <c r="C40" s="63">
        <v>1</v>
      </c>
      <c r="D40" s="60">
        <v>3</v>
      </c>
      <c r="E40" s="60">
        <v>3</v>
      </c>
      <c r="F40" s="60">
        <v>1</v>
      </c>
      <c r="G40" s="60"/>
      <c r="H40" s="3"/>
      <c r="I40" s="3"/>
      <c r="J40" s="3"/>
      <c r="K40" s="3"/>
      <c r="L40" s="4">
        <v>1</v>
      </c>
      <c r="M40" s="4"/>
      <c r="N40" s="4"/>
      <c r="O40" s="4"/>
      <c r="P40" s="4"/>
      <c r="Q40" s="4"/>
      <c r="R40" s="4"/>
    </row>
    <row r="41" spans="1:18" s="2" customFormat="1" ht="12.75" customHeight="1">
      <c r="A41" s="73" t="str">
        <f t="shared" si="7"/>
        <v>Fink, Fridolin</v>
      </c>
      <c r="B41" s="5" t="str">
        <f t="shared" si="8"/>
        <v>Nordrhein-Westfalen</v>
      </c>
      <c r="C41" s="63">
        <v>1</v>
      </c>
      <c r="D41" s="60">
        <v>3</v>
      </c>
      <c r="E41" s="60">
        <v>3</v>
      </c>
      <c r="F41" s="60"/>
      <c r="G41" s="60"/>
      <c r="H41" s="3"/>
      <c r="I41" s="3"/>
      <c r="J41" s="3"/>
      <c r="K41" s="3"/>
      <c r="L41" s="4"/>
      <c r="M41" s="4"/>
      <c r="N41" s="4"/>
      <c r="O41" s="4"/>
      <c r="P41" s="4"/>
      <c r="Q41" s="4"/>
      <c r="R41" s="4"/>
    </row>
    <row r="42" spans="1:18" s="2" customFormat="1" ht="12.75" customHeight="1">
      <c r="A42" s="73" t="str">
        <f t="shared" si="7"/>
        <v>Fink, Fridolin</v>
      </c>
      <c r="B42" s="5" t="str">
        <f t="shared" si="8"/>
        <v>Gegner 5 (Tag)</v>
      </c>
      <c r="C42" s="63"/>
      <c r="D42" s="60"/>
      <c r="E42" s="60"/>
      <c r="F42" s="60"/>
      <c r="G42" s="60"/>
      <c r="H42" s="3"/>
      <c r="I42" s="3"/>
      <c r="J42" s="3"/>
      <c r="K42" s="3"/>
      <c r="L42" s="4"/>
      <c r="M42" s="4"/>
      <c r="N42" s="4"/>
      <c r="O42" s="4"/>
      <c r="P42" s="4"/>
      <c r="Q42" s="4"/>
      <c r="R42" s="4"/>
    </row>
    <row r="43" spans="1:18" s="2" customFormat="1" ht="12.75" customHeight="1">
      <c r="A43" s="73" t="str">
        <f t="shared" si="7"/>
        <v>Fink, Fridolin</v>
      </c>
      <c r="B43" s="5" t="str">
        <f t="shared" si="8"/>
        <v>Gegner 6 (Tag)</v>
      </c>
      <c r="C43" s="63"/>
      <c r="D43" s="60"/>
      <c r="E43" s="60"/>
      <c r="F43" s="60"/>
      <c r="G43" s="60"/>
      <c r="H43" s="3"/>
      <c r="I43" s="3"/>
      <c r="J43" s="3"/>
      <c r="K43" s="3"/>
      <c r="L43" s="4"/>
      <c r="M43" s="4"/>
      <c r="N43" s="4"/>
      <c r="O43" s="4"/>
      <c r="P43" s="4"/>
      <c r="Q43" s="4"/>
      <c r="R43" s="4"/>
    </row>
    <row r="44" spans="1:18" ht="12.75" customHeight="1">
      <c r="A44" s="72" t="str">
        <f>daten!A8</f>
        <v>Gentner, Elian</v>
      </c>
      <c r="B44" s="117"/>
      <c r="C44" s="118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</row>
    <row r="45" spans="1:18" s="2" customFormat="1" ht="12.75" customHeight="1">
      <c r="A45" s="73" t="str">
        <f aca="true" t="shared" si="9" ref="A45:A50">A44</f>
        <v>Gentner, Elian</v>
      </c>
      <c r="B45" s="5" t="str">
        <f aca="true" t="shared" si="10" ref="B45:B50">B3</f>
        <v>Bayern</v>
      </c>
      <c r="C45" s="63">
        <v>1</v>
      </c>
      <c r="D45" s="60">
        <v>4</v>
      </c>
      <c r="E45" s="60">
        <v>3</v>
      </c>
      <c r="F45" s="60">
        <v>1</v>
      </c>
      <c r="G45" s="60">
        <v>1</v>
      </c>
      <c r="H45" s="3"/>
      <c r="I45" s="3"/>
      <c r="J45" s="3"/>
      <c r="K45" s="3"/>
      <c r="L45" s="4"/>
      <c r="M45" s="4">
        <v>1</v>
      </c>
      <c r="N45" s="4"/>
      <c r="O45" s="4"/>
      <c r="P45" s="4"/>
      <c r="Q45" s="4"/>
      <c r="R45" s="4"/>
    </row>
    <row r="46" spans="1:18" s="2" customFormat="1" ht="12.75" customHeight="1">
      <c r="A46" s="73" t="str">
        <f t="shared" si="9"/>
        <v>Gentner, Elian</v>
      </c>
      <c r="B46" s="5" t="str">
        <f t="shared" si="10"/>
        <v>Schleswig.-H./Hamburg</v>
      </c>
      <c r="C46" s="63"/>
      <c r="D46" s="60"/>
      <c r="E46" s="60"/>
      <c r="F46" s="60"/>
      <c r="G46" s="60"/>
      <c r="H46" s="3"/>
      <c r="I46" s="3"/>
      <c r="J46" s="3"/>
      <c r="K46" s="3"/>
      <c r="L46" s="4"/>
      <c r="M46" s="4"/>
      <c r="N46" s="4"/>
      <c r="O46" s="4"/>
      <c r="P46" s="4"/>
      <c r="Q46" s="4"/>
      <c r="R46" s="4"/>
    </row>
    <row r="47" spans="1:18" s="2" customFormat="1" ht="12.75" customHeight="1">
      <c r="A47" s="73" t="str">
        <f t="shared" si="9"/>
        <v>Gentner, Elian</v>
      </c>
      <c r="B47" s="5" t="str">
        <f t="shared" si="10"/>
        <v>Hessen</v>
      </c>
      <c r="C47" s="63">
        <v>1</v>
      </c>
      <c r="D47" s="60">
        <v>3</v>
      </c>
      <c r="E47" s="60">
        <v>2</v>
      </c>
      <c r="F47" s="60"/>
      <c r="G47" s="60"/>
      <c r="H47" s="3">
        <v>1</v>
      </c>
      <c r="I47" s="3"/>
      <c r="J47" s="3"/>
      <c r="K47" s="3"/>
      <c r="L47" s="4">
        <v>1</v>
      </c>
      <c r="M47" s="4">
        <v>1</v>
      </c>
      <c r="N47" s="4"/>
      <c r="O47" s="4"/>
      <c r="P47" s="4"/>
      <c r="Q47" s="4"/>
      <c r="R47" s="4"/>
    </row>
    <row r="48" spans="1:18" s="2" customFormat="1" ht="12.75" customHeight="1">
      <c r="A48" s="73" t="str">
        <f t="shared" si="9"/>
        <v>Gentner, Elian</v>
      </c>
      <c r="B48" s="5" t="str">
        <f t="shared" si="10"/>
        <v>Nordrhein-Westfalen</v>
      </c>
      <c r="C48" s="63">
        <v>1</v>
      </c>
      <c r="D48" s="60">
        <v>1</v>
      </c>
      <c r="E48" s="60">
        <v>1</v>
      </c>
      <c r="F48" s="60"/>
      <c r="G48" s="60"/>
      <c r="H48" s="3"/>
      <c r="I48" s="3"/>
      <c r="J48" s="3"/>
      <c r="K48" s="3"/>
      <c r="L48" s="4"/>
      <c r="M48" s="4"/>
      <c r="N48" s="4"/>
      <c r="O48" s="4"/>
      <c r="P48" s="4"/>
      <c r="Q48" s="4"/>
      <c r="R48" s="4"/>
    </row>
    <row r="49" spans="1:18" s="2" customFormat="1" ht="12.75" customHeight="1">
      <c r="A49" s="73" t="str">
        <f t="shared" si="9"/>
        <v>Gentner, Elian</v>
      </c>
      <c r="B49" s="5" t="str">
        <f t="shared" si="10"/>
        <v>Gegner 5 (Tag)</v>
      </c>
      <c r="C49" s="63"/>
      <c r="D49" s="60"/>
      <c r="E49" s="60"/>
      <c r="F49" s="60"/>
      <c r="G49" s="60"/>
      <c r="H49" s="3"/>
      <c r="I49" s="3"/>
      <c r="J49" s="3"/>
      <c r="K49" s="3"/>
      <c r="L49" s="4"/>
      <c r="M49" s="4"/>
      <c r="N49" s="4"/>
      <c r="O49" s="4"/>
      <c r="P49" s="4"/>
      <c r="Q49" s="4"/>
      <c r="R49" s="4"/>
    </row>
    <row r="50" spans="1:18" s="2" customFormat="1" ht="12.75" customHeight="1">
      <c r="A50" s="73" t="str">
        <f t="shared" si="9"/>
        <v>Gentner, Elian</v>
      </c>
      <c r="B50" s="5" t="str">
        <f t="shared" si="10"/>
        <v>Gegner 6 (Tag)</v>
      </c>
      <c r="C50" s="63"/>
      <c r="D50" s="60"/>
      <c r="E50" s="60"/>
      <c r="F50" s="60"/>
      <c r="G50" s="60"/>
      <c r="H50" s="3"/>
      <c r="I50" s="3"/>
      <c r="J50" s="3"/>
      <c r="K50" s="3"/>
      <c r="L50" s="4"/>
      <c r="M50" s="4"/>
      <c r="N50" s="4"/>
      <c r="O50" s="4"/>
      <c r="P50" s="4"/>
      <c r="Q50" s="4"/>
      <c r="R50" s="4"/>
    </row>
    <row r="51" spans="1:18" ht="12.75" customHeight="1">
      <c r="A51" s="72" t="str">
        <f>daten!A9</f>
        <v>Holzwarth, Colin</v>
      </c>
      <c r="B51" s="117"/>
      <c r="C51" s="118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</row>
    <row r="52" spans="1:18" s="2" customFormat="1" ht="12.75" customHeight="1">
      <c r="A52" s="73" t="str">
        <f aca="true" t="shared" si="11" ref="A52:A57">A51</f>
        <v>Holzwarth, Colin</v>
      </c>
      <c r="B52" s="5" t="str">
        <f aca="true" t="shared" si="12" ref="B52:B57">B3</f>
        <v>Bayern</v>
      </c>
      <c r="C52" s="63"/>
      <c r="D52" s="60"/>
      <c r="E52" s="60"/>
      <c r="F52" s="60"/>
      <c r="G52" s="60"/>
      <c r="H52" s="3"/>
      <c r="I52" s="3"/>
      <c r="J52" s="3"/>
      <c r="K52" s="3"/>
      <c r="L52" s="4"/>
      <c r="M52" s="4"/>
      <c r="N52" s="4"/>
      <c r="O52" s="4"/>
      <c r="P52" s="4"/>
      <c r="Q52" s="4"/>
      <c r="R52" s="4"/>
    </row>
    <row r="53" spans="1:18" s="2" customFormat="1" ht="12.75" customHeight="1">
      <c r="A53" s="73" t="str">
        <f t="shared" si="11"/>
        <v>Holzwarth, Colin</v>
      </c>
      <c r="B53" s="5" t="str">
        <f t="shared" si="12"/>
        <v>Schleswig.-H./Hamburg</v>
      </c>
      <c r="C53" s="63">
        <v>1</v>
      </c>
      <c r="D53" s="60">
        <v>5</v>
      </c>
      <c r="E53" s="60">
        <v>3</v>
      </c>
      <c r="F53" s="60">
        <v>2</v>
      </c>
      <c r="G53" s="60"/>
      <c r="H53" s="3">
        <v>1</v>
      </c>
      <c r="I53" s="3"/>
      <c r="J53" s="3"/>
      <c r="K53" s="3"/>
      <c r="L53" s="4"/>
      <c r="M53" s="4">
        <v>2</v>
      </c>
      <c r="N53" s="4"/>
      <c r="O53" s="4">
        <v>1</v>
      </c>
      <c r="P53" s="4"/>
      <c r="Q53" s="4"/>
      <c r="R53" s="4"/>
    </row>
    <row r="54" spans="1:18" s="2" customFormat="1" ht="12.75" customHeight="1">
      <c r="A54" s="73" t="str">
        <f t="shared" si="11"/>
        <v>Holzwarth, Colin</v>
      </c>
      <c r="B54" s="5" t="str">
        <f t="shared" si="12"/>
        <v>Hessen</v>
      </c>
      <c r="C54" s="63"/>
      <c r="D54" s="60"/>
      <c r="E54" s="60"/>
      <c r="F54" s="60"/>
      <c r="G54" s="60"/>
      <c r="H54" s="3"/>
      <c r="I54" s="3"/>
      <c r="J54" s="3"/>
      <c r="K54" s="3"/>
      <c r="L54" s="4"/>
      <c r="M54" s="4"/>
      <c r="N54" s="4"/>
      <c r="O54" s="4"/>
      <c r="P54" s="4"/>
      <c r="Q54" s="4"/>
      <c r="R54" s="4"/>
    </row>
    <row r="55" spans="1:18" s="2" customFormat="1" ht="12.75" customHeight="1">
      <c r="A55" s="73" t="str">
        <f t="shared" si="11"/>
        <v>Holzwarth, Colin</v>
      </c>
      <c r="B55" s="5" t="str">
        <f t="shared" si="12"/>
        <v>Nordrhein-Westfalen</v>
      </c>
      <c r="C55" s="63"/>
      <c r="D55" s="60"/>
      <c r="E55" s="60"/>
      <c r="F55" s="60"/>
      <c r="G55" s="60"/>
      <c r="H55" s="3"/>
      <c r="I55" s="3"/>
      <c r="J55" s="3"/>
      <c r="K55" s="3"/>
      <c r="L55" s="4"/>
      <c r="M55" s="4"/>
      <c r="N55" s="4"/>
      <c r="O55" s="4"/>
      <c r="P55" s="4"/>
      <c r="Q55" s="4"/>
      <c r="R55" s="4"/>
    </row>
    <row r="56" spans="1:18" s="2" customFormat="1" ht="12.75" customHeight="1">
      <c r="A56" s="73" t="str">
        <f t="shared" si="11"/>
        <v>Holzwarth, Colin</v>
      </c>
      <c r="B56" s="5" t="str">
        <f t="shared" si="12"/>
        <v>Gegner 5 (Tag)</v>
      </c>
      <c r="C56" s="63"/>
      <c r="D56" s="60"/>
      <c r="E56" s="60"/>
      <c r="F56" s="60"/>
      <c r="G56" s="60"/>
      <c r="H56" s="3"/>
      <c r="I56" s="3"/>
      <c r="J56" s="3"/>
      <c r="K56" s="3"/>
      <c r="L56" s="4"/>
      <c r="M56" s="4"/>
      <c r="N56" s="4"/>
      <c r="O56" s="4"/>
      <c r="P56" s="4"/>
      <c r="Q56" s="4"/>
      <c r="R56" s="4"/>
    </row>
    <row r="57" spans="1:18" s="2" customFormat="1" ht="12.75" customHeight="1">
      <c r="A57" s="73" t="str">
        <f t="shared" si="11"/>
        <v>Holzwarth, Colin</v>
      </c>
      <c r="B57" s="5" t="str">
        <f t="shared" si="12"/>
        <v>Gegner 6 (Tag)</v>
      </c>
      <c r="C57" s="63"/>
      <c r="D57" s="60"/>
      <c r="E57" s="60"/>
      <c r="F57" s="60"/>
      <c r="G57" s="60"/>
      <c r="H57" s="3"/>
      <c r="I57" s="3"/>
      <c r="J57" s="3"/>
      <c r="K57" s="3"/>
      <c r="L57" s="4"/>
      <c r="M57" s="4"/>
      <c r="N57" s="4"/>
      <c r="O57" s="4"/>
      <c r="P57" s="4"/>
      <c r="Q57" s="4"/>
      <c r="R57" s="4"/>
    </row>
    <row r="58" spans="1:18" ht="12.75" customHeight="1">
      <c r="A58" s="72" t="str">
        <f>daten!A10</f>
        <v>Liebig, Lasse</v>
      </c>
      <c r="B58" s="117"/>
      <c r="C58" s="118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</row>
    <row r="59" spans="1:18" s="2" customFormat="1" ht="12.75" customHeight="1">
      <c r="A59" s="73" t="str">
        <f aca="true" t="shared" si="13" ref="A59:A64">A58</f>
        <v>Liebig, Lasse</v>
      </c>
      <c r="B59" s="5" t="str">
        <f aca="true" t="shared" si="14" ref="B59:B64">B3</f>
        <v>Bayern</v>
      </c>
      <c r="C59" s="63"/>
      <c r="D59" s="60"/>
      <c r="E59" s="60"/>
      <c r="F59" s="60"/>
      <c r="G59" s="60"/>
      <c r="H59" s="3"/>
      <c r="I59" s="3"/>
      <c r="J59" s="3"/>
      <c r="K59" s="3"/>
      <c r="L59" s="4"/>
      <c r="M59" s="4"/>
      <c r="N59" s="4"/>
      <c r="O59" s="4"/>
      <c r="P59" s="4"/>
      <c r="Q59" s="57"/>
      <c r="R59" s="4"/>
    </row>
    <row r="60" spans="1:18" s="2" customFormat="1" ht="12.75" customHeight="1">
      <c r="A60" s="73" t="str">
        <f t="shared" si="13"/>
        <v>Liebig, Lasse</v>
      </c>
      <c r="B60" s="5" t="str">
        <f t="shared" si="14"/>
        <v>Schleswig.-H./Hamburg</v>
      </c>
      <c r="C60" s="63">
        <v>1</v>
      </c>
      <c r="D60" s="60">
        <v>3</v>
      </c>
      <c r="E60" s="60">
        <v>3</v>
      </c>
      <c r="F60" s="60"/>
      <c r="G60" s="60">
        <v>1</v>
      </c>
      <c r="H60" s="3">
        <v>2</v>
      </c>
      <c r="I60" s="3"/>
      <c r="J60" s="3"/>
      <c r="K60" s="3"/>
      <c r="L60" s="4"/>
      <c r="M60" s="4"/>
      <c r="N60" s="4"/>
      <c r="O60" s="4"/>
      <c r="P60" s="4"/>
      <c r="Q60" s="57"/>
      <c r="R60" s="4"/>
    </row>
    <row r="61" spans="1:18" s="2" customFormat="1" ht="12.75" customHeight="1">
      <c r="A61" s="73" t="str">
        <f t="shared" si="13"/>
        <v>Liebig, Lasse</v>
      </c>
      <c r="B61" s="5" t="str">
        <f t="shared" si="14"/>
        <v>Hessen</v>
      </c>
      <c r="C61" s="63"/>
      <c r="D61" s="60"/>
      <c r="E61" s="60"/>
      <c r="F61" s="60"/>
      <c r="G61" s="60"/>
      <c r="H61" s="3"/>
      <c r="I61" s="3"/>
      <c r="J61" s="3"/>
      <c r="K61" s="3"/>
      <c r="L61" s="4"/>
      <c r="M61" s="4"/>
      <c r="N61" s="4"/>
      <c r="O61" s="4"/>
      <c r="P61" s="4"/>
      <c r="Q61" s="57"/>
      <c r="R61" s="4"/>
    </row>
    <row r="62" spans="1:18" s="2" customFormat="1" ht="12.75" customHeight="1">
      <c r="A62" s="73" t="str">
        <f t="shared" si="13"/>
        <v>Liebig, Lasse</v>
      </c>
      <c r="B62" s="5" t="str">
        <f t="shared" si="14"/>
        <v>Nordrhein-Westfalen</v>
      </c>
      <c r="C62" s="63"/>
      <c r="D62" s="60"/>
      <c r="E62" s="60"/>
      <c r="F62" s="60"/>
      <c r="G62" s="60"/>
      <c r="H62" s="3"/>
      <c r="I62" s="3"/>
      <c r="J62" s="3"/>
      <c r="K62" s="3"/>
      <c r="L62" s="4"/>
      <c r="M62" s="4"/>
      <c r="N62" s="4"/>
      <c r="O62" s="4"/>
      <c r="P62" s="4"/>
      <c r="Q62" s="57"/>
      <c r="R62" s="4"/>
    </row>
    <row r="63" spans="1:18" s="2" customFormat="1" ht="12.75" customHeight="1">
      <c r="A63" s="73" t="str">
        <f t="shared" si="13"/>
        <v>Liebig, Lasse</v>
      </c>
      <c r="B63" s="5" t="str">
        <f t="shared" si="14"/>
        <v>Gegner 5 (Tag)</v>
      </c>
      <c r="C63" s="63"/>
      <c r="D63" s="60"/>
      <c r="E63" s="60"/>
      <c r="F63" s="60"/>
      <c r="G63" s="60"/>
      <c r="H63" s="3"/>
      <c r="I63" s="3"/>
      <c r="J63" s="3"/>
      <c r="K63" s="3"/>
      <c r="L63" s="4"/>
      <c r="M63" s="4"/>
      <c r="N63" s="4"/>
      <c r="O63" s="4"/>
      <c r="P63" s="4"/>
      <c r="Q63" s="57"/>
      <c r="R63" s="4"/>
    </row>
    <row r="64" spans="1:18" s="2" customFormat="1" ht="12.75" customHeight="1">
      <c r="A64" s="73" t="str">
        <f t="shared" si="13"/>
        <v>Liebig, Lasse</v>
      </c>
      <c r="B64" s="5" t="str">
        <f t="shared" si="14"/>
        <v>Gegner 6 (Tag)</v>
      </c>
      <c r="C64" s="63"/>
      <c r="D64" s="60"/>
      <c r="E64" s="60"/>
      <c r="F64" s="60"/>
      <c r="G64" s="60"/>
      <c r="H64" s="3"/>
      <c r="I64" s="3"/>
      <c r="J64" s="3"/>
      <c r="K64" s="3"/>
      <c r="L64" s="4"/>
      <c r="M64" s="4"/>
      <c r="N64" s="4"/>
      <c r="O64" s="4"/>
      <c r="P64" s="4"/>
      <c r="Q64" s="57"/>
      <c r="R64" s="4"/>
    </row>
    <row r="65" spans="1:22" ht="12.75" customHeight="1">
      <c r="A65" s="72" t="str">
        <f>daten!A11</f>
        <v>Mayer, Luca</v>
      </c>
      <c r="B65" s="117"/>
      <c r="C65" s="118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</row>
    <row r="66" spans="1:18" s="2" customFormat="1" ht="12.75" customHeight="1">
      <c r="A66" s="73" t="str">
        <f aca="true" t="shared" si="15" ref="A66:A71">A65</f>
        <v>Mayer, Luca</v>
      </c>
      <c r="B66" s="5" t="str">
        <f aca="true" t="shared" si="16" ref="B66:B71">B3</f>
        <v>Bayern</v>
      </c>
      <c r="C66" s="63">
        <v>1</v>
      </c>
      <c r="D66" s="60">
        <v>4</v>
      </c>
      <c r="E66" s="60">
        <v>4</v>
      </c>
      <c r="F66" s="60">
        <v>2</v>
      </c>
      <c r="G66" s="60">
        <v>2</v>
      </c>
      <c r="H66" s="3">
        <v>2</v>
      </c>
      <c r="I66" s="3">
        <v>2</v>
      </c>
      <c r="J66" s="3"/>
      <c r="K66" s="3"/>
      <c r="L66" s="4"/>
      <c r="M66" s="4"/>
      <c r="N66" s="4"/>
      <c r="O66" s="4"/>
      <c r="P66" s="4"/>
      <c r="Q66" s="4"/>
      <c r="R66" s="4"/>
    </row>
    <row r="67" spans="1:18" s="2" customFormat="1" ht="12.75" customHeight="1">
      <c r="A67" s="73" t="str">
        <f t="shared" si="15"/>
        <v>Mayer, Luca</v>
      </c>
      <c r="B67" s="5" t="str">
        <f t="shared" si="16"/>
        <v>Schleswig.-H./Hamburg</v>
      </c>
      <c r="C67" s="63">
        <v>1</v>
      </c>
      <c r="D67" s="60">
        <v>5</v>
      </c>
      <c r="E67" s="60">
        <v>4</v>
      </c>
      <c r="F67" s="60">
        <v>3</v>
      </c>
      <c r="G67" s="60">
        <v>2</v>
      </c>
      <c r="H67" s="3">
        <v>2</v>
      </c>
      <c r="I67" s="3"/>
      <c r="J67" s="3"/>
      <c r="K67" s="3"/>
      <c r="L67" s="4"/>
      <c r="M67" s="4">
        <v>1</v>
      </c>
      <c r="N67" s="4"/>
      <c r="O67" s="4"/>
      <c r="P67" s="4"/>
      <c r="Q67" s="4"/>
      <c r="R67" s="4"/>
    </row>
    <row r="68" spans="1:18" s="2" customFormat="1" ht="12.75" customHeight="1">
      <c r="A68" s="73" t="str">
        <f t="shared" si="15"/>
        <v>Mayer, Luca</v>
      </c>
      <c r="B68" s="5" t="str">
        <f t="shared" si="16"/>
        <v>Hessen</v>
      </c>
      <c r="C68" s="63">
        <v>1</v>
      </c>
      <c r="D68" s="60">
        <v>3</v>
      </c>
      <c r="E68" s="60">
        <v>2</v>
      </c>
      <c r="F68" s="60">
        <v>2</v>
      </c>
      <c r="G68" s="60"/>
      <c r="H68" s="3">
        <v>1</v>
      </c>
      <c r="I68" s="3">
        <v>1</v>
      </c>
      <c r="J68" s="3"/>
      <c r="K68" s="3"/>
      <c r="L68" s="4"/>
      <c r="M68" s="4">
        <v>1</v>
      </c>
      <c r="N68" s="4"/>
      <c r="O68" s="4"/>
      <c r="P68" s="4"/>
      <c r="Q68" s="4"/>
      <c r="R68" s="4"/>
    </row>
    <row r="69" spans="1:18" s="2" customFormat="1" ht="12.75" customHeight="1">
      <c r="A69" s="73" t="str">
        <f t="shared" si="15"/>
        <v>Mayer, Luca</v>
      </c>
      <c r="B69" s="5" t="str">
        <f t="shared" si="16"/>
        <v>Nordrhein-Westfalen</v>
      </c>
      <c r="C69" s="63">
        <v>1</v>
      </c>
      <c r="D69" s="60">
        <v>3</v>
      </c>
      <c r="E69" s="60">
        <v>2</v>
      </c>
      <c r="F69" s="60"/>
      <c r="G69" s="60"/>
      <c r="H69" s="3"/>
      <c r="I69" s="3"/>
      <c r="J69" s="3"/>
      <c r="K69" s="3"/>
      <c r="L69" s="4">
        <v>1</v>
      </c>
      <c r="M69" s="4">
        <v>1</v>
      </c>
      <c r="N69" s="4"/>
      <c r="O69" s="4"/>
      <c r="P69" s="4"/>
      <c r="Q69" s="4"/>
      <c r="R69" s="4"/>
    </row>
    <row r="70" spans="1:18" s="2" customFormat="1" ht="12.75" customHeight="1">
      <c r="A70" s="73" t="str">
        <f t="shared" si="15"/>
        <v>Mayer, Luca</v>
      </c>
      <c r="B70" s="5" t="str">
        <f t="shared" si="16"/>
        <v>Gegner 5 (Tag)</v>
      </c>
      <c r="C70" s="63"/>
      <c r="D70" s="60"/>
      <c r="E70" s="60"/>
      <c r="F70" s="60"/>
      <c r="G70" s="60"/>
      <c r="H70" s="3"/>
      <c r="I70" s="3"/>
      <c r="J70" s="3"/>
      <c r="K70" s="3"/>
      <c r="L70" s="4"/>
      <c r="M70" s="4"/>
      <c r="N70" s="4"/>
      <c r="O70" s="4"/>
      <c r="P70" s="4"/>
      <c r="Q70" s="4"/>
      <c r="R70" s="4"/>
    </row>
    <row r="71" spans="1:18" s="2" customFormat="1" ht="12.75" customHeight="1">
      <c r="A71" s="73" t="str">
        <f t="shared" si="15"/>
        <v>Mayer, Luca</v>
      </c>
      <c r="B71" s="5" t="str">
        <f t="shared" si="16"/>
        <v>Gegner 6 (Tag)</v>
      </c>
      <c r="C71" s="63"/>
      <c r="D71" s="60"/>
      <c r="E71" s="60"/>
      <c r="F71" s="60"/>
      <c r="G71" s="60"/>
      <c r="H71" s="3"/>
      <c r="I71" s="3"/>
      <c r="J71" s="3"/>
      <c r="K71" s="3"/>
      <c r="L71" s="4"/>
      <c r="M71" s="4"/>
      <c r="N71" s="4"/>
      <c r="O71" s="4"/>
      <c r="P71" s="4"/>
      <c r="Q71" s="4"/>
      <c r="R71" s="4"/>
    </row>
    <row r="72" spans="1:18" ht="12.75" customHeight="1">
      <c r="A72" s="72" t="str">
        <f>daten!A12</f>
        <v>Plitz, Dominik</v>
      </c>
      <c r="B72" s="117"/>
      <c r="C72" s="11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</row>
    <row r="73" spans="1:18" s="2" customFormat="1" ht="12.75" customHeight="1">
      <c r="A73" s="73" t="str">
        <f aca="true" t="shared" si="17" ref="A73:A78">A72</f>
        <v>Plitz, Dominik</v>
      </c>
      <c r="B73" s="5" t="str">
        <f aca="true" t="shared" si="18" ref="B73:B78">B3</f>
        <v>Bayern</v>
      </c>
      <c r="C73" s="63"/>
      <c r="D73" s="60"/>
      <c r="E73" s="60"/>
      <c r="F73" s="60"/>
      <c r="G73" s="60"/>
      <c r="H73" s="3"/>
      <c r="I73" s="3"/>
      <c r="J73" s="3"/>
      <c r="K73" s="3"/>
      <c r="L73" s="4"/>
      <c r="M73" s="4"/>
      <c r="N73" s="4"/>
      <c r="O73" s="4"/>
      <c r="P73" s="4"/>
      <c r="Q73" s="4"/>
      <c r="R73" s="4"/>
    </row>
    <row r="74" spans="1:18" s="2" customFormat="1" ht="12.75" customHeight="1">
      <c r="A74" s="73" t="str">
        <f t="shared" si="17"/>
        <v>Plitz, Dominik</v>
      </c>
      <c r="B74" s="5" t="str">
        <f t="shared" si="18"/>
        <v>Schleswig.-H./Hamburg</v>
      </c>
      <c r="C74" s="63"/>
      <c r="D74" s="60"/>
      <c r="E74" s="60"/>
      <c r="F74" s="60"/>
      <c r="G74" s="60"/>
      <c r="H74" s="3"/>
      <c r="I74" s="3"/>
      <c r="J74" s="3"/>
      <c r="K74" s="3"/>
      <c r="L74" s="4"/>
      <c r="M74" s="4"/>
      <c r="N74" s="4"/>
      <c r="O74" s="4"/>
      <c r="P74" s="4"/>
      <c r="Q74" s="4"/>
      <c r="R74" s="4"/>
    </row>
    <row r="75" spans="1:18" s="2" customFormat="1" ht="12.75" customHeight="1">
      <c r="A75" s="73" t="str">
        <f t="shared" si="17"/>
        <v>Plitz, Dominik</v>
      </c>
      <c r="B75" s="5" t="str">
        <f t="shared" si="18"/>
        <v>Hessen</v>
      </c>
      <c r="C75" s="63"/>
      <c r="D75" s="60"/>
      <c r="E75" s="60"/>
      <c r="F75" s="60"/>
      <c r="G75" s="60"/>
      <c r="H75" s="3"/>
      <c r="I75" s="3"/>
      <c r="J75" s="3"/>
      <c r="K75" s="3"/>
      <c r="L75" s="4"/>
      <c r="M75" s="4"/>
      <c r="N75" s="4"/>
      <c r="O75" s="4"/>
      <c r="P75" s="4"/>
      <c r="Q75" s="4"/>
      <c r="R75" s="4"/>
    </row>
    <row r="76" spans="1:18" s="2" customFormat="1" ht="12.75" customHeight="1">
      <c r="A76" s="73" t="str">
        <f t="shared" si="17"/>
        <v>Plitz, Dominik</v>
      </c>
      <c r="B76" s="5" t="str">
        <f t="shared" si="18"/>
        <v>Nordrhein-Westfalen</v>
      </c>
      <c r="C76" s="63"/>
      <c r="D76" s="60"/>
      <c r="E76" s="60"/>
      <c r="F76" s="60"/>
      <c r="G76" s="60"/>
      <c r="H76" s="3"/>
      <c r="I76" s="3"/>
      <c r="J76" s="3"/>
      <c r="K76" s="3"/>
      <c r="L76" s="4"/>
      <c r="M76" s="4"/>
      <c r="N76" s="4"/>
      <c r="O76" s="4"/>
      <c r="P76" s="4"/>
      <c r="Q76" s="4"/>
      <c r="R76" s="4"/>
    </row>
    <row r="77" spans="1:18" s="2" customFormat="1" ht="12.75" customHeight="1">
      <c r="A77" s="73" t="str">
        <f t="shared" si="17"/>
        <v>Plitz, Dominik</v>
      </c>
      <c r="B77" s="5" t="str">
        <f t="shared" si="18"/>
        <v>Gegner 5 (Tag)</v>
      </c>
      <c r="C77" s="63"/>
      <c r="D77" s="60"/>
      <c r="E77" s="60"/>
      <c r="F77" s="60"/>
      <c r="G77" s="60"/>
      <c r="H77" s="3"/>
      <c r="I77" s="3"/>
      <c r="J77" s="3"/>
      <c r="K77" s="3"/>
      <c r="L77" s="4"/>
      <c r="M77" s="4"/>
      <c r="N77" s="4"/>
      <c r="O77" s="4"/>
      <c r="P77" s="4"/>
      <c r="Q77" s="4"/>
      <c r="R77" s="4"/>
    </row>
    <row r="78" spans="1:18" s="2" customFormat="1" ht="12.75" customHeight="1">
      <c r="A78" s="73" t="str">
        <f t="shared" si="17"/>
        <v>Plitz, Dominik</v>
      </c>
      <c r="B78" s="5" t="str">
        <f t="shared" si="18"/>
        <v>Gegner 6 (Tag)</v>
      </c>
      <c r="C78" s="63"/>
      <c r="D78" s="60"/>
      <c r="E78" s="60"/>
      <c r="F78" s="60"/>
      <c r="G78" s="60"/>
      <c r="H78" s="3"/>
      <c r="I78" s="3"/>
      <c r="J78" s="3"/>
      <c r="K78" s="3"/>
      <c r="L78" s="4"/>
      <c r="M78" s="4"/>
      <c r="N78" s="4"/>
      <c r="O78" s="4"/>
      <c r="P78" s="4"/>
      <c r="Q78" s="4"/>
      <c r="R78" s="4"/>
    </row>
    <row r="79" spans="1:31" ht="12.75" customHeight="1">
      <c r="A79" s="72" t="str">
        <f>daten!A13</f>
        <v>Schäffer, Benedikt</v>
      </c>
      <c r="B79" s="117"/>
      <c r="C79" s="118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</row>
    <row r="80" spans="1:18" s="2" customFormat="1" ht="12.75" customHeight="1">
      <c r="A80" s="73" t="str">
        <f aca="true" t="shared" si="19" ref="A80:A85">A79</f>
        <v>Schäffer, Benedikt</v>
      </c>
      <c r="B80" s="5" t="str">
        <f aca="true" t="shared" si="20" ref="B80:B85">B3</f>
        <v>Bayern</v>
      </c>
      <c r="C80" s="63">
        <v>1</v>
      </c>
      <c r="D80" s="60">
        <v>4</v>
      </c>
      <c r="E80" s="60">
        <v>2</v>
      </c>
      <c r="F80" s="60">
        <v>1</v>
      </c>
      <c r="G80" s="60">
        <v>1</v>
      </c>
      <c r="H80" s="3">
        <v>1</v>
      </c>
      <c r="I80" s="3"/>
      <c r="J80" s="3"/>
      <c r="K80" s="3"/>
      <c r="L80" s="4"/>
      <c r="M80" s="4">
        <v>2</v>
      </c>
      <c r="N80" s="4"/>
      <c r="O80" s="4">
        <v>1</v>
      </c>
      <c r="P80" s="4"/>
      <c r="Q80" s="4"/>
      <c r="R80" s="4"/>
    </row>
    <row r="81" spans="1:18" s="2" customFormat="1" ht="12.75" customHeight="1">
      <c r="A81" s="73" t="str">
        <f t="shared" si="19"/>
        <v>Schäffer, Benedikt</v>
      </c>
      <c r="B81" s="5" t="str">
        <f t="shared" si="20"/>
        <v>Schleswig.-H./Hamburg</v>
      </c>
      <c r="C81" s="63"/>
      <c r="D81" s="60"/>
      <c r="E81" s="60"/>
      <c r="F81" s="60"/>
      <c r="G81" s="60"/>
      <c r="H81" s="3"/>
      <c r="I81" s="3"/>
      <c r="J81" s="3"/>
      <c r="K81" s="3"/>
      <c r="L81" s="4"/>
      <c r="M81" s="4"/>
      <c r="N81" s="4"/>
      <c r="O81" s="4"/>
      <c r="P81" s="4"/>
      <c r="Q81" s="4"/>
      <c r="R81" s="4"/>
    </row>
    <row r="82" spans="1:18" s="2" customFormat="1" ht="12.75" customHeight="1">
      <c r="A82" s="73" t="str">
        <f t="shared" si="19"/>
        <v>Schäffer, Benedikt</v>
      </c>
      <c r="B82" s="5" t="str">
        <f t="shared" si="20"/>
        <v>Hessen</v>
      </c>
      <c r="C82" s="63"/>
      <c r="D82" s="60"/>
      <c r="E82" s="60"/>
      <c r="F82" s="60"/>
      <c r="G82" s="60"/>
      <c r="H82" s="3"/>
      <c r="I82" s="3"/>
      <c r="J82" s="3"/>
      <c r="K82" s="3"/>
      <c r="L82" s="4"/>
      <c r="M82" s="4"/>
      <c r="N82" s="4"/>
      <c r="O82" s="4"/>
      <c r="P82" s="4"/>
      <c r="Q82" s="4"/>
      <c r="R82" s="4"/>
    </row>
    <row r="83" spans="1:18" s="2" customFormat="1" ht="12.75" customHeight="1">
      <c r="A83" s="73" t="str">
        <f t="shared" si="19"/>
        <v>Schäffer, Benedikt</v>
      </c>
      <c r="B83" s="5" t="str">
        <f t="shared" si="20"/>
        <v>Nordrhein-Westfalen</v>
      </c>
      <c r="C83" s="63">
        <v>1</v>
      </c>
      <c r="D83" s="60">
        <v>2</v>
      </c>
      <c r="E83" s="60">
        <v>2</v>
      </c>
      <c r="F83" s="60">
        <v>1</v>
      </c>
      <c r="G83" s="60"/>
      <c r="H83" s="3"/>
      <c r="I83" s="3"/>
      <c r="J83" s="3"/>
      <c r="K83" s="3"/>
      <c r="L83" s="4">
        <v>1</v>
      </c>
      <c r="M83" s="4"/>
      <c r="N83" s="4"/>
      <c r="O83" s="4">
        <v>2</v>
      </c>
      <c r="P83" s="4"/>
      <c r="Q83" s="4"/>
      <c r="R83" s="4"/>
    </row>
    <row r="84" spans="1:18" s="2" customFormat="1" ht="12.75" customHeight="1">
      <c r="A84" s="73" t="str">
        <f t="shared" si="19"/>
        <v>Schäffer, Benedikt</v>
      </c>
      <c r="B84" s="5" t="str">
        <f t="shared" si="20"/>
        <v>Gegner 5 (Tag)</v>
      </c>
      <c r="C84" s="63"/>
      <c r="D84" s="60"/>
      <c r="E84" s="60"/>
      <c r="F84" s="60"/>
      <c r="G84" s="60"/>
      <c r="H84" s="3"/>
      <c r="I84" s="3"/>
      <c r="J84" s="3"/>
      <c r="K84" s="3"/>
      <c r="L84" s="4"/>
      <c r="M84" s="4"/>
      <c r="N84" s="4"/>
      <c r="O84" s="4"/>
      <c r="P84" s="4"/>
      <c r="Q84" s="4"/>
      <c r="R84" s="4"/>
    </row>
    <row r="85" spans="1:18" s="2" customFormat="1" ht="12.75" customHeight="1">
      <c r="A85" s="73" t="str">
        <f t="shared" si="19"/>
        <v>Schäffer, Benedikt</v>
      </c>
      <c r="B85" s="5" t="str">
        <f t="shared" si="20"/>
        <v>Gegner 6 (Tag)</v>
      </c>
      <c r="C85" s="63"/>
      <c r="D85" s="60"/>
      <c r="E85" s="60"/>
      <c r="F85" s="60"/>
      <c r="G85" s="60"/>
      <c r="H85" s="3"/>
      <c r="I85" s="3"/>
      <c r="J85" s="3"/>
      <c r="K85" s="3"/>
      <c r="L85" s="4"/>
      <c r="M85" s="4"/>
      <c r="N85" s="4"/>
      <c r="O85" s="4"/>
      <c r="P85" s="4"/>
      <c r="Q85" s="4"/>
      <c r="R85" s="4"/>
    </row>
    <row r="86" spans="1:18" ht="12.75" customHeight="1">
      <c r="A86" s="72" t="str">
        <f>daten!A14</f>
        <v>Steigert, Joshua</v>
      </c>
      <c r="B86" s="117"/>
      <c r="C86" s="118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</row>
    <row r="87" spans="1:18" s="2" customFormat="1" ht="12.75" customHeight="1">
      <c r="A87" s="73" t="str">
        <f aca="true" t="shared" si="21" ref="A87:A92">A86</f>
        <v>Steigert, Joshua</v>
      </c>
      <c r="B87" s="5" t="str">
        <f aca="true" t="shared" si="22" ref="B87:B92">B3</f>
        <v>Bayern</v>
      </c>
      <c r="C87" s="63"/>
      <c r="D87" s="60"/>
      <c r="E87" s="60"/>
      <c r="F87" s="60"/>
      <c r="G87" s="60"/>
      <c r="H87" s="3"/>
      <c r="I87" s="3"/>
      <c r="J87" s="3"/>
      <c r="K87" s="3"/>
      <c r="L87" s="4"/>
      <c r="M87" s="4"/>
      <c r="N87" s="4"/>
      <c r="O87" s="4"/>
      <c r="P87" s="4"/>
      <c r="Q87" s="4"/>
      <c r="R87" s="4"/>
    </row>
    <row r="88" spans="1:18" s="2" customFormat="1" ht="12.75" customHeight="1">
      <c r="A88" s="73" t="str">
        <f t="shared" si="21"/>
        <v>Steigert, Joshua</v>
      </c>
      <c r="B88" s="5" t="str">
        <f t="shared" si="22"/>
        <v>Schleswig.-H./Hamburg</v>
      </c>
      <c r="C88" s="63">
        <v>1</v>
      </c>
      <c r="D88" s="60">
        <v>5</v>
      </c>
      <c r="E88" s="60">
        <v>5</v>
      </c>
      <c r="F88" s="60">
        <v>2</v>
      </c>
      <c r="G88" s="60">
        <v>3</v>
      </c>
      <c r="H88" s="3">
        <v>4</v>
      </c>
      <c r="I88" s="3"/>
      <c r="J88" s="3"/>
      <c r="K88" s="3"/>
      <c r="L88" s="4">
        <v>1</v>
      </c>
      <c r="M88" s="4"/>
      <c r="N88" s="4"/>
      <c r="O88" s="4">
        <v>1</v>
      </c>
      <c r="P88" s="4"/>
      <c r="Q88" s="4"/>
      <c r="R88" s="4"/>
    </row>
    <row r="89" spans="1:18" s="2" customFormat="1" ht="12.75" customHeight="1">
      <c r="A89" s="73" t="str">
        <f t="shared" si="21"/>
        <v>Steigert, Joshua</v>
      </c>
      <c r="B89" s="5" t="str">
        <f t="shared" si="22"/>
        <v>Hessen</v>
      </c>
      <c r="C89" s="63">
        <v>1</v>
      </c>
      <c r="D89" s="60">
        <v>3</v>
      </c>
      <c r="E89" s="60">
        <v>3</v>
      </c>
      <c r="F89" s="60"/>
      <c r="G89" s="60">
        <v>1</v>
      </c>
      <c r="H89" s="3">
        <v>2</v>
      </c>
      <c r="I89" s="3"/>
      <c r="J89" s="3"/>
      <c r="K89" s="3"/>
      <c r="L89" s="4"/>
      <c r="M89" s="4"/>
      <c r="N89" s="4"/>
      <c r="O89" s="4"/>
      <c r="P89" s="4"/>
      <c r="Q89" s="4"/>
      <c r="R89" s="4"/>
    </row>
    <row r="90" spans="1:18" s="2" customFormat="1" ht="12.75" customHeight="1">
      <c r="A90" s="73" t="str">
        <f t="shared" si="21"/>
        <v>Steigert, Joshua</v>
      </c>
      <c r="B90" s="5" t="str">
        <f t="shared" si="22"/>
        <v>Nordrhein-Westfalen</v>
      </c>
      <c r="C90" s="63">
        <v>1</v>
      </c>
      <c r="D90" s="60">
        <v>3</v>
      </c>
      <c r="E90" s="60">
        <v>3</v>
      </c>
      <c r="F90" s="60"/>
      <c r="G90" s="60"/>
      <c r="H90" s="3"/>
      <c r="I90" s="3"/>
      <c r="J90" s="3"/>
      <c r="K90" s="3"/>
      <c r="L90" s="4">
        <v>1</v>
      </c>
      <c r="M90" s="4"/>
      <c r="N90" s="4"/>
      <c r="O90" s="4"/>
      <c r="P90" s="4"/>
      <c r="Q90" s="4"/>
      <c r="R90" s="4"/>
    </row>
    <row r="91" spans="1:18" s="2" customFormat="1" ht="12.75" customHeight="1">
      <c r="A91" s="73" t="str">
        <f t="shared" si="21"/>
        <v>Steigert, Joshua</v>
      </c>
      <c r="B91" s="5" t="str">
        <f t="shared" si="22"/>
        <v>Gegner 5 (Tag)</v>
      </c>
      <c r="C91" s="63"/>
      <c r="D91" s="60"/>
      <c r="E91" s="60"/>
      <c r="F91" s="60"/>
      <c r="G91" s="60"/>
      <c r="H91" s="3"/>
      <c r="I91" s="3"/>
      <c r="J91" s="3"/>
      <c r="K91" s="3"/>
      <c r="L91" s="4"/>
      <c r="M91" s="4"/>
      <c r="N91" s="4"/>
      <c r="O91" s="4"/>
      <c r="P91" s="4"/>
      <c r="Q91" s="4"/>
      <c r="R91" s="4"/>
    </row>
    <row r="92" spans="1:18" s="2" customFormat="1" ht="12.75" customHeight="1">
      <c r="A92" s="73" t="str">
        <f t="shared" si="21"/>
        <v>Steigert, Joshua</v>
      </c>
      <c r="B92" s="5" t="str">
        <f t="shared" si="22"/>
        <v>Gegner 6 (Tag)</v>
      </c>
      <c r="C92" s="63"/>
      <c r="D92" s="60"/>
      <c r="E92" s="60"/>
      <c r="F92" s="60"/>
      <c r="G92" s="60"/>
      <c r="H92" s="3"/>
      <c r="I92" s="3"/>
      <c r="J92" s="3"/>
      <c r="K92" s="3"/>
      <c r="L92" s="4"/>
      <c r="M92" s="4"/>
      <c r="N92" s="4"/>
      <c r="O92" s="4"/>
      <c r="P92" s="4"/>
      <c r="Q92" s="4"/>
      <c r="R92" s="4"/>
    </row>
    <row r="93" spans="1:18" ht="12.75" customHeight="1">
      <c r="A93" s="72" t="str">
        <f>daten!A15</f>
        <v>Walther, Yannic</v>
      </c>
      <c r="B93" s="117"/>
      <c r="C93" s="118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</row>
    <row r="94" spans="1:18" s="2" customFormat="1" ht="12.75" customHeight="1">
      <c r="A94" s="73" t="str">
        <f aca="true" t="shared" si="23" ref="A94:A99">A93</f>
        <v>Walther, Yannic</v>
      </c>
      <c r="B94" s="5" t="str">
        <f aca="true" t="shared" si="24" ref="B94:B99">B3</f>
        <v>Bayern</v>
      </c>
      <c r="C94" s="63">
        <v>1</v>
      </c>
      <c r="D94" s="60">
        <v>4</v>
      </c>
      <c r="E94" s="60">
        <v>4</v>
      </c>
      <c r="F94" s="60"/>
      <c r="G94" s="60">
        <v>1</v>
      </c>
      <c r="H94" s="3">
        <v>1</v>
      </c>
      <c r="I94" s="3"/>
      <c r="J94" s="3"/>
      <c r="K94" s="3"/>
      <c r="L94" s="4"/>
      <c r="M94" s="4"/>
      <c r="N94" s="4"/>
      <c r="O94" s="4"/>
      <c r="P94" s="4"/>
      <c r="Q94" s="4"/>
      <c r="R94" s="4"/>
    </row>
    <row r="95" spans="1:18" s="2" customFormat="1" ht="12.75" customHeight="1">
      <c r="A95" s="73" t="str">
        <f t="shared" si="23"/>
        <v>Walther, Yannic</v>
      </c>
      <c r="B95" s="5" t="str">
        <f t="shared" si="24"/>
        <v>Schleswig.-H./Hamburg</v>
      </c>
      <c r="C95" s="63">
        <v>1</v>
      </c>
      <c r="D95" s="60">
        <v>5</v>
      </c>
      <c r="E95" s="60">
        <v>5</v>
      </c>
      <c r="F95" s="60">
        <v>2</v>
      </c>
      <c r="G95" s="60">
        <v>2</v>
      </c>
      <c r="H95" s="3">
        <v>3</v>
      </c>
      <c r="I95" s="3"/>
      <c r="J95" s="3"/>
      <c r="K95" s="3"/>
      <c r="L95" s="4">
        <v>1</v>
      </c>
      <c r="M95" s="4"/>
      <c r="N95" s="4"/>
      <c r="O95" s="4">
        <v>1</v>
      </c>
      <c r="P95" s="4"/>
      <c r="Q95" s="4"/>
      <c r="R95" s="4"/>
    </row>
    <row r="96" spans="1:18" s="2" customFormat="1" ht="12.75" customHeight="1">
      <c r="A96" s="73" t="str">
        <f t="shared" si="23"/>
        <v>Walther, Yannic</v>
      </c>
      <c r="B96" s="5" t="str">
        <f t="shared" si="24"/>
        <v>Hessen</v>
      </c>
      <c r="C96" s="63">
        <v>1</v>
      </c>
      <c r="D96" s="60">
        <v>3</v>
      </c>
      <c r="E96" s="60">
        <v>2</v>
      </c>
      <c r="F96" s="60">
        <v>1</v>
      </c>
      <c r="G96" s="60"/>
      <c r="H96" s="3">
        <v>1</v>
      </c>
      <c r="I96" s="3"/>
      <c r="J96" s="3"/>
      <c r="K96" s="3"/>
      <c r="L96" s="4"/>
      <c r="M96" s="4">
        <v>1</v>
      </c>
      <c r="N96" s="4"/>
      <c r="O96" s="4">
        <v>1</v>
      </c>
      <c r="P96" s="4"/>
      <c r="Q96" s="4"/>
      <c r="R96" s="4"/>
    </row>
    <row r="97" spans="1:18" s="2" customFormat="1" ht="12.75" customHeight="1">
      <c r="A97" s="73" t="str">
        <f t="shared" si="23"/>
        <v>Walther, Yannic</v>
      </c>
      <c r="B97" s="5" t="str">
        <f t="shared" si="24"/>
        <v>Nordrhein-Westfalen</v>
      </c>
      <c r="C97" s="63">
        <v>1</v>
      </c>
      <c r="D97" s="60">
        <v>3</v>
      </c>
      <c r="E97" s="60">
        <v>3</v>
      </c>
      <c r="F97" s="60"/>
      <c r="G97" s="60"/>
      <c r="H97" s="3">
        <v>1</v>
      </c>
      <c r="I97" s="3"/>
      <c r="J97" s="3"/>
      <c r="K97" s="3"/>
      <c r="L97" s="4">
        <v>1</v>
      </c>
      <c r="M97" s="4"/>
      <c r="N97" s="4"/>
      <c r="O97" s="4"/>
      <c r="P97" s="4"/>
      <c r="Q97" s="4"/>
      <c r="R97" s="4"/>
    </row>
    <row r="98" spans="1:18" s="2" customFormat="1" ht="12.75" customHeight="1">
      <c r="A98" s="73" t="str">
        <f t="shared" si="23"/>
        <v>Walther, Yannic</v>
      </c>
      <c r="B98" s="5" t="str">
        <f t="shared" si="24"/>
        <v>Gegner 5 (Tag)</v>
      </c>
      <c r="C98" s="63"/>
      <c r="D98" s="60"/>
      <c r="E98" s="60"/>
      <c r="F98" s="60"/>
      <c r="G98" s="60"/>
      <c r="H98" s="3"/>
      <c r="I98" s="3"/>
      <c r="J98" s="3"/>
      <c r="K98" s="3"/>
      <c r="L98" s="4"/>
      <c r="M98" s="4"/>
      <c r="N98" s="4"/>
      <c r="O98" s="4"/>
      <c r="P98" s="4"/>
      <c r="Q98" s="4"/>
      <c r="R98" s="4"/>
    </row>
    <row r="99" spans="1:18" s="2" customFormat="1" ht="12.75" customHeight="1">
      <c r="A99" s="73" t="str">
        <f t="shared" si="23"/>
        <v>Walther, Yannic</v>
      </c>
      <c r="B99" s="5" t="str">
        <f t="shared" si="24"/>
        <v>Gegner 6 (Tag)</v>
      </c>
      <c r="C99" s="63"/>
      <c r="D99" s="60"/>
      <c r="E99" s="60"/>
      <c r="F99" s="60"/>
      <c r="G99" s="60"/>
      <c r="H99" s="3"/>
      <c r="I99" s="3"/>
      <c r="J99" s="3"/>
      <c r="K99" s="3"/>
      <c r="L99" s="4"/>
      <c r="M99" s="4"/>
      <c r="N99" s="4"/>
      <c r="O99" s="4"/>
      <c r="P99" s="4"/>
      <c r="Q99" s="4"/>
      <c r="R99" s="4"/>
    </row>
    <row r="100" spans="1:19" s="129" customFormat="1" ht="12.75" customHeight="1">
      <c r="A100" s="72" t="str">
        <f>daten!A16</f>
        <v>Weber, Vincent</v>
      </c>
      <c r="B100" s="128"/>
      <c r="C100" s="118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</row>
    <row r="101" spans="1:18" s="2" customFormat="1" ht="12.75" customHeight="1">
      <c r="A101" s="73" t="str">
        <f aca="true" t="shared" si="25" ref="A101:A106">A100</f>
        <v>Weber, Vincent</v>
      </c>
      <c r="B101" s="5" t="str">
        <f aca="true" t="shared" si="26" ref="B101:B106">B3</f>
        <v>Bayern</v>
      </c>
      <c r="C101" s="63"/>
      <c r="D101" s="60"/>
      <c r="E101" s="60"/>
      <c r="F101" s="60"/>
      <c r="G101" s="60"/>
      <c r="H101" s="3"/>
      <c r="I101" s="3"/>
      <c r="J101" s="3"/>
      <c r="K101" s="3"/>
      <c r="L101" s="4"/>
      <c r="M101" s="4"/>
      <c r="N101" s="4"/>
      <c r="O101" s="4"/>
      <c r="P101" s="4"/>
      <c r="Q101" s="4"/>
      <c r="R101" s="4"/>
    </row>
    <row r="102" spans="1:18" s="2" customFormat="1" ht="12.75" customHeight="1">
      <c r="A102" s="73" t="str">
        <f t="shared" si="25"/>
        <v>Weber, Vincent</v>
      </c>
      <c r="B102" s="5" t="str">
        <f t="shared" si="26"/>
        <v>Schleswig.-H./Hamburg</v>
      </c>
      <c r="C102" s="63"/>
      <c r="D102" s="60"/>
      <c r="E102" s="60"/>
      <c r="F102" s="60"/>
      <c r="G102" s="60"/>
      <c r="H102" s="3"/>
      <c r="I102" s="3"/>
      <c r="J102" s="3"/>
      <c r="K102" s="3"/>
      <c r="L102" s="4"/>
      <c r="M102" s="4"/>
      <c r="N102" s="4"/>
      <c r="O102" s="4"/>
      <c r="P102" s="4"/>
      <c r="Q102" s="4"/>
      <c r="R102" s="4"/>
    </row>
    <row r="103" spans="1:18" s="2" customFormat="1" ht="12.75" customHeight="1">
      <c r="A103" s="73" t="str">
        <f t="shared" si="25"/>
        <v>Weber, Vincent</v>
      </c>
      <c r="B103" s="5" t="str">
        <f t="shared" si="26"/>
        <v>Hessen</v>
      </c>
      <c r="C103" s="63"/>
      <c r="D103" s="60"/>
      <c r="E103" s="60"/>
      <c r="F103" s="60"/>
      <c r="G103" s="60"/>
      <c r="H103" s="3"/>
      <c r="I103" s="3"/>
      <c r="J103" s="3"/>
      <c r="K103" s="3"/>
      <c r="L103" s="4"/>
      <c r="M103" s="4"/>
      <c r="N103" s="4"/>
      <c r="O103" s="4"/>
      <c r="P103" s="4"/>
      <c r="Q103" s="4"/>
      <c r="R103" s="4"/>
    </row>
    <row r="104" spans="1:18" s="2" customFormat="1" ht="12.75" customHeight="1">
      <c r="A104" s="73" t="str">
        <f t="shared" si="25"/>
        <v>Weber, Vincent</v>
      </c>
      <c r="B104" s="5" t="str">
        <f t="shared" si="26"/>
        <v>Nordrhein-Westfalen</v>
      </c>
      <c r="C104" s="63"/>
      <c r="D104" s="60"/>
      <c r="E104" s="60"/>
      <c r="F104" s="60"/>
      <c r="G104" s="60"/>
      <c r="H104" s="3"/>
      <c r="I104" s="3"/>
      <c r="J104" s="3"/>
      <c r="K104" s="3"/>
      <c r="L104" s="4"/>
      <c r="M104" s="4"/>
      <c r="N104" s="4"/>
      <c r="O104" s="4"/>
      <c r="P104" s="4"/>
      <c r="Q104" s="4"/>
      <c r="R104" s="4"/>
    </row>
    <row r="105" spans="1:18" s="2" customFormat="1" ht="12.75" customHeight="1">
      <c r="A105" s="73" t="str">
        <f t="shared" si="25"/>
        <v>Weber, Vincent</v>
      </c>
      <c r="B105" s="5" t="str">
        <f t="shared" si="26"/>
        <v>Gegner 5 (Tag)</v>
      </c>
      <c r="C105" s="63"/>
      <c r="D105" s="60"/>
      <c r="E105" s="60"/>
      <c r="F105" s="60"/>
      <c r="G105" s="60"/>
      <c r="H105" s="3"/>
      <c r="I105" s="3"/>
      <c r="J105" s="3"/>
      <c r="K105" s="3"/>
      <c r="L105" s="4"/>
      <c r="M105" s="4"/>
      <c r="N105" s="4"/>
      <c r="O105" s="4"/>
      <c r="P105" s="4"/>
      <c r="Q105" s="4"/>
      <c r="R105" s="4"/>
    </row>
    <row r="106" spans="1:18" s="2" customFormat="1" ht="12.75" customHeight="1">
      <c r="A106" s="73" t="str">
        <f t="shared" si="25"/>
        <v>Weber, Vincent</v>
      </c>
      <c r="B106" s="5" t="str">
        <f t="shared" si="26"/>
        <v>Gegner 6 (Tag)</v>
      </c>
      <c r="C106" s="63"/>
      <c r="D106" s="60"/>
      <c r="E106" s="60"/>
      <c r="F106" s="60"/>
      <c r="G106" s="60"/>
      <c r="H106" s="3"/>
      <c r="I106" s="3"/>
      <c r="J106" s="3"/>
      <c r="K106" s="3"/>
      <c r="L106" s="4"/>
      <c r="M106" s="4"/>
      <c r="N106" s="4"/>
      <c r="O106" s="4"/>
      <c r="P106" s="4"/>
      <c r="Q106" s="4"/>
      <c r="R106" s="4"/>
    </row>
    <row r="107" spans="1:18" ht="12.75" customHeight="1">
      <c r="A107" s="72" t="str">
        <f>daten!A17</f>
        <v>Witt, Yannick</v>
      </c>
      <c r="B107" s="117"/>
      <c r="C107" s="118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</row>
    <row r="108" spans="1:18" s="2" customFormat="1" ht="12.75" customHeight="1">
      <c r="A108" s="73" t="str">
        <f aca="true" t="shared" si="27" ref="A108:A113">A107</f>
        <v>Witt, Yannick</v>
      </c>
      <c r="B108" s="5" t="str">
        <f aca="true" t="shared" si="28" ref="B108:B113">B3</f>
        <v>Bayern</v>
      </c>
      <c r="C108" s="63"/>
      <c r="D108" s="60"/>
      <c r="E108" s="60"/>
      <c r="F108" s="60"/>
      <c r="G108" s="60"/>
      <c r="H108" s="3"/>
      <c r="I108" s="3"/>
      <c r="J108" s="3"/>
      <c r="K108" s="3"/>
      <c r="L108" s="4"/>
      <c r="M108" s="4"/>
      <c r="N108" s="4"/>
      <c r="O108" s="4"/>
      <c r="P108" s="4"/>
      <c r="Q108" s="4"/>
      <c r="R108" s="4"/>
    </row>
    <row r="109" spans="1:18" s="2" customFormat="1" ht="12.75" customHeight="1">
      <c r="A109" s="73" t="str">
        <f t="shared" si="27"/>
        <v>Witt, Yannick</v>
      </c>
      <c r="B109" s="5" t="str">
        <f t="shared" si="28"/>
        <v>Schleswig.-H./Hamburg</v>
      </c>
      <c r="C109" s="63"/>
      <c r="D109" s="60"/>
      <c r="E109" s="60"/>
      <c r="F109" s="60"/>
      <c r="G109" s="60"/>
      <c r="H109" s="3"/>
      <c r="I109" s="3"/>
      <c r="J109" s="3"/>
      <c r="K109" s="3"/>
      <c r="L109" s="4"/>
      <c r="M109" s="4"/>
      <c r="N109" s="4"/>
      <c r="O109" s="4"/>
      <c r="P109" s="4"/>
      <c r="Q109" s="4"/>
      <c r="R109" s="4"/>
    </row>
    <row r="110" spans="1:18" s="2" customFormat="1" ht="12.75" customHeight="1">
      <c r="A110" s="73" t="str">
        <f t="shared" si="27"/>
        <v>Witt, Yannick</v>
      </c>
      <c r="B110" s="5" t="str">
        <f t="shared" si="28"/>
        <v>Hessen</v>
      </c>
      <c r="C110" s="63">
        <v>1</v>
      </c>
      <c r="D110" s="60">
        <v>1</v>
      </c>
      <c r="E110" s="60">
        <v>1</v>
      </c>
      <c r="F110" s="60"/>
      <c r="G110" s="60"/>
      <c r="H110" s="3"/>
      <c r="I110" s="3"/>
      <c r="J110" s="3"/>
      <c r="K110" s="3"/>
      <c r="L110" s="4"/>
      <c r="M110" s="4"/>
      <c r="N110" s="4"/>
      <c r="O110" s="4"/>
      <c r="P110" s="4"/>
      <c r="Q110" s="4"/>
      <c r="R110" s="4"/>
    </row>
    <row r="111" spans="1:18" s="2" customFormat="1" ht="12.75" customHeight="1">
      <c r="A111" s="73" t="str">
        <f t="shared" si="27"/>
        <v>Witt, Yannick</v>
      </c>
      <c r="B111" s="5" t="str">
        <f t="shared" si="28"/>
        <v>Nordrhein-Westfalen</v>
      </c>
      <c r="C111" s="63"/>
      <c r="D111" s="60"/>
      <c r="E111" s="60"/>
      <c r="F111" s="60"/>
      <c r="G111" s="60"/>
      <c r="H111" s="3"/>
      <c r="I111" s="3"/>
      <c r="J111" s="3"/>
      <c r="K111" s="3"/>
      <c r="L111" s="4"/>
      <c r="M111" s="4"/>
      <c r="N111" s="4"/>
      <c r="O111" s="4"/>
      <c r="P111" s="4"/>
      <c r="Q111" s="4"/>
      <c r="R111" s="4"/>
    </row>
    <row r="112" spans="1:18" s="2" customFormat="1" ht="12.75" customHeight="1">
      <c r="A112" s="73" t="str">
        <f t="shared" si="27"/>
        <v>Witt, Yannick</v>
      </c>
      <c r="B112" s="5" t="str">
        <f t="shared" si="28"/>
        <v>Gegner 5 (Tag)</v>
      </c>
      <c r="C112" s="63"/>
      <c r="D112" s="60"/>
      <c r="E112" s="60"/>
      <c r="F112" s="60"/>
      <c r="G112" s="60"/>
      <c r="H112" s="3"/>
      <c r="I112" s="3"/>
      <c r="J112" s="3"/>
      <c r="K112" s="3"/>
      <c r="L112" s="4"/>
      <c r="M112" s="4"/>
      <c r="N112" s="4"/>
      <c r="O112" s="4"/>
      <c r="P112" s="4"/>
      <c r="Q112" s="4"/>
      <c r="R112" s="4"/>
    </row>
    <row r="113" spans="1:18" s="2" customFormat="1" ht="12.75" customHeight="1">
      <c r="A113" s="73" t="str">
        <f t="shared" si="27"/>
        <v>Witt, Yannick</v>
      </c>
      <c r="B113" s="5" t="str">
        <f t="shared" si="28"/>
        <v>Gegner 6 (Tag)</v>
      </c>
      <c r="C113" s="63"/>
      <c r="D113" s="60"/>
      <c r="E113" s="60"/>
      <c r="F113" s="60"/>
      <c r="G113" s="60"/>
      <c r="H113" s="3"/>
      <c r="I113" s="3"/>
      <c r="J113" s="3"/>
      <c r="K113" s="3"/>
      <c r="L113" s="4"/>
      <c r="M113" s="4"/>
      <c r="N113" s="4"/>
      <c r="O113" s="4"/>
      <c r="P113" s="4"/>
      <c r="Q113" s="4"/>
      <c r="R113" s="4"/>
    </row>
    <row r="114" spans="1:18" ht="12.75" customHeight="1">
      <c r="A114" s="72">
        <f>daten!A18</f>
        <v>0</v>
      </c>
      <c r="B114" s="117"/>
      <c r="C114" s="118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</row>
    <row r="115" spans="1:18" s="2" customFormat="1" ht="12.75" customHeight="1">
      <c r="A115" s="73">
        <f aca="true" t="shared" si="29" ref="A115:A120">A114</f>
        <v>0</v>
      </c>
      <c r="B115" s="5" t="str">
        <f aca="true" t="shared" si="30" ref="B115:B120">B3</f>
        <v>Bayern</v>
      </c>
      <c r="C115" s="63"/>
      <c r="D115" s="60"/>
      <c r="E115" s="60"/>
      <c r="F115" s="60"/>
      <c r="G115" s="60"/>
      <c r="H115" s="3"/>
      <c r="I115" s="3"/>
      <c r="J115" s="3"/>
      <c r="K115" s="3"/>
      <c r="L115" s="4"/>
      <c r="M115" s="4"/>
      <c r="N115" s="4"/>
      <c r="O115" s="4"/>
      <c r="P115" s="4"/>
      <c r="Q115" s="4"/>
      <c r="R115" s="4"/>
    </row>
    <row r="116" spans="1:18" s="2" customFormat="1" ht="12.75" customHeight="1">
      <c r="A116" s="73">
        <f t="shared" si="29"/>
        <v>0</v>
      </c>
      <c r="B116" s="5" t="str">
        <f t="shared" si="30"/>
        <v>Schleswig.-H./Hamburg</v>
      </c>
      <c r="C116" s="63"/>
      <c r="D116" s="60"/>
      <c r="E116" s="60"/>
      <c r="F116" s="60"/>
      <c r="G116" s="60"/>
      <c r="H116" s="3"/>
      <c r="I116" s="3"/>
      <c r="J116" s="3"/>
      <c r="K116" s="3"/>
      <c r="L116" s="4"/>
      <c r="M116" s="4"/>
      <c r="N116" s="4"/>
      <c r="O116" s="4"/>
      <c r="P116" s="4"/>
      <c r="Q116" s="4"/>
      <c r="R116" s="4"/>
    </row>
    <row r="117" spans="1:18" s="2" customFormat="1" ht="12.75" customHeight="1">
      <c r="A117" s="73">
        <f t="shared" si="29"/>
        <v>0</v>
      </c>
      <c r="B117" s="5" t="str">
        <f t="shared" si="30"/>
        <v>Hessen</v>
      </c>
      <c r="C117" s="63"/>
      <c r="D117" s="60"/>
      <c r="E117" s="60"/>
      <c r="F117" s="60"/>
      <c r="G117" s="60"/>
      <c r="H117" s="3"/>
      <c r="I117" s="3"/>
      <c r="J117" s="3"/>
      <c r="K117" s="3"/>
      <c r="L117" s="4"/>
      <c r="M117" s="4"/>
      <c r="N117" s="4"/>
      <c r="O117" s="4"/>
      <c r="P117" s="4"/>
      <c r="Q117" s="4"/>
      <c r="R117" s="4"/>
    </row>
    <row r="118" spans="1:18" s="2" customFormat="1" ht="12.75" customHeight="1">
      <c r="A118" s="73">
        <f t="shared" si="29"/>
        <v>0</v>
      </c>
      <c r="B118" s="5" t="str">
        <f t="shared" si="30"/>
        <v>Nordrhein-Westfalen</v>
      </c>
      <c r="C118" s="63"/>
      <c r="D118" s="60"/>
      <c r="E118" s="60"/>
      <c r="F118" s="60"/>
      <c r="G118" s="60"/>
      <c r="H118" s="3"/>
      <c r="I118" s="3"/>
      <c r="J118" s="3"/>
      <c r="K118" s="3"/>
      <c r="L118" s="4"/>
      <c r="M118" s="4"/>
      <c r="N118" s="4"/>
      <c r="O118" s="4"/>
      <c r="P118" s="4"/>
      <c r="Q118" s="4"/>
      <c r="R118" s="4"/>
    </row>
    <row r="119" spans="1:18" s="2" customFormat="1" ht="12.75" customHeight="1">
      <c r="A119" s="73">
        <f t="shared" si="29"/>
        <v>0</v>
      </c>
      <c r="B119" s="5" t="str">
        <f t="shared" si="30"/>
        <v>Gegner 5 (Tag)</v>
      </c>
      <c r="C119" s="63"/>
      <c r="D119" s="60"/>
      <c r="E119" s="60"/>
      <c r="F119" s="60"/>
      <c r="G119" s="60"/>
      <c r="H119" s="3"/>
      <c r="I119" s="3"/>
      <c r="J119" s="3"/>
      <c r="K119" s="3"/>
      <c r="L119" s="4"/>
      <c r="M119" s="4"/>
      <c r="N119" s="4"/>
      <c r="O119" s="4"/>
      <c r="P119" s="4"/>
      <c r="Q119" s="4"/>
      <c r="R119" s="4"/>
    </row>
    <row r="120" spans="1:18" s="2" customFormat="1" ht="12.75" customHeight="1">
      <c r="A120" s="73">
        <f t="shared" si="29"/>
        <v>0</v>
      </c>
      <c r="B120" s="5" t="str">
        <f t="shared" si="30"/>
        <v>Gegner 6 (Tag)</v>
      </c>
      <c r="C120" s="63"/>
      <c r="D120" s="60"/>
      <c r="E120" s="60"/>
      <c r="F120" s="60"/>
      <c r="G120" s="60"/>
      <c r="H120" s="3"/>
      <c r="I120" s="3"/>
      <c r="J120" s="3"/>
      <c r="K120" s="3"/>
      <c r="L120" s="4"/>
      <c r="M120" s="4"/>
      <c r="N120" s="4"/>
      <c r="O120" s="4"/>
      <c r="P120" s="4"/>
      <c r="Q120" s="4"/>
      <c r="R120" s="4"/>
    </row>
    <row r="121" spans="1:18" ht="12.75" customHeight="1">
      <c r="A121" s="72">
        <f>daten!A19</f>
        <v>0</v>
      </c>
      <c r="B121" s="117"/>
      <c r="C121" s="118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</row>
    <row r="122" spans="1:18" s="2" customFormat="1" ht="12.75" customHeight="1">
      <c r="A122" s="73">
        <f aca="true" t="shared" si="31" ref="A122:A127">A121</f>
        <v>0</v>
      </c>
      <c r="B122" s="5" t="str">
        <f aca="true" t="shared" si="32" ref="B122:B127">B3</f>
        <v>Bayern</v>
      </c>
      <c r="C122" s="63"/>
      <c r="D122" s="60"/>
      <c r="E122" s="60"/>
      <c r="F122" s="60"/>
      <c r="G122" s="60"/>
      <c r="H122" s="3"/>
      <c r="I122" s="3"/>
      <c r="J122" s="3"/>
      <c r="K122" s="3"/>
      <c r="L122" s="4"/>
      <c r="M122" s="4"/>
      <c r="N122" s="4"/>
      <c r="O122" s="4"/>
      <c r="P122" s="4"/>
      <c r="Q122" s="4"/>
      <c r="R122" s="4"/>
    </row>
    <row r="123" spans="1:18" s="2" customFormat="1" ht="12.75" customHeight="1">
      <c r="A123" s="73">
        <f t="shared" si="31"/>
        <v>0</v>
      </c>
      <c r="B123" s="5" t="str">
        <f t="shared" si="32"/>
        <v>Schleswig.-H./Hamburg</v>
      </c>
      <c r="C123" s="63"/>
      <c r="D123" s="60"/>
      <c r="E123" s="60"/>
      <c r="F123" s="60"/>
      <c r="G123" s="60"/>
      <c r="H123" s="3"/>
      <c r="I123" s="3"/>
      <c r="J123" s="3"/>
      <c r="K123" s="3"/>
      <c r="L123" s="4"/>
      <c r="M123" s="4"/>
      <c r="N123" s="4"/>
      <c r="O123" s="4"/>
      <c r="P123" s="4"/>
      <c r="Q123" s="4"/>
      <c r="R123" s="4"/>
    </row>
    <row r="124" spans="1:18" s="2" customFormat="1" ht="12.75" customHeight="1">
      <c r="A124" s="73">
        <f t="shared" si="31"/>
        <v>0</v>
      </c>
      <c r="B124" s="5" t="str">
        <f t="shared" si="32"/>
        <v>Hessen</v>
      </c>
      <c r="C124" s="63"/>
      <c r="D124" s="60"/>
      <c r="E124" s="60"/>
      <c r="F124" s="60"/>
      <c r="G124" s="60"/>
      <c r="H124" s="3"/>
      <c r="I124" s="3"/>
      <c r="J124" s="3"/>
      <c r="K124" s="3"/>
      <c r="L124" s="4"/>
      <c r="M124" s="4"/>
      <c r="N124" s="4"/>
      <c r="O124" s="4"/>
      <c r="P124" s="4"/>
      <c r="Q124" s="4"/>
      <c r="R124" s="4"/>
    </row>
    <row r="125" spans="1:18" s="2" customFormat="1" ht="12.75" customHeight="1">
      <c r="A125" s="73">
        <f t="shared" si="31"/>
        <v>0</v>
      </c>
      <c r="B125" s="5" t="str">
        <f t="shared" si="32"/>
        <v>Nordrhein-Westfalen</v>
      </c>
      <c r="C125" s="63"/>
      <c r="D125" s="60"/>
      <c r="E125" s="60"/>
      <c r="F125" s="60"/>
      <c r="G125" s="60"/>
      <c r="H125" s="3"/>
      <c r="I125" s="3"/>
      <c r="J125" s="3"/>
      <c r="K125" s="3"/>
      <c r="L125" s="4"/>
      <c r="M125" s="4"/>
      <c r="N125" s="4"/>
      <c r="O125" s="4"/>
      <c r="P125" s="4"/>
      <c r="Q125" s="4"/>
      <c r="R125" s="4"/>
    </row>
    <row r="126" spans="1:18" s="2" customFormat="1" ht="12.75" customHeight="1">
      <c r="A126" s="73">
        <f t="shared" si="31"/>
        <v>0</v>
      </c>
      <c r="B126" s="5" t="str">
        <f t="shared" si="32"/>
        <v>Gegner 5 (Tag)</v>
      </c>
      <c r="C126" s="63"/>
      <c r="D126" s="60"/>
      <c r="E126" s="60"/>
      <c r="F126" s="60"/>
      <c r="G126" s="60"/>
      <c r="H126" s="3"/>
      <c r="I126" s="3"/>
      <c r="J126" s="3"/>
      <c r="K126" s="3"/>
      <c r="L126" s="4"/>
      <c r="M126" s="4"/>
      <c r="N126" s="4"/>
      <c r="O126" s="4"/>
      <c r="P126" s="4"/>
      <c r="Q126" s="4"/>
      <c r="R126" s="4"/>
    </row>
    <row r="127" spans="1:18" s="2" customFormat="1" ht="12.75" customHeight="1">
      <c r="A127" s="73">
        <f t="shared" si="31"/>
        <v>0</v>
      </c>
      <c r="B127" s="5" t="str">
        <f t="shared" si="32"/>
        <v>Gegner 6 (Tag)</v>
      </c>
      <c r="C127" s="63"/>
      <c r="D127" s="60"/>
      <c r="E127" s="60"/>
      <c r="F127" s="60"/>
      <c r="G127" s="60"/>
      <c r="H127" s="3"/>
      <c r="I127" s="3"/>
      <c r="J127" s="3"/>
      <c r="K127" s="3"/>
      <c r="L127" s="4"/>
      <c r="M127" s="4"/>
      <c r="N127" s="4"/>
      <c r="O127" s="4"/>
      <c r="P127" s="4"/>
      <c r="Q127" s="4"/>
      <c r="R127" s="4"/>
    </row>
    <row r="128" spans="1:18" ht="12.75" customHeight="1">
      <c r="A128" s="72">
        <f>daten!A20</f>
        <v>0</v>
      </c>
      <c r="B128" s="117"/>
      <c r="C128" s="118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</row>
    <row r="129" spans="1:18" s="2" customFormat="1" ht="12.75" customHeight="1">
      <c r="A129" s="73">
        <f aca="true" t="shared" si="33" ref="A129:A134">A128</f>
        <v>0</v>
      </c>
      <c r="B129" s="5" t="str">
        <f aca="true" t="shared" si="34" ref="B129:B134">B3</f>
        <v>Bayern</v>
      </c>
      <c r="C129" s="63"/>
      <c r="D129" s="60"/>
      <c r="E129" s="60"/>
      <c r="F129" s="60"/>
      <c r="G129" s="60"/>
      <c r="H129" s="3"/>
      <c r="I129" s="3"/>
      <c r="J129" s="3"/>
      <c r="K129" s="3"/>
      <c r="L129" s="4"/>
      <c r="M129" s="4"/>
      <c r="N129" s="4"/>
      <c r="O129" s="4"/>
      <c r="P129" s="4"/>
      <c r="Q129" s="4"/>
      <c r="R129" s="4"/>
    </row>
    <row r="130" spans="1:18" s="2" customFormat="1" ht="12.75" customHeight="1">
      <c r="A130" s="73">
        <f t="shared" si="33"/>
        <v>0</v>
      </c>
      <c r="B130" s="5" t="str">
        <f t="shared" si="34"/>
        <v>Schleswig.-H./Hamburg</v>
      </c>
      <c r="C130" s="63"/>
      <c r="D130" s="60"/>
      <c r="E130" s="60"/>
      <c r="F130" s="60"/>
      <c r="G130" s="60"/>
      <c r="H130" s="3"/>
      <c r="I130" s="3"/>
      <c r="J130" s="3"/>
      <c r="K130" s="3"/>
      <c r="L130" s="4"/>
      <c r="M130" s="4"/>
      <c r="N130" s="4"/>
      <c r="O130" s="4"/>
      <c r="P130" s="4"/>
      <c r="Q130" s="4"/>
      <c r="R130" s="4"/>
    </row>
    <row r="131" spans="1:18" s="2" customFormat="1" ht="12.75" customHeight="1">
      <c r="A131" s="73">
        <f t="shared" si="33"/>
        <v>0</v>
      </c>
      <c r="B131" s="5" t="str">
        <f t="shared" si="34"/>
        <v>Hessen</v>
      </c>
      <c r="C131" s="63"/>
      <c r="D131" s="60"/>
      <c r="E131" s="60"/>
      <c r="F131" s="60"/>
      <c r="G131" s="60"/>
      <c r="H131" s="3"/>
      <c r="I131" s="3"/>
      <c r="J131" s="3"/>
      <c r="K131" s="3"/>
      <c r="L131" s="4"/>
      <c r="M131" s="4"/>
      <c r="N131" s="4"/>
      <c r="O131" s="4"/>
      <c r="P131" s="4"/>
      <c r="Q131" s="4"/>
      <c r="R131" s="4"/>
    </row>
    <row r="132" spans="1:18" s="2" customFormat="1" ht="12.75" customHeight="1">
      <c r="A132" s="73">
        <f t="shared" si="33"/>
        <v>0</v>
      </c>
      <c r="B132" s="5" t="str">
        <f t="shared" si="34"/>
        <v>Nordrhein-Westfalen</v>
      </c>
      <c r="C132" s="63"/>
      <c r="D132" s="60"/>
      <c r="E132" s="60"/>
      <c r="F132" s="60"/>
      <c r="G132" s="60"/>
      <c r="H132" s="3"/>
      <c r="I132" s="3"/>
      <c r="J132" s="3"/>
      <c r="K132" s="3"/>
      <c r="L132" s="4"/>
      <c r="M132" s="4"/>
      <c r="N132" s="4"/>
      <c r="O132" s="4"/>
      <c r="P132" s="4"/>
      <c r="Q132" s="4"/>
      <c r="R132" s="4"/>
    </row>
    <row r="133" spans="1:18" s="2" customFormat="1" ht="12.75" customHeight="1">
      <c r="A133" s="73">
        <f t="shared" si="33"/>
        <v>0</v>
      </c>
      <c r="B133" s="5" t="str">
        <f t="shared" si="34"/>
        <v>Gegner 5 (Tag)</v>
      </c>
      <c r="C133" s="63"/>
      <c r="D133" s="60"/>
      <c r="E133" s="60"/>
      <c r="F133" s="60"/>
      <c r="G133" s="60"/>
      <c r="H133" s="3"/>
      <c r="I133" s="3"/>
      <c r="J133" s="3"/>
      <c r="K133" s="3"/>
      <c r="L133" s="4"/>
      <c r="M133" s="4"/>
      <c r="N133" s="4"/>
      <c r="O133" s="4"/>
      <c r="P133" s="4"/>
      <c r="Q133" s="4"/>
      <c r="R133" s="4"/>
    </row>
    <row r="134" spans="1:18" s="2" customFormat="1" ht="12.75" customHeight="1">
      <c r="A134" s="73">
        <f t="shared" si="33"/>
        <v>0</v>
      </c>
      <c r="B134" s="5" t="str">
        <f t="shared" si="34"/>
        <v>Gegner 6 (Tag)</v>
      </c>
      <c r="C134" s="63"/>
      <c r="D134" s="60"/>
      <c r="E134" s="60"/>
      <c r="F134" s="60"/>
      <c r="G134" s="60"/>
      <c r="H134" s="3"/>
      <c r="I134" s="3"/>
      <c r="J134" s="3"/>
      <c r="K134" s="3"/>
      <c r="L134" s="4"/>
      <c r="M134" s="4"/>
      <c r="N134" s="4"/>
      <c r="O134" s="4"/>
      <c r="P134" s="4"/>
      <c r="Q134" s="4"/>
      <c r="R134" s="4"/>
    </row>
    <row r="135" spans="1:18" ht="12.75" customHeight="1">
      <c r="A135" s="72">
        <f>daten!A21</f>
        <v>0</v>
      </c>
      <c r="B135" s="117"/>
      <c r="C135" s="118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</row>
    <row r="136" spans="1:18" s="2" customFormat="1" ht="12.75" customHeight="1">
      <c r="A136" s="73">
        <f aca="true" t="shared" si="35" ref="A136:A141">A135</f>
        <v>0</v>
      </c>
      <c r="B136" s="5" t="str">
        <f aca="true" t="shared" si="36" ref="B136:B141">B3</f>
        <v>Bayern</v>
      </c>
      <c r="C136" s="63"/>
      <c r="D136" s="60"/>
      <c r="E136" s="60"/>
      <c r="F136" s="60"/>
      <c r="G136" s="60"/>
      <c r="H136" s="3"/>
      <c r="I136" s="3"/>
      <c r="J136" s="3"/>
      <c r="K136" s="3"/>
      <c r="L136" s="4"/>
      <c r="M136" s="4"/>
      <c r="N136" s="4"/>
      <c r="O136" s="4"/>
      <c r="P136" s="4"/>
      <c r="Q136" s="4"/>
      <c r="R136" s="4"/>
    </row>
    <row r="137" spans="1:18" s="2" customFormat="1" ht="12.75" customHeight="1">
      <c r="A137" s="73">
        <f t="shared" si="35"/>
        <v>0</v>
      </c>
      <c r="B137" s="5" t="str">
        <f t="shared" si="36"/>
        <v>Schleswig.-H./Hamburg</v>
      </c>
      <c r="C137" s="63"/>
      <c r="D137" s="60"/>
      <c r="E137" s="60"/>
      <c r="F137" s="60"/>
      <c r="G137" s="60"/>
      <c r="H137" s="3"/>
      <c r="I137" s="3"/>
      <c r="J137" s="3"/>
      <c r="K137" s="3"/>
      <c r="L137" s="4"/>
      <c r="M137" s="4"/>
      <c r="N137" s="4"/>
      <c r="O137" s="4"/>
      <c r="P137" s="4"/>
      <c r="Q137" s="4"/>
      <c r="R137" s="4"/>
    </row>
    <row r="138" spans="1:18" s="2" customFormat="1" ht="12.75" customHeight="1">
      <c r="A138" s="73">
        <f t="shared" si="35"/>
        <v>0</v>
      </c>
      <c r="B138" s="5" t="str">
        <f t="shared" si="36"/>
        <v>Hessen</v>
      </c>
      <c r="C138" s="63"/>
      <c r="D138" s="60"/>
      <c r="E138" s="60"/>
      <c r="F138" s="60"/>
      <c r="G138" s="60"/>
      <c r="H138" s="3"/>
      <c r="I138" s="3"/>
      <c r="J138" s="3"/>
      <c r="K138" s="3"/>
      <c r="L138" s="4"/>
      <c r="M138" s="4"/>
      <c r="N138" s="4"/>
      <c r="O138" s="4"/>
      <c r="P138" s="4"/>
      <c r="Q138" s="4"/>
      <c r="R138" s="4"/>
    </row>
    <row r="139" spans="1:18" s="2" customFormat="1" ht="12.75" customHeight="1">
      <c r="A139" s="73">
        <f t="shared" si="35"/>
        <v>0</v>
      </c>
      <c r="B139" s="5" t="str">
        <f t="shared" si="36"/>
        <v>Nordrhein-Westfalen</v>
      </c>
      <c r="C139" s="63"/>
      <c r="D139" s="60"/>
      <c r="E139" s="60"/>
      <c r="F139" s="60"/>
      <c r="G139" s="60"/>
      <c r="H139" s="3"/>
      <c r="I139" s="3"/>
      <c r="J139" s="3"/>
      <c r="K139" s="3"/>
      <c r="L139" s="4"/>
      <c r="M139" s="4"/>
      <c r="N139" s="4"/>
      <c r="O139" s="4"/>
      <c r="P139" s="4"/>
      <c r="Q139" s="4"/>
      <c r="R139" s="4"/>
    </row>
    <row r="140" spans="1:18" s="2" customFormat="1" ht="12.75" customHeight="1">
      <c r="A140" s="73">
        <f t="shared" si="35"/>
        <v>0</v>
      </c>
      <c r="B140" s="5" t="str">
        <f t="shared" si="36"/>
        <v>Gegner 5 (Tag)</v>
      </c>
      <c r="C140" s="63"/>
      <c r="D140" s="60"/>
      <c r="E140" s="60"/>
      <c r="F140" s="60"/>
      <c r="G140" s="60"/>
      <c r="H140" s="3"/>
      <c r="I140" s="3"/>
      <c r="J140" s="3"/>
      <c r="K140" s="3"/>
      <c r="L140" s="4"/>
      <c r="M140" s="4"/>
      <c r="N140" s="4"/>
      <c r="O140" s="4"/>
      <c r="P140" s="4"/>
      <c r="Q140" s="4"/>
      <c r="R140" s="4"/>
    </row>
    <row r="141" spans="1:18" s="2" customFormat="1" ht="12.75" customHeight="1">
      <c r="A141" s="73">
        <f t="shared" si="35"/>
        <v>0</v>
      </c>
      <c r="B141" s="5" t="str">
        <f t="shared" si="36"/>
        <v>Gegner 6 (Tag)</v>
      </c>
      <c r="C141" s="63"/>
      <c r="D141" s="60"/>
      <c r="E141" s="60"/>
      <c r="F141" s="60"/>
      <c r="G141" s="60"/>
      <c r="H141" s="3"/>
      <c r="I141" s="3"/>
      <c r="J141" s="3"/>
      <c r="K141" s="3"/>
      <c r="L141" s="4"/>
      <c r="M141" s="4"/>
      <c r="N141" s="4"/>
      <c r="O141" s="4"/>
      <c r="P141" s="4"/>
      <c r="Q141" s="4"/>
      <c r="R141" s="4"/>
    </row>
    <row r="142" spans="1:18" ht="12.75" customHeight="1">
      <c r="A142" s="72">
        <f>daten!A22</f>
        <v>0</v>
      </c>
      <c r="B142" s="117"/>
      <c r="C142" s="118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</row>
    <row r="143" spans="1:18" s="2" customFormat="1" ht="12.75" customHeight="1">
      <c r="A143" s="73">
        <f aca="true" t="shared" si="37" ref="A143:A148">A142</f>
        <v>0</v>
      </c>
      <c r="B143" s="5" t="str">
        <f aca="true" t="shared" si="38" ref="B143:B148">B17</f>
        <v>Bayern</v>
      </c>
      <c r="C143" s="63"/>
      <c r="D143" s="60"/>
      <c r="E143" s="60"/>
      <c r="F143" s="60"/>
      <c r="G143" s="60"/>
      <c r="H143" s="3"/>
      <c r="I143" s="3"/>
      <c r="J143" s="3"/>
      <c r="K143" s="3"/>
      <c r="L143" s="4"/>
      <c r="M143" s="4"/>
      <c r="N143" s="4"/>
      <c r="O143" s="4"/>
      <c r="P143" s="4"/>
      <c r="Q143" s="4"/>
      <c r="R143" s="4"/>
    </row>
    <row r="144" spans="1:18" s="2" customFormat="1" ht="12.75" customHeight="1">
      <c r="A144" s="73">
        <f t="shared" si="37"/>
        <v>0</v>
      </c>
      <c r="B144" s="5" t="str">
        <f t="shared" si="38"/>
        <v>Schleswig.-H./Hamburg</v>
      </c>
      <c r="C144" s="63"/>
      <c r="D144" s="60"/>
      <c r="E144" s="60"/>
      <c r="F144" s="60"/>
      <c r="G144" s="60"/>
      <c r="H144" s="3"/>
      <c r="I144" s="3"/>
      <c r="J144" s="3"/>
      <c r="K144" s="3"/>
      <c r="L144" s="4"/>
      <c r="M144" s="4"/>
      <c r="N144" s="4"/>
      <c r="O144" s="4"/>
      <c r="P144" s="4"/>
      <c r="Q144" s="4"/>
      <c r="R144" s="4"/>
    </row>
    <row r="145" spans="1:18" s="2" customFormat="1" ht="12.75" customHeight="1">
      <c r="A145" s="73">
        <f t="shared" si="37"/>
        <v>0</v>
      </c>
      <c r="B145" s="5" t="str">
        <f t="shared" si="38"/>
        <v>Hessen</v>
      </c>
      <c r="C145" s="63"/>
      <c r="D145" s="60"/>
      <c r="E145" s="60"/>
      <c r="F145" s="60"/>
      <c r="G145" s="60"/>
      <c r="H145" s="3"/>
      <c r="I145" s="3"/>
      <c r="J145" s="3"/>
      <c r="K145" s="3"/>
      <c r="L145" s="4"/>
      <c r="M145" s="4"/>
      <c r="N145" s="4"/>
      <c r="O145" s="4"/>
      <c r="P145" s="4"/>
      <c r="Q145" s="4"/>
      <c r="R145" s="4"/>
    </row>
    <row r="146" spans="1:18" s="2" customFormat="1" ht="12.75" customHeight="1">
      <c r="A146" s="73">
        <f t="shared" si="37"/>
        <v>0</v>
      </c>
      <c r="B146" s="5" t="str">
        <f t="shared" si="38"/>
        <v>Nordrhein-Westfalen</v>
      </c>
      <c r="C146" s="63"/>
      <c r="D146" s="60"/>
      <c r="E146" s="60"/>
      <c r="F146" s="60"/>
      <c r="G146" s="60"/>
      <c r="H146" s="3"/>
      <c r="I146" s="3"/>
      <c r="J146" s="3"/>
      <c r="K146" s="3"/>
      <c r="L146" s="4"/>
      <c r="M146" s="4"/>
      <c r="N146" s="4"/>
      <c r="O146" s="4"/>
      <c r="P146" s="4"/>
      <c r="Q146" s="4"/>
      <c r="R146" s="4"/>
    </row>
    <row r="147" spans="1:18" s="2" customFormat="1" ht="12.75" customHeight="1">
      <c r="A147" s="73">
        <f t="shared" si="37"/>
        <v>0</v>
      </c>
      <c r="B147" s="5" t="str">
        <f t="shared" si="38"/>
        <v>Gegner 5 (Tag)</v>
      </c>
      <c r="C147" s="63"/>
      <c r="D147" s="60"/>
      <c r="E147" s="60"/>
      <c r="F147" s="60"/>
      <c r="G147" s="60"/>
      <c r="H147" s="3"/>
      <c r="I147" s="3"/>
      <c r="J147" s="3"/>
      <c r="K147" s="3"/>
      <c r="L147" s="4"/>
      <c r="M147" s="4"/>
      <c r="N147" s="4"/>
      <c r="O147" s="4"/>
      <c r="P147" s="4"/>
      <c r="Q147" s="4"/>
      <c r="R147" s="4"/>
    </row>
    <row r="148" spans="1:18" s="2" customFormat="1" ht="12.75" customHeight="1">
      <c r="A148" s="73">
        <f t="shared" si="37"/>
        <v>0</v>
      </c>
      <c r="B148" s="5" t="str">
        <f t="shared" si="38"/>
        <v>Gegner 6 (Tag)</v>
      </c>
      <c r="C148" s="63"/>
      <c r="D148" s="60"/>
      <c r="E148" s="60"/>
      <c r="F148" s="60"/>
      <c r="G148" s="60"/>
      <c r="H148" s="3"/>
      <c r="I148" s="3"/>
      <c r="J148" s="3"/>
      <c r="K148" s="3"/>
      <c r="L148" s="4"/>
      <c r="M148" s="4"/>
      <c r="N148" s="4"/>
      <c r="O148" s="4"/>
      <c r="P148" s="4"/>
      <c r="Q148" s="4"/>
      <c r="R148" s="4"/>
    </row>
    <row r="149" spans="1:18" ht="12.75" customHeight="1">
      <c r="A149" s="72">
        <f>daten!A23</f>
        <v>0</v>
      </c>
      <c r="B149" s="117"/>
      <c r="C149" s="118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</row>
    <row r="150" spans="1:18" s="2" customFormat="1" ht="12.75" customHeight="1">
      <c r="A150" s="73">
        <f aca="true" t="shared" si="39" ref="A150:A155">A149</f>
        <v>0</v>
      </c>
      <c r="B150" s="5" t="str">
        <f aca="true" t="shared" si="40" ref="B150:B155">B17</f>
        <v>Bayern</v>
      </c>
      <c r="C150" s="63"/>
      <c r="D150" s="60"/>
      <c r="E150" s="60"/>
      <c r="F150" s="60"/>
      <c r="G150" s="60"/>
      <c r="H150" s="3"/>
      <c r="I150" s="3"/>
      <c r="J150" s="3"/>
      <c r="K150" s="3"/>
      <c r="L150" s="4"/>
      <c r="M150" s="4"/>
      <c r="N150" s="4"/>
      <c r="O150" s="4"/>
      <c r="P150" s="4"/>
      <c r="Q150" s="4"/>
      <c r="R150" s="4"/>
    </row>
    <row r="151" spans="1:18" s="2" customFormat="1" ht="12.75" customHeight="1">
      <c r="A151" s="73">
        <f t="shared" si="39"/>
        <v>0</v>
      </c>
      <c r="B151" s="5" t="str">
        <f t="shared" si="40"/>
        <v>Schleswig.-H./Hamburg</v>
      </c>
      <c r="C151" s="63"/>
      <c r="D151" s="60"/>
      <c r="E151" s="60"/>
      <c r="F151" s="60"/>
      <c r="G151" s="60"/>
      <c r="H151" s="3"/>
      <c r="I151" s="3"/>
      <c r="J151" s="3"/>
      <c r="K151" s="3"/>
      <c r="L151" s="4"/>
      <c r="M151" s="4"/>
      <c r="N151" s="4"/>
      <c r="O151" s="4"/>
      <c r="P151" s="4"/>
      <c r="Q151" s="4"/>
      <c r="R151" s="4"/>
    </row>
    <row r="152" spans="1:18" s="2" customFormat="1" ht="12.75" customHeight="1">
      <c r="A152" s="73">
        <f t="shared" si="39"/>
        <v>0</v>
      </c>
      <c r="B152" s="5" t="str">
        <f t="shared" si="40"/>
        <v>Hessen</v>
      </c>
      <c r="C152" s="63"/>
      <c r="D152" s="60"/>
      <c r="E152" s="60"/>
      <c r="F152" s="60"/>
      <c r="G152" s="60"/>
      <c r="H152" s="3"/>
      <c r="I152" s="3"/>
      <c r="J152" s="3"/>
      <c r="K152" s="3"/>
      <c r="L152" s="4"/>
      <c r="M152" s="4"/>
      <c r="N152" s="4"/>
      <c r="O152" s="4"/>
      <c r="P152" s="4"/>
      <c r="Q152" s="4"/>
      <c r="R152" s="4"/>
    </row>
    <row r="153" spans="1:18" s="2" customFormat="1" ht="12.75" customHeight="1">
      <c r="A153" s="73">
        <f t="shared" si="39"/>
        <v>0</v>
      </c>
      <c r="B153" s="5" t="str">
        <f t="shared" si="40"/>
        <v>Nordrhein-Westfalen</v>
      </c>
      <c r="C153" s="63"/>
      <c r="D153" s="60"/>
      <c r="E153" s="60"/>
      <c r="F153" s="60"/>
      <c r="G153" s="60"/>
      <c r="H153" s="3"/>
      <c r="I153" s="3"/>
      <c r="J153" s="3"/>
      <c r="K153" s="3"/>
      <c r="L153" s="4"/>
      <c r="M153" s="4"/>
      <c r="N153" s="4"/>
      <c r="O153" s="4"/>
      <c r="P153" s="4"/>
      <c r="Q153" s="4"/>
      <c r="R153" s="4"/>
    </row>
    <row r="154" spans="1:18" s="2" customFormat="1" ht="12.75" customHeight="1">
      <c r="A154" s="73">
        <f t="shared" si="39"/>
        <v>0</v>
      </c>
      <c r="B154" s="5" t="str">
        <f t="shared" si="40"/>
        <v>Gegner 5 (Tag)</v>
      </c>
      <c r="C154" s="63"/>
      <c r="D154" s="60"/>
      <c r="E154" s="60"/>
      <c r="F154" s="60"/>
      <c r="G154" s="60"/>
      <c r="H154" s="3"/>
      <c r="I154" s="3"/>
      <c r="J154" s="3"/>
      <c r="K154" s="3"/>
      <c r="L154" s="4"/>
      <c r="M154" s="4"/>
      <c r="N154" s="4"/>
      <c r="O154" s="4"/>
      <c r="P154" s="4"/>
      <c r="Q154" s="4"/>
      <c r="R154" s="4"/>
    </row>
    <row r="155" spans="1:18" s="2" customFormat="1" ht="12.75" customHeight="1">
      <c r="A155" s="73">
        <f t="shared" si="39"/>
        <v>0</v>
      </c>
      <c r="B155" s="5" t="str">
        <f t="shared" si="40"/>
        <v>Gegner 6 (Tag)</v>
      </c>
      <c r="C155" s="63"/>
      <c r="D155" s="60"/>
      <c r="E155" s="60"/>
      <c r="F155" s="60"/>
      <c r="G155" s="60"/>
      <c r="H155" s="3"/>
      <c r="I155" s="3"/>
      <c r="J155" s="3"/>
      <c r="K155" s="3"/>
      <c r="L155" s="4"/>
      <c r="M155" s="4"/>
      <c r="N155" s="4"/>
      <c r="O155" s="4"/>
      <c r="P155" s="4"/>
      <c r="Q155" s="4"/>
      <c r="R155" s="4"/>
    </row>
    <row r="156" spans="1:18" ht="12.75" customHeight="1">
      <c r="A156" s="72">
        <f>daten!A24</f>
        <v>0</v>
      </c>
      <c r="B156" s="117"/>
      <c r="C156" s="118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</row>
    <row r="157" spans="1:18" ht="12.75" customHeight="1">
      <c r="A157" s="73">
        <f aca="true" t="shared" si="41" ref="A157:A162">A156</f>
        <v>0</v>
      </c>
      <c r="B157" s="5" t="str">
        <f aca="true" t="shared" si="42" ref="B157:B162">B31</f>
        <v>Bayern</v>
      </c>
      <c r="C157" s="63"/>
      <c r="D157" s="60"/>
      <c r="E157" s="60"/>
      <c r="F157" s="60"/>
      <c r="G157" s="60"/>
      <c r="H157" s="3"/>
      <c r="I157" s="3"/>
      <c r="J157" s="3"/>
      <c r="K157" s="3"/>
      <c r="L157" s="4"/>
      <c r="M157" s="4"/>
      <c r="N157" s="4"/>
      <c r="O157" s="4"/>
      <c r="P157" s="4"/>
      <c r="Q157" s="4"/>
      <c r="R157" s="4"/>
    </row>
    <row r="158" spans="1:18" ht="12.75" customHeight="1">
      <c r="A158" s="73">
        <f t="shared" si="41"/>
        <v>0</v>
      </c>
      <c r="B158" s="5" t="str">
        <f t="shared" si="42"/>
        <v>Schleswig.-H./Hamburg</v>
      </c>
      <c r="C158" s="63"/>
      <c r="D158" s="60"/>
      <c r="E158" s="60"/>
      <c r="F158" s="60"/>
      <c r="G158" s="60"/>
      <c r="H158" s="3"/>
      <c r="I158" s="3"/>
      <c r="J158" s="3"/>
      <c r="K158" s="3"/>
      <c r="L158" s="4"/>
      <c r="M158" s="4"/>
      <c r="N158" s="4"/>
      <c r="O158" s="4"/>
      <c r="P158" s="4"/>
      <c r="Q158" s="4"/>
      <c r="R158" s="4"/>
    </row>
    <row r="159" spans="1:18" ht="12.75" customHeight="1">
      <c r="A159" s="73">
        <f t="shared" si="41"/>
        <v>0</v>
      </c>
      <c r="B159" s="5" t="str">
        <f t="shared" si="42"/>
        <v>Hessen</v>
      </c>
      <c r="C159" s="63"/>
      <c r="D159" s="60"/>
      <c r="E159" s="60"/>
      <c r="F159" s="60"/>
      <c r="G159" s="60"/>
      <c r="H159" s="3"/>
      <c r="I159" s="3"/>
      <c r="J159" s="3"/>
      <c r="K159" s="3"/>
      <c r="L159" s="4"/>
      <c r="M159" s="4"/>
      <c r="N159" s="4"/>
      <c r="O159" s="4"/>
      <c r="P159" s="4"/>
      <c r="Q159" s="4"/>
      <c r="R159" s="4"/>
    </row>
    <row r="160" spans="1:18" ht="12.75" customHeight="1">
      <c r="A160" s="73">
        <f t="shared" si="41"/>
        <v>0</v>
      </c>
      <c r="B160" s="5" t="str">
        <f t="shared" si="42"/>
        <v>Nordrhein-Westfalen</v>
      </c>
      <c r="C160" s="63"/>
      <c r="D160" s="60"/>
      <c r="E160" s="60"/>
      <c r="F160" s="60"/>
      <c r="G160" s="60"/>
      <c r="H160" s="3"/>
      <c r="I160" s="3"/>
      <c r="J160" s="3"/>
      <c r="K160" s="3"/>
      <c r="L160" s="4"/>
      <c r="M160" s="4"/>
      <c r="N160" s="4"/>
      <c r="O160" s="4"/>
      <c r="P160" s="4"/>
      <c r="Q160" s="4"/>
      <c r="R160" s="4"/>
    </row>
    <row r="161" spans="1:18" ht="12.75" customHeight="1">
      <c r="A161" s="73">
        <f t="shared" si="41"/>
        <v>0</v>
      </c>
      <c r="B161" s="5" t="str">
        <f t="shared" si="42"/>
        <v>Gegner 5 (Tag)</v>
      </c>
      <c r="C161" s="63"/>
      <c r="D161" s="60"/>
      <c r="E161" s="60"/>
      <c r="F161" s="60"/>
      <c r="G161" s="60"/>
      <c r="H161" s="3"/>
      <c r="I161" s="3"/>
      <c r="J161" s="3"/>
      <c r="K161" s="3"/>
      <c r="L161" s="4"/>
      <c r="M161" s="4"/>
      <c r="N161" s="4"/>
      <c r="O161" s="4"/>
      <c r="P161" s="4"/>
      <c r="Q161" s="4"/>
      <c r="R161" s="4"/>
    </row>
    <row r="162" spans="1:18" ht="12.75" customHeight="1">
      <c r="A162" s="73">
        <f t="shared" si="41"/>
        <v>0</v>
      </c>
      <c r="B162" s="5" t="str">
        <f t="shared" si="42"/>
        <v>Gegner 6 (Tag)</v>
      </c>
      <c r="C162" s="63"/>
      <c r="D162" s="60"/>
      <c r="E162" s="60"/>
      <c r="F162" s="60"/>
      <c r="G162" s="60"/>
      <c r="H162" s="3"/>
      <c r="I162" s="3"/>
      <c r="J162" s="3"/>
      <c r="K162" s="3"/>
      <c r="L162" s="4"/>
      <c r="M162" s="4"/>
      <c r="N162" s="4"/>
      <c r="O162" s="4"/>
      <c r="P162" s="4"/>
      <c r="Q162" s="4"/>
      <c r="R162" s="4"/>
    </row>
    <row r="163" spans="1:18" ht="12.75" customHeight="1">
      <c r="A163" s="72">
        <f>daten!A25</f>
        <v>0</v>
      </c>
      <c r="B163" s="117"/>
      <c r="C163" s="118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</row>
    <row r="164" spans="1:18" ht="12.75" customHeight="1">
      <c r="A164" s="73">
        <f aca="true" t="shared" si="43" ref="A164:A169">A163</f>
        <v>0</v>
      </c>
      <c r="B164" s="5" t="str">
        <f aca="true" t="shared" si="44" ref="B164:B169">B31</f>
        <v>Bayern</v>
      </c>
      <c r="C164" s="63"/>
      <c r="D164" s="60"/>
      <c r="E164" s="60"/>
      <c r="F164" s="60"/>
      <c r="G164" s="60"/>
      <c r="H164" s="3"/>
      <c r="I164" s="3"/>
      <c r="J164" s="3"/>
      <c r="K164" s="3"/>
      <c r="L164" s="4"/>
      <c r="M164" s="4"/>
      <c r="N164" s="4"/>
      <c r="O164" s="4"/>
      <c r="P164" s="4"/>
      <c r="Q164" s="4"/>
      <c r="R164" s="4"/>
    </row>
    <row r="165" spans="1:18" ht="12.75" customHeight="1">
      <c r="A165" s="73">
        <f t="shared" si="43"/>
        <v>0</v>
      </c>
      <c r="B165" s="5" t="str">
        <f t="shared" si="44"/>
        <v>Schleswig.-H./Hamburg</v>
      </c>
      <c r="C165" s="63"/>
      <c r="D165" s="60"/>
      <c r="E165" s="60"/>
      <c r="F165" s="60"/>
      <c r="G165" s="60"/>
      <c r="H165" s="3"/>
      <c r="I165" s="3"/>
      <c r="J165" s="3"/>
      <c r="K165" s="3"/>
      <c r="L165" s="4"/>
      <c r="M165" s="4"/>
      <c r="N165" s="4"/>
      <c r="O165" s="4"/>
      <c r="P165" s="4"/>
      <c r="Q165" s="4"/>
      <c r="R165" s="4"/>
    </row>
    <row r="166" spans="1:18" ht="12.75" customHeight="1">
      <c r="A166" s="73">
        <f t="shared" si="43"/>
        <v>0</v>
      </c>
      <c r="B166" s="5" t="str">
        <f t="shared" si="44"/>
        <v>Hessen</v>
      </c>
      <c r="C166" s="63"/>
      <c r="D166" s="60"/>
      <c r="E166" s="60"/>
      <c r="F166" s="60"/>
      <c r="G166" s="60"/>
      <c r="H166" s="3"/>
      <c r="I166" s="3"/>
      <c r="J166" s="3"/>
      <c r="K166" s="3"/>
      <c r="L166" s="4"/>
      <c r="M166" s="4"/>
      <c r="N166" s="4"/>
      <c r="O166" s="4"/>
      <c r="P166" s="4"/>
      <c r="Q166" s="4"/>
      <c r="R166" s="4"/>
    </row>
    <row r="167" spans="1:18" ht="12.75" customHeight="1">
      <c r="A167" s="73">
        <f t="shared" si="43"/>
        <v>0</v>
      </c>
      <c r="B167" s="5" t="str">
        <f t="shared" si="44"/>
        <v>Nordrhein-Westfalen</v>
      </c>
      <c r="C167" s="63"/>
      <c r="D167" s="60"/>
      <c r="E167" s="60"/>
      <c r="F167" s="60"/>
      <c r="G167" s="60"/>
      <c r="H167" s="3"/>
      <c r="I167" s="3"/>
      <c r="J167" s="3"/>
      <c r="K167" s="3"/>
      <c r="L167" s="4"/>
      <c r="M167" s="4"/>
      <c r="N167" s="4"/>
      <c r="O167" s="4"/>
      <c r="P167" s="4"/>
      <c r="Q167" s="4"/>
      <c r="R167" s="4"/>
    </row>
    <row r="168" spans="1:18" ht="12.75" customHeight="1">
      <c r="A168" s="73">
        <f t="shared" si="43"/>
        <v>0</v>
      </c>
      <c r="B168" s="5" t="str">
        <f t="shared" si="44"/>
        <v>Gegner 5 (Tag)</v>
      </c>
      <c r="C168" s="63"/>
      <c r="D168" s="60"/>
      <c r="E168" s="60"/>
      <c r="F168" s="60"/>
      <c r="G168" s="60"/>
      <c r="H168" s="3"/>
      <c r="I168" s="3"/>
      <c r="J168" s="3"/>
      <c r="K168" s="3"/>
      <c r="L168" s="4"/>
      <c r="M168" s="4"/>
      <c r="N168" s="4"/>
      <c r="O168" s="4"/>
      <c r="P168" s="4"/>
      <c r="Q168" s="4"/>
      <c r="R168" s="4"/>
    </row>
    <row r="169" spans="1:18" ht="12.75" customHeight="1">
      <c r="A169" s="73">
        <f t="shared" si="43"/>
        <v>0</v>
      </c>
      <c r="B169" s="5" t="str">
        <f t="shared" si="44"/>
        <v>Gegner 6 (Tag)</v>
      </c>
      <c r="C169" s="63"/>
      <c r="D169" s="60"/>
      <c r="E169" s="60"/>
      <c r="F169" s="60"/>
      <c r="G169" s="60"/>
      <c r="H169" s="3"/>
      <c r="I169" s="3"/>
      <c r="J169" s="3"/>
      <c r="K169" s="3"/>
      <c r="L169" s="4"/>
      <c r="M169" s="4"/>
      <c r="N169" s="4"/>
      <c r="O169" s="4"/>
      <c r="P169" s="4"/>
      <c r="Q169" s="4"/>
      <c r="R169" s="4"/>
    </row>
    <row r="171" spans="1:18" s="1" customFormat="1" ht="12.75" customHeight="1">
      <c r="A171" s="72"/>
      <c r="B171" s="1" t="s">
        <v>35</v>
      </c>
      <c r="C171" s="90" t="s">
        <v>36</v>
      </c>
      <c r="D171" s="84">
        <f aca="true" t="shared" si="45" ref="D171:L171">SUBTOTAL(9,D3:D169)</f>
        <v>136</v>
      </c>
      <c r="E171" s="84">
        <f t="shared" si="45"/>
        <v>112</v>
      </c>
      <c r="F171" s="84">
        <f t="shared" si="45"/>
        <v>38</v>
      </c>
      <c r="G171" s="84">
        <f t="shared" si="45"/>
        <v>29</v>
      </c>
      <c r="H171" s="86">
        <f t="shared" si="45"/>
        <v>42</v>
      </c>
      <c r="I171" s="86">
        <f t="shared" si="45"/>
        <v>6</v>
      </c>
      <c r="J171" s="86">
        <f t="shared" si="45"/>
        <v>3</v>
      </c>
      <c r="K171" s="86">
        <f t="shared" si="45"/>
        <v>0</v>
      </c>
      <c r="L171" s="88">
        <f t="shared" si="45"/>
        <v>16</v>
      </c>
      <c r="M171" s="88">
        <f aca="true" t="shared" si="46" ref="M171:R171">SUBTOTAL(9,M3:M169)</f>
        <v>21</v>
      </c>
      <c r="N171" s="88">
        <f t="shared" si="46"/>
        <v>1</v>
      </c>
      <c r="O171" s="88">
        <f t="shared" si="46"/>
        <v>22</v>
      </c>
      <c r="P171" s="88">
        <f t="shared" si="46"/>
        <v>0</v>
      </c>
      <c r="Q171" s="88">
        <f t="shared" si="46"/>
        <v>1</v>
      </c>
      <c r="R171" s="88">
        <f t="shared" si="46"/>
        <v>1</v>
      </c>
    </row>
  </sheetData>
  <sheetProtection/>
  <autoFilter ref="B1:B169"/>
  <printOptions/>
  <pageMargins left="0.6692913385826772" right="0.3937007874015748" top="0.7874015748031497" bottom="0.8267716535433072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71"/>
  <sheetViews>
    <sheetView showGridLines="0" zoomScalePageLayoutView="0" workbookViewId="0" topLeftCell="A1">
      <pane ySplit="1" topLeftCell="A2" activePane="bottomLeft" state="frozen"/>
      <selection pane="topLeft" activeCell="A27" sqref="A27"/>
      <selection pane="bottomLeft" activeCell="A27" sqref="A27"/>
    </sheetView>
  </sheetViews>
  <sheetFormatPr defaultColWidth="11.421875" defaultRowHeight="12.75" customHeight="1"/>
  <cols>
    <col min="1" max="1" width="20.7109375" style="131" customWidth="1"/>
    <col min="2" max="2" width="20.7109375" style="116" customWidth="1"/>
    <col min="3" max="18" width="3.7109375" style="116" customWidth="1"/>
    <col min="19" max="19" width="0" style="116" hidden="1" customWidth="1"/>
    <col min="20" max="16384" width="11.421875" style="116" customWidth="1"/>
  </cols>
  <sheetData>
    <row r="1" spans="1:18" s="1" customFormat="1" ht="12.75" customHeight="1">
      <c r="A1" s="71" t="str">
        <f>daten!D1</f>
        <v>Bayern</v>
      </c>
      <c r="B1" s="1" t="s">
        <v>27</v>
      </c>
      <c r="C1" s="35" t="s">
        <v>25</v>
      </c>
      <c r="D1" s="35" t="s">
        <v>1</v>
      </c>
      <c r="E1" s="35" t="s">
        <v>0</v>
      </c>
      <c r="F1" s="35" t="s">
        <v>2</v>
      </c>
      <c r="G1" s="35" t="s">
        <v>3</v>
      </c>
      <c r="H1" s="35" t="s">
        <v>4</v>
      </c>
      <c r="I1" s="35" t="s">
        <v>5</v>
      </c>
      <c r="J1" s="35" t="s">
        <v>6</v>
      </c>
      <c r="K1" s="35" t="s">
        <v>7</v>
      </c>
      <c r="L1" s="35" t="s">
        <v>8</v>
      </c>
      <c r="M1" s="35" t="s">
        <v>9</v>
      </c>
      <c r="N1" s="35" t="s">
        <v>10</v>
      </c>
      <c r="O1" s="35" t="s">
        <v>11</v>
      </c>
      <c r="P1" s="35" t="s">
        <v>12</v>
      </c>
      <c r="Q1" s="35" t="s">
        <v>13</v>
      </c>
      <c r="R1" s="35" t="s">
        <v>14</v>
      </c>
    </row>
    <row r="2" spans="1:18" ht="12.75" customHeight="1">
      <c r="A2" s="72" t="str">
        <f>daten!D2</f>
        <v>Bräckle, Robin</v>
      </c>
      <c r="B2" s="117"/>
      <c r="C2" s="118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8" s="2" customFormat="1" ht="12.75" customHeight="1">
      <c r="A3" s="73" t="str">
        <f>A2</f>
        <v>Bräckle, Robin</v>
      </c>
      <c r="B3" s="12" t="s">
        <v>59</v>
      </c>
      <c r="C3" s="63">
        <v>1</v>
      </c>
      <c r="D3" s="60">
        <v>2</v>
      </c>
      <c r="E3" s="60">
        <v>1</v>
      </c>
      <c r="F3" s="60"/>
      <c r="G3" s="60"/>
      <c r="H3" s="3">
        <v>1</v>
      </c>
      <c r="I3" s="3"/>
      <c r="J3" s="3"/>
      <c r="K3" s="3"/>
      <c r="L3" s="4"/>
      <c r="M3" s="4">
        <v>1</v>
      </c>
      <c r="N3" s="4"/>
      <c r="O3" s="4"/>
      <c r="P3" s="4">
        <v>1</v>
      </c>
      <c r="Q3" s="4"/>
      <c r="R3" s="4"/>
    </row>
    <row r="4" spans="1:18" s="2" customFormat="1" ht="12.75" customHeight="1">
      <c r="A4" s="73" t="str">
        <f>A2</f>
        <v>Bräckle, Robin</v>
      </c>
      <c r="B4" s="12" t="s">
        <v>65</v>
      </c>
      <c r="C4" s="63"/>
      <c r="D4" s="60"/>
      <c r="E4" s="60"/>
      <c r="F4" s="60"/>
      <c r="G4" s="60"/>
      <c r="H4" s="3"/>
      <c r="I4" s="3"/>
      <c r="J4" s="3"/>
      <c r="K4" s="3"/>
      <c r="L4" s="4"/>
      <c r="M4" s="4"/>
      <c r="N4" s="4"/>
      <c r="O4" s="4"/>
      <c r="P4" s="4"/>
      <c r="Q4" s="4"/>
      <c r="R4" s="4"/>
    </row>
    <row r="5" spans="1:18" s="2" customFormat="1" ht="12.75" customHeight="1">
      <c r="A5" s="73" t="str">
        <f>A2</f>
        <v>Bräckle, Robin</v>
      </c>
      <c r="B5" s="12" t="s">
        <v>67</v>
      </c>
      <c r="C5" s="63">
        <v>1</v>
      </c>
      <c r="D5" s="60">
        <v>1</v>
      </c>
      <c r="E5" s="60"/>
      <c r="F5" s="60">
        <v>1</v>
      </c>
      <c r="G5" s="60"/>
      <c r="H5" s="3"/>
      <c r="I5" s="3"/>
      <c r="J5" s="3"/>
      <c r="K5" s="3"/>
      <c r="L5" s="4"/>
      <c r="M5" s="4">
        <v>1</v>
      </c>
      <c r="N5" s="4"/>
      <c r="O5" s="4"/>
      <c r="P5" s="4"/>
      <c r="Q5" s="4"/>
      <c r="R5" s="4"/>
    </row>
    <row r="6" spans="1:18" s="2" customFormat="1" ht="12.75" customHeight="1">
      <c r="A6" s="73" t="str">
        <f>A2</f>
        <v>Bräckle, Robin</v>
      </c>
      <c r="B6" s="12" t="s">
        <v>62</v>
      </c>
      <c r="C6" s="63"/>
      <c r="D6" s="60"/>
      <c r="E6" s="60"/>
      <c r="F6" s="60"/>
      <c r="G6" s="60"/>
      <c r="H6" s="3"/>
      <c r="I6" s="3"/>
      <c r="J6" s="3"/>
      <c r="K6" s="3"/>
      <c r="L6" s="4"/>
      <c r="M6" s="4"/>
      <c r="N6" s="4"/>
      <c r="O6" s="4"/>
      <c r="P6" s="4"/>
      <c r="Q6" s="4"/>
      <c r="R6" s="4"/>
    </row>
    <row r="7" spans="1:18" s="2" customFormat="1" ht="12.75" customHeight="1">
      <c r="A7" s="73" t="str">
        <f>A4</f>
        <v>Bräckle, Robin</v>
      </c>
      <c r="B7" s="12" t="s">
        <v>28</v>
      </c>
      <c r="C7" s="63"/>
      <c r="D7" s="60"/>
      <c r="E7" s="60"/>
      <c r="F7" s="60"/>
      <c r="G7" s="60"/>
      <c r="H7" s="3"/>
      <c r="I7" s="3"/>
      <c r="J7" s="3"/>
      <c r="K7" s="3"/>
      <c r="L7" s="4"/>
      <c r="M7" s="4"/>
      <c r="N7" s="4"/>
      <c r="O7" s="4"/>
      <c r="P7" s="4"/>
      <c r="Q7" s="4"/>
      <c r="R7" s="4"/>
    </row>
    <row r="8" spans="1:18" s="2" customFormat="1" ht="12.75" customHeight="1">
      <c r="A8" s="73" t="str">
        <f>A4</f>
        <v>Bräckle, Robin</v>
      </c>
      <c r="B8" s="12" t="s">
        <v>33</v>
      </c>
      <c r="C8" s="63"/>
      <c r="D8" s="60"/>
      <c r="E8" s="60"/>
      <c r="F8" s="60"/>
      <c r="G8" s="60"/>
      <c r="H8" s="3"/>
      <c r="I8" s="3"/>
      <c r="J8" s="3"/>
      <c r="K8" s="3"/>
      <c r="L8" s="4"/>
      <c r="M8" s="4"/>
      <c r="N8" s="4"/>
      <c r="O8" s="4"/>
      <c r="P8" s="4"/>
      <c r="Q8" s="4"/>
      <c r="R8" s="4"/>
    </row>
    <row r="9" spans="1:18" ht="12.75" customHeight="1">
      <c r="A9" s="72" t="str">
        <f>daten!D3</f>
        <v>Buchner, David</v>
      </c>
      <c r="B9" s="117"/>
      <c r="C9" s="118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18" s="2" customFormat="1" ht="12.75" customHeight="1">
      <c r="A10" s="73" t="str">
        <f aca="true" t="shared" si="0" ref="A10:A15">A9</f>
        <v>Buchner, David</v>
      </c>
      <c r="B10" s="5" t="str">
        <f>$B$3</f>
        <v>Baden-Württemberg</v>
      </c>
      <c r="C10" s="63">
        <v>1</v>
      </c>
      <c r="D10" s="60">
        <v>2</v>
      </c>
      <c r="E10" s="60">
        <v>2</v>
      </c>
      <c r="F10" s="60"/>
      <c r="G10" s="60"/>
      <c r="H10" s="3">
        <v>1</v>
      </c>
      <c r="I10" s="3"/>
      <c r="J10" s="3"/>
      <c r="K10" s="3"/>
      <c r="L10" s="4"/>
      <c r="M10" s="4"/>
      <c r="N10" s="4"/>
      <c r="O10" s="4"/>
      <c r="P10" s="4"/>
      <c r="Q10" s="4"/>
      <c r="R10" s="4"/>
    </row>
    <row r="11" spans="1:18" s="2" customFormat="1" ht="12.75" customHeight="1">
      <c r="A11" s="73" t="str">
        <f t="shared" si="0"/>
        <v>Buchner, David</v>
      </c>
      <c r="B11" s="5" t="str">
        <f>$B$4</f>
        <v>Schleswig-H./Hamburg</v>
      </c>
      <c r="C11" s="63">
        <v>1</v>
      </c>
      <c r="D11" s="60">
        <v>3</v>
      </c>
      <c r="E11" s="60">
        <v>3</v>
      </c>
      <c r="F11" s="60">
        <v>1</v>
      </c>
      <c r="G11" s="60"/>
      <c r="H11" s="3">
        <v>1</v>
      </c>
      <c r="I11" s="3"/>
      <c r="J11" s="3"/>
      <c r="K11" s="3"/>
      <c r="L11" s="4">
        <v>1</v>
      </c>
      <c r="M11" s="4"/>
      <c r="N11" s="4"/>
      <c r="O11" s="4"/>
      <c r="P11" s="4"/>
      <c r="Q11" s="4"/>
      <c r="R11" s="4"/>
    </row>
    <row r="12" spans="1:18" s="2" customFormat="1" ht="12.75" customHeight="1">
      <c r="A12" s="73" t="str">
        <f t="shared" si="0"/>
        <v>Buchner, David</v>
      </c>
      <c r="B12" s="5" t="str">
        <f>$B$5</f>
        <v>NRW</v>
      </c>
      <c r="C12" s="63">
        <v>1</v>
      </c>
      <c r="D12" s="60">
        <v>3</v>
      </c>
      <c r="E12" s="60">
        <v>1</v>
      </c>
      <c r="F12" s="60"/>
      <c r="G12" s="60"/>
      <c r="H12" s="3"/>
      <c r="I12" s="3"/>
      <c r="J12" s="3"/>
      <c r="K12" s="3"/>
      <c r="L12" s="4"/>
      <c r="M12" s="4"/>
      <c r="N12" s="4">
        <v>1</v>
      </c>
      <c r="O12" s="4"/>
      <c r="P12" s="4"/>
      <c r="Q12" s="4">
        <v>1</v>
      </c>
      <c r="R12" s="4"/>
    </row>
    <row r="13" spans="1:18" s="2" customFormat="1" ht="12.75" customHeight="1">
      <c r="A13" s="73" t="str">
        <f t="shared" si="0"/>
        <v>Buchner, David</v>
      </c>
      <c r="B13" s="5" t="str">
        <f>$B$6</f>
        <v>Hessen</v>
      </c>
      <c r="C13" s="63">
        <v>1</v>
      </c>
      <c r="D13" s="60">
        <v>3</v>
      </c>
      <c r="E13" s="60">
        <v>3</v>
      </c>
      <c r="F13" s="60">
        <v>1</v>
      </c>
      <c r="G13" s="60">
        <v>1</v>
      </c>
      <c r="H13" s="3">
        <v>1</v>
      </c>
      <c r="I13" s="3"/>
      <c r="J13" s="3"/>
      <c r="K13" s="3"/>
      <c r="L13" s="4"/>
      <c r="M13" s="4"/>
      <c r="N13" s="4"/>
      <c r="O13" s="4">
        <v>1</v>
      </c>
      <c r="P13" s="4"/>
      <c r="Q13" s="4"/>
      <c r="R13" s="4"/>
    </row>
    <row r="14" spans="1:18" s="2" customFormat="1" ht="12.75" customHeight="1">
      <c r="A14" s="73" t="str">
        <f t="shared" si="0"/>
        <v>Buchner, David</v>
      </c>
      <c r="B14" s="5" t="str">
        <f>B7</f>
        <v>Gegner 5</v>
      </c>
      <c r="C14" s="63"/>
      <c r="D14" s="60"/>
      <c r="E14" s="60"/>
      <c r="F14" s="60"/>
      <c r="G14" s="60"/>
      <c r="H14" s="3"/>
      <c r="I14" s="3"/>
      <c r="J14" s="3"/>
      <c r="K14" s="3"/>
      <c r="L14" s="4"/>
      <c r="M14" s="4"/>
      <c r="N14" s="4"/>
      <c r="O14" s="4"/>
      <c r="P14" s="4"/>
      <c r="Q14" s="4"/>
      <c r="R14" s="4"/>
    </row>
    <row r="15" spans="1:18" s="2" customFormat="1" ht="12.75" customHeight="1">
      <c r="A15" s="73" t="str">
        <f t="shared" si="0"/>
        <v>Buchner, David</v>
      </c>
      <c r="B15" s="5" t="str">
        <f>B8</f>
        <v>Gegner 6</v>
      </c>
      <c r="C15" s="63"/>
      <c r="D15" s="60"/>
      <c r="E15" s="60"/>
      <c r="F15" s="60"/>
      <c r="G15" s="60"/>
      <c r="H15" s="3"/>
      <c r="I15" s="3"/>
      <c r="J15" s="3"/>
      <c r="K15" s="3"/>
      <c r="L15" s="4"/>
      <c r="M15" s="4"/>
      <c r="N15" s="4"/>
      <c r="O15" s="4"/>
      <c r="P15" s="4"/>
      <c r="Q15" s="4"/>
      <c r="R15" s="4"/>
    </row>
    <row r="16" spans="1:18" ht="12.75" customHeight="1">
      <c r="A16" s="72" t="str">
        <f>daten!D4</f>
        <v>Buchner, Samuel</v>
      </c>
      <c r="B16" s="117"/>
      <c r="C16" s="118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1:18" s="2" customFormat="1" ht="12.75" customHeight="1">
      <c r="A17" s="73" t="str">
        <f aca="true" t="shared" si="1" ref="A17:A22">A16</f>
        <v>Buchner, Samuel</v>
      </c>
      <c r="B17" s="5" t="str">
        <f aca="true" t="shared" si="2" ref="B17:B22">B3</f>
        <v>Baden-Württemberg</v>
      </c>
      <c r="C17" s="63"/>
      <c r="D17" s="60"/>
      <c r="E17" s="60"/>
      <c r="F17" s="60"/>
      <c r="G17" s="60"/>
      <c r="H17" s="3"/>
      <c r="I17" s="3"/>
      <c r="J17" s="3"/>
      <c r="K17" s="3"/>
      <c r="L17" s="4"/>
      <c r="M17" s="4"/>
      <c r="N17" s="4"/>
      <c r="O17" s="4"/>
      <c r="P17" s="4"/>
      <c r="Q17" s="4"/>
      <c r="R17" s="4"/>
    </row>
    <row r="18" spans="1:18" s="2" customFormat="1" ht="12.75" customHeight="1">
      <c r="A18" s="73" t="str">
        <f t="shared" si="1"/>
        <v>Buchner, Samuel</v>
      </c>
      <c r="B18" s="5" t="str">
        <f t="shared" si="2"/>
        <v>Schleswig-H./Hamburg</v>
      </c>
      <c r="C18" s="63"/>
      <c r="D18" s="60"/>
      <c r="E18" s="60"/>
      <c r="F18" s="60"/>
      <c r="G18" s="60"/>
      <c r="H18" s="3"/>
      <c r="I18" s="3"/>
      <c r="J18" s="3"/>
      <c r="K18" s="3"/>
      <c r="L18" s="4"/>
      <c r="M18" s="4"/>
      <c r="N18" s="4"/>
      <c r="O18" s="4"/>
      <c r="P18" s="4"/>
      <c r="Q18" s="4"/>
      <c r="R18" s="4"/>
    </row>
    <row r="19" spans="1:18" s="2" customFormat="1" ht="12.75" customHeight="1">
      <c r="A19" s="73" t="str">
        <f t="shared" si="1"/>
        <v>Buchner, Samuel</v>
      </c>
      <c r="B19" s="5" t="str">
        <f t="shared" si="2"/>
        <v>NRW</v>
      </c>
      <c r="C19" s="63"/>
      <c r="D19" s="60"/>
      <c r="E19" s="60"/>
      <c r="F19" s="60"/>
      <c r="G19" s="60"/>
      <c r="H19" s="3"/>
      <c r="I19" s="3"/>
      <c r="J19" s="3"/>
      <c r="K19" s="3"/>
      <c r="L19" s="4"/>
      <c r="M19" s="4"/>
      <c r="N19" s="4"/>
      <c r="O19" s="4"/>
      <c r="P19" s="4"/>
      <c r="Q19" s="4"/>
      <c r="R19" s="4"/>
    </row>
    <row r="20" spans="1:18" s="2" customFormat="1" ht="12.75" customHeight="1">
      <c r="A20" s="73" t="str">
        <f t="shared" si="1"/>
        <v>Buchner, Samuel</v>
      </c>
      <c r="B20" s="5" t="str">
        <f t="shared" si="2"/>
        <v>Hessen</v>
      </c>
      <c r="C20" s="63"/>
      <c r="D20" s="60"/>
      <c r="E20" s="60"/>
      <c r="F20" s="60"/>
      <c r="G20" s="60"/>
      <c r="H20" s="3"/>
      <c r="I20" s="3"/>
      <c r="J20" s="3"/>
      <c r="K20" s="3"/>
      <c r="L20" s="4"/>
      <c r="M20" s="4"/>
      <c r="N20" s="4"/>
      <c r="O20" s="4"/>
      <c r="P20" s="4"/>
      <c r="Q20" s="4"/>
      <c r="R20" s="4"/>
    </row>
    <row r="21" spans="1:18" s="2" customFormat="1" ht="12.75" customHeight="1">
      <c r="A21" s="73" t="str">
        <f t="shared" si="1"/>
        <v>Buchner, Samuel</v>
      </c>
      <c r="B21" s="5" t="str">
        <f t="shared" si="2"/>
        <v>Gegner 5</v>
      </c>
      <c r="C21" s="63"/>
      <c r="D21" s="60"/>
      <c r="E21" s="60"/>
      <c r="F21" s="60"/>
      <c r="G21" s="60"/>
      <c r="H21" s="3"/>
      <c r="I21" s="3"/>
      <c r="J21" s="3"/>
      <c r="K21" s="3"/>
      <c r="L21" s="4"/>
      <c r="M21" s="4"/>
      <c r="N21" s="4"/>
      <c r="O21" s="4"/>
      <c r="P21" s="4"/>
      <c r="Q21" s="4"/>
      <c r="R21" s="4"/>
    </row>
    <row r="22" spans="1:18" s="2" customFormat="1" ht="12.75" customHeight="1">
      <c r="A22" s="73" t="str">
        <f t="shared" si="1"/>
        <v>Buchner, Samuel</v>
      </c>
      <c r="B22" s="5" t="str">
        <f t="shared" si="2"/>
        <v>Gegner 6</v>
      </c>
      <c r="C22" s="63"/>
      <c r="D22" s="60"/>
      <c r="E22" s="60"/>
      <c r="F22" s="60"/>
      <c r="G22" s="60"/>
      <c r="H22" s="3"/>
      <c r="I22" s="3"/>
      <c r="J22" s="3"/>
      <c r="K22" s="3"/>
      <c r="L22" s="4"/>
      <c r="M22" s="4"/>
      <c r="N22" s="4"/>
      <c r="O22" s="4"/>
      <c r="P22" s="4"/>
      <c r="Q22" s="4"/>
      <c r="R22" s="4"/>
    </row>
    <row r="23" spans="1:44" ht="12.75" customHeight="1">
      <c r="A23" s="72" t="str">
        <f>daten!D5</f>
        <v>Haushalter, Leo</v>
      </c>
      <c r="B23" s="117"/>
      <c r="C23" s="118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</row>
    <row r="24" spans="1:18" s="2" customFormat="1" ht="12.75" customHeight="1">
      <c r="A24" s="73" t="str">
        <f aca="true" t="shared" si="3" ref="A24:A29">A23</f>
        <v>Haushalter, Leo</v>
      </c>
      <c r="B24" s="5" t="str">
        <f aca="true" t="shared" si="4" ref="B24:B29">B3</f>
        <v>Baden-Württemberg</v>
      </c>
      <c r="C24" s="63"/>
      <c r="D24" s="60"/>
      <c r="E24" s="60"/>
      <c r="F24" s="60"/>
      <c r="G24" s="60"/>
      <c r="H24" s="3"/>
      <c r="I24" s="3"/>
      <c r="J24" s="3"/>
      <c r="K24" s="3"/>
      <c r="L24" s="4"/>
      <c r="M24" s="4"/>
      <c r="N24" s="4"/>
      <c r="O24" s="4"/>
      <c r="P24" s="4"/>
      <c r="Q24" s="4"/>
      <c r="R24" s="4"/>
    </row>
    <row r="25" spans="1:18" s="2" customFormat="1" ht="12.75" customHeight="1">
      <c r="A25" s="73" t="str">
        <f t="shared" si="3"/>
        <v>Haushalter, Leo</v>
      </c>
      <c r="B25" s="5" t="str">
        <f t="shared" si="4"/>
        <v>Schleswig-H./Hamburg</v>
      </c>
      <c r="C25" s="63"/>
      <c r="D25" s="60"/>
      <c r="E25" s="60"/>
      <c r="F25" s="60"/>
      <c r="G25" s="60"/>
      <c r="H25" s="3"/>
      <c r="I25" s="3"/>
      <c r="J25" s="3"/>
      <c r="K25" s="3"/>
      <c r="L25" s="4"/>
      <c r="M25" s="4"/>
      <c r="N25" s="4"/>
      <c r="O25" s="4"/>
      <c r="P25" s="4"/>
      <c r="Q25" s="4"/>
      <c r="R25" s="4"/>
    </row>
    <row r="26" spans="1:18" s="2" customFormat="1" ht="12.75" customHeight="1">
      <c r="A26" s="73" t="str">
        <f t="shared" si="3"/>
        <v>Haushalter, Leo</v>
      </c>
      <c r="B26" s="5" t="str">
        <f t="shared" si="4"/>
        <v>NRW</v>
      </c>
      <c r="C26" s="63"/>
      <c r="D26" s="60"/>
      <c r="E26" s="60"/>
      <c r="F26" s="60"/>
      <c r="G26" s="60"/>
      <c r="H26" s="3"/>
      <c r="I26" s="3"/>
      <c r="J26" s="3"/>
      <c r="K26" s="3"/>
      <c r="L26" s="4"/>
      <c r="M26" s="4"/>
      <c r="N26" s="4"/>
      <c r="O26" s="4"/>
      <c r="P26" s="4"/>
      <c r="Q26" s="4"/>
      <c r="R26" s="4"/>
    </row>
    <row r="27" spans="1:18" s="2" customFormat="1" ht="12.75" customHeight="1">
      <c r="A27" s="73" t="str">
        <f t="shared" si="3"/>
        <v>Haushalter, Leo</v>
      </c>
      <c r="B27" s="5" t="str">
        <f t="shared" si="4"/>
        <v>Hessen</v>
      </c>
      <c r="C27" s="63"/>
      <c r="D27" s="60"/>
      <c r="E27" s="60"/>
      <c r="F27" s="60"/>
      <c r="G27" s="60"/>
      <c r="H27" s="3"/>
      <c r="I27" s="3"/>
      <c r="J27" s="3"/>
      <c r="K27" s="3"/>
      <c r="L27" s="4"/>
      <c r="M27" s="4"/>
      <c r="N27" s="4"/>
      <c r="O27" s="4"/>
      <c r="P27" s="4"/>
      <c r="Q27" s="4"/>
      <c r="R27" s="4"/>
    </row>
    <row r="28" spans="1:18" s="2" customFormat="1" ht="12.75" customHeight="1">
      <c r="A28" s="73" t="str">
        <f t="shared" si="3"/>
        <v>Haushalter, Leo</v>
      </c>
      <c r="B28" s="5" t="str">
        <f t="shared" si="4"/>
        <v>Gegner 5</v>
      </c>
      <c r="C28" s="63"/>
      <c r="D28" s="60"/>
      <c r="E28" s="60"/>
      <c r="F28" s="60"/>
      <c r="G28" s="60"/>
      <c r="H28" s="3"/>
      <c r="I28" s="3"/>
      <c r="J28" s="3"/>
      <c r="K28" s="3"/>
      <c r="L28" s="4"/>
      <c r="M28" s="4"/>
      <c r="N28" s="4"/>
      <c r="O28" s="4"/>
      <c r="P28" s="4"/>
      <c r="Q28" s="4"/>
      <c r="R28" s="4"/>
    </row>
    <row r="29" spans="1:18" s="2" customFormat="1" ht="12.75" customHeight="1">
      <c r="A29" s="73" t="str">
        <f t="shared" si="3"/>
        <v>Haushalter, Leo</v>
      </c>
      <c r="B29" s="5" t="str">
        <f t="shared" si="4"/>
        <v>Gegner 6</v>
      </c>
      <c r="C29" s="63"/>
      <c r="D29" s="60"/>
      <c r="E29" s="60"/>
      <c r="F29" s="60"/>
      <c r="G29" s="60"/>
      <c r="H29" s="3"/>
      <c r="I29" s="3"/>
      <c r="J29" s="3"/>
      <c r="K29" s="3"/>
      <c r="L29" s="4"/>
      <c r="M29" s="4"/>
      <c r="N29" s="4"/>
      <c r="O29" s="4"/>
      <c r="P29" s="4"/>
      <c r="Q29" s="4"/>
      <c r="R29" s="4"/>
    </row>
    <row r="30" spans="1:18" ht="12.75" customHeight="1">
      <c r="A30" s="72" t="str">
        <f>daten!D6</f>
        <v>Hofmann, Nico</v>
      </c>
      <c r="B30" s="117"/>
      <c r="C30" s="118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</row>
    <row r="31" spans="1:18" s="2" customFormat="1" ht="12.75" customHeight="1">
      <c r="A31" s="73" t="str">
        <f aca="true" t="shared" si="5" ref="A31:A36">A30</f>
        <v>Hofmann, Nico</v>
      </c>
      <c r="B31" s="5" t="str">
        <f aca="true" t="shared" si="6" ref="B31:B36">B3</f>
        <v>Baden-Württemberg</v>
      </c>
      <c r="C31" s="63"/>
      <c r="D31" s="60"/>
      <c r="E31" s="60"/>
      <c r="F31" s="60"/>
      <c r="G31" s="60"/>
      <c r="H31" s="3"/>
      <c r="I31" s="3"/>
      <c r="J31" s="3"/>
      <c r="K31" s="3"/>
      <c r="L31" s="4"/>
      <c r="M31" s="4"/>
      <c r="N31" s="4"/>
      <c r="O31" s="4"/>
      <c r="P31" s="4"/>
      <c r="Q31" s="57"/>
      <c r="R31" s="4"/>
    </row>
    <row r="32" spans="1:18" s="2" customFormat="1" ht="12.75" customHeight="1">
      <c r="A32" s="73" t="str">
        <f t="shared" si="5"/>
        <v>Hofmann, Nico</v>
      </c>
      <c r="B32" s="5" t="str">
        <f t="shared" si="6"/>
        <v>Schleswig-H./Hamburg</v>
      </c>
      <c r="C32" s="63"/>
      <c r="D32" s="60"/>
      <c r="E32" s="60"/>
      <c r="F32" s="60"/>
      <c r="G32" s="60"/>
      <c r="H32" s="3"/>
      <c r="I32" s="3"/>
      <c r="J32" s="3"/>
      <c r="K32" s="3"/>
      <c r="L32" s="4"/>
      <c r="M32" s="4"/>
      <c r="N32" s="4"/>
      <c r="O32" s="4"/>
      <c r="P32" s="4"/>
      <c r="Q32" s="57"/>
      <c r="R32" s="4"/>
    </row>
    <row r="33" spans="1:18" s="2" customFormat="1" ht="12.75" customHeight="1">
      <c r="A33" s="73" t="str">
        <f t="shared" si="5"/>
        <v>Hofmann, Nico</v>
      </c>
      <c r="B33" s="5" t="str">
        <f t="shared" si="6"/>
        <v>NRW</v>
      </c>
      <c r="C33" s="63"/>
      <c r="D33" s="60"/>
      <c r="E33" s="60"/>
      <c r="F33" s="60"/>
      <c r="G33" s="60"/>
      <c r="H33" s="3"/>
      <c r="I33" s="3"/>
      <c r="J33" s="3"/>
      <c r="K33" s="3"/>
      <c r="L33" s="4"/>
      <c r="M33" s="4"/>
      <c r="N33" s="4"/>
      <c r="O33" s="4"/>
      <c r="P33" s="4"/>
      <c r="Q33" s="57"/>
      <c r="R33" s="4"/>
    </row>
    <row r="34" spans="1:18" s="2" customFormat="1" ht="12.75" customHeight="1">
      <c r="A34" s="73" t="str">
        <f t="shared" si="5"/>
        <v>Hofmann, Nico</v>
      </c>
      <c r="B34" s="5" t="str">
        <f t="shared" si="6"/>
        <v>Hessen</v>
      </c>
      <c r="C34" s="63"/>
      <c r="D34" s="60"/>
      <c r="E34" s="60"/>
      <c r="F34" s="60"/>
      <c r="G34" s="60"/>
      <c r="H34" s="3"/>
      <c r="I34" s="3"/>
      <c r="J34" s="3"/>
      <c r="K34" s="3"/>
      <c r="L34" s="4"/>
      <c r="M34" s="4"/>
      <c r="N34" s="4"/>
      <c r="O34" s="4"/>
      <c r="P34" s="4"/>
      <c r="Q34" s="57"/>
      <c r="R34" s="4"/>
    </row>
    <row r="35" spans="1:18" s="2" customFormat="1" ht="12.75" customHeight="1">
      <c r="A35" s="73" t="str">
        <f t="shared" si="5"/>
        <v>Hofmann, Nico</v>
      </c>
      <c r="B35" s="5" t="str">
        <f t="shared" si="6"/>
        <v>Gegner 5</v>
      </c>
      <c r="C35" s="63"/>
      <c r="D35" s="60"/>
      <c r="E35" s="60"/>
      <c r="F35" s="60"/>
      <c r="G35" s="60"/>
      <c r="H35" s="3"/>
      <c r="I35" s="3"/>
      <c r="J35" s="3"/>
      <c r="K35" s="3"/>
      <c r="L35" s="4"/>
      <c r="M35" s="4"/>
      <c r="N35" s="4"/>
      <c r="O35" s="4"/>
      <c r="P35" s="4"/>
      <c r="Q35" s="57"/>
      <c r="R35" s="4"/>
    </row>
    <row r="36" spans="1:18" s="2" customFormat="1" ht="12.75" customHeight="1">
      <c r="A36" s="73" t="str">
        <f t="shared" si="5"/>
        <v>Hofmann, Nico</v>
      </c>
      <c r="B36" s="5" t="str">
        <f t="shared" si="6"/>
        <v>Gegner 6</v>
      </c>
      <c r="C36" s="63"/>
      <c r="D36" s="60"/>
      <c r="E36" s="60"/>
      <c r="F36" s="60"/>
      <c r="G36" s="60"/>
      <c r="H36" s="3"/>
      <c r="I36" s="3"/>
      <c r="J36" s="3"/>
      <c r="K36" s="3"/>
      <c r="L36" s="4"/>
      <c r="M36" s="4"/>
      <c r="N36" s="4"/>
      <c r="O36" s="4"/>
      <c r="P36" s="4"/>
      <c r="Q36" s="57"/>
      <c r="R36" s="4"/>
    </row>
    <row r="37" spans="1:18" ht="12.75" customHeight="1">
      <c r="A37" s="72" t="str">
        <f>daten!D7</f>
        <v>Jagr, Daniel</v>
      </c>
      <c r="B37" s="117"/>
      <c r="C37" s="118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</row>
    <row r="38" spans="1:18" s="2" customFormat="1" ht="12.75" customHeight="1">
      <c r="A38" s="73" t="str">
        <f aca="true" t="shared" si="7" ref="A38:A43">A37</f>
        <v>Jagr, Daniel</v>
      </c>
      <c r="B38" s="5" t="str">
        <f aca="true" t="shared" si="8" ref="B38:B43">B3</f>
        <v>Baden-Württemberg</v>
      </c>
      <c r="C38" s="63"/>
      <c r="D38" s="60"/>
      <c r="E38" s="60"/>
      <c r="F38" s="60"/>
      <c r="G38" s="60"/>
      <c r="H38" s="3"/>
      <c r="I38" s="3"/>
      <c r="J38" s="3"/>
      <c r="K38" s="3"/>
      <c r="L38" s="4"/>
      <c r="M38" s="4"/>
      <c r="N38" s="4"/>
      <c r="O38" s="4"/>
      <c r="P38" s="4"/>
      <c r="Q38" s="4"/>
      <c r="R38" s="4"/>
    </row>
    <row r="39" spans="1:18" s="2" customFormat="1" ht="12.75" customHeight="1">
      <c r="A39" s="73" t="str">
        <f t="shared" si="7"/>
        <v>Jagr, Daniel</v>
      </c>
      <c r="B39" s="5" t="str">
        <f t="shared" si="8"/>
        <v>Schleswig-H./Hamburg</v>
      </c>
      <c r="C39" s="63"/>
      <c r="D39" s="60"/>
      <c r="E39" s="60"/>
      <c r="F39" s="60"/>
      <c r="G39" s="60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</row>
    <row r="40" spans="1:18" s="2" customFormat="1" ht="12.75" customHeight="1">
      <c r="A40" s="73" t="str">
        <f t="shared" si="7"/>
        <v>Jagr, Daniel</v>
      </c>
      <c r="B40" s="5" t="str">
        <f t="shared" si="8"/>
        <v>NRW</v>
      </c>
      <c r="C40" s="63"/>
      <c r="D40" s="60"/>
      <c r="E40" s="60"/>
      <c r="F40" s="60"/>
      <c r="G40" s="60"/>
      <c r="H40" s="3"/>
      <c r="I40" s="3"/>
      <c r="J40" s="3"/>
      <c r="K40" s="3"/>
      <c r="L40" s="4"/>
      <c r="M40" s="4"/>
      <c r="N40" s="4"/>
      <c r="O40" s="4"/>
      <c r="P40" s="4"/>
      <c r="Q40" s="4"/>
      <c r="R40" s="4"/>
    </row>
    <row r="41" spans="1:18" s="2" customFormat="1" ht="12.75" customHeight="1">
      <c r="A41" s="73" t="str">
        <f t="shared" si="7"/>
        <v>Jagr, Daniel</v>
      </c>
      <c r="B41" s="5" t="str">
        <f t="shared" si="8"/>
        <v>Hessen</v>
      </c>
      <c r="C41" s="63"/>
      <c r="D41" s="60"/>
      <c r="E41" s="60"/>
      <c r="F41" s="60"/>
      <c r="G41" s="60"/>
      <c r="H41" s="3"/>
      <c r="I41" s="3"/>
      <c r="J41" s="3"/>
      <c r="K41" s="3"/>
      <c r="L41" s="4"/>
      <c r="M41" s="4"/>
      <c r="N41" s="4"/>
      <c r="O41" s="4"/>
      <c r="P41" s="4"/>
      <c r="Q41" s="4"/>
      <c r="R41" s="4"/>
    </row>
    <row r="42" spans="1:18" s="2" customFormat="1" ht="12.75" customHeight="1">
      <c r="A42" s="73" t="str">
        <f t="shared" si="7"/>
        <v>Jagr, Daniel</v>
      </c>
      <c r="B42" s="5" t="str">
        <f t="shared" si="8"/>
        <v>Gegner 5</v>
      </c>
      <c r="C42" s="63"/>
      <c r="D42" s="60"/>
      <c r="E42" s="60"/>
      <c r="F42" s="60"/>
      <c r="G42" s="60"/>
      <c r="H42" s="3"/>
      <c r="I42" s="3"/>
      <c r="J42" s="3"/>
      <c r="K42" s="3"/>
      <c r="L42" s="4"/>
      <c r="M42" s="4"/>
      <c r="N42" s="4"/>
      <c r="O42" s="4"/>
      <c r="P42" s="4"/>
      <c r="Q42" s="4"/>
      <c r="R42" s="4"/>
    </row>
    <row r="43" spans="1:18" s="2" customFormat="1" ht="12.75" customHeight="1">
      <c r="A43" s="73" t="str">
        <f t="shared" si="7"/>
        <v>Jagr, Daniel</v>
      </c>
      <c r="B43" s="5" t="str">
        <f t="shared" si="8"/>
        <v>Gegner 6</v>
      </c>
      <c r="C43" s="63"/>
      <c r="D43" s="60"/>
      <c r="E43" s="60"/>
      <c r="F43" s="60"/>
      <c r="G43" s="60"/>
      <c r="H43" s="3"/>
      <c r="I43" s="3"/>
      <c r="J43" s="3"/>
      <c r="K43" s="3"/>
      <c r="L43" s="4"/>
      <c r="M43" s="4"/>
      <c r="N43" s="4"/>
      <c r="O43" s="4"/>
      <c r="P43" s="4"/>
      <c r="Q43" s="4"/>
      <c r="R43" s="4"/>
    </row>
    <row r="44" spans="1:18" ht="12.75" customHeight="1">
      <c r="A44" s="72" t="str">
        <f>daten!D8</f>
        <v>Kapff von, Titus</v>
      </c>
      <c r="B44" s="117"/>
      <c r="C44" s="118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</row>
    <row r="45" spans="1:18" s="2" customFormat="1" ht="12.75" customHeight="1">
      <c r="A45" s="73" t="str">
        <f aca="true" t="shared" si="9" ref="A45:A50">A44</f>
        <v>Kapff von, Titus</v>
      </c>
      <c r="B45" s="5" t="str">
        <f aca="true" t="shared" si="10" ref="B45:B50">B3</f>
        <v>Baden-Württemberg</v>
      </c>
      <c r="C45" s="63"/>
      <c r="D45" s="60"/>
      <c r="E45" s="60"/>
      <c r="F45" s="60"/>
      <c r="G45" s="60"/>
      <c r="H45" s="3"/>
      <c r="I45" s="3"/>
      <c r="J45" s="3"/>
      <c r="K45" s="3"/>
      <c r="L45" s="4"/>
      <c r="M45" s="4"/>
      <c r="N45" s="4"/>
      <c r="O45" s="4"/>
      <c r="P45" s="4"/>
      <c r="Q45" s="4"/>
      <c r="R45" s="4"/>
    </row>
    <row r="46" spans="1:18" s="2" customFormat="1" ht="12.75" customHeight="1">
      <c r="A46" s="73" t="str">
        <f t="shared" si="9"/>
        <v>Kapff von, Titus</v>
      </c>
      <c r="B46" s="5" t="str">
        <f t="shared" si="10"/>
        <v>Schleswig-H./Hamburg</v>
      </c>
      <c r="C46" s="63">
        <v>1</v>
      </c>
      <c r="D46" s="60">
        <v>3</v>
      </c>
      <c r="E46" s="60">
        <v>1</v>
      </c>
      <c r="F46" s="60">
        <v>2</v>
      </c>
      <c r="G46" s="60">
        <v>1</v>
      </c>
      <c r="H46" s="3">
        <v>1</v>
      </c>
      <c r="I46" s="3"/>
      <c r="J46" s="3"/>
      <c r="K46" s="3"/>
      <c r="L46" s="4"/>
      <c r="M46" s="4">
        <v>1</v>
      </c>
      <c r="N46" s="4"/>
      <c r="O46" s="4">
        <v>2</v>
      </c>
      <c r="P46" s="4"/>
      <c r="Q46" s="4"/>
      <c r="R46" s="4">
        <v>1</v>
      </c>
    </row>
    <row r="47" spans="1:18" s="2" customFormat="1" ht="12.75" customHeight="1">
      <c r="A47" s="73" t="str">
        <f t="shared" si="9"/>
        <v>Kapff von, Titus</v>
      </c>
      <c r="B47" s="5" t="str">
        <f t="shared" si="10"/>
        <v>NRW</v>
      </c>
      <c r="C47" s="63">
        <v>1</v>
      </c>
      <c r="D47" s="60">
        <v>4</v>
      </c>
      <c r="E47" s="60">
        <v>3</v>
      </c>
      <c r="F47" s="60">
        <v>1</v>
      </c>
      <c r="G47" s="60">
        <v>1</v>
      </c>
      <c r="H47" s="3">
        <v>2</v>
      </c>
      <c r="I47" s="3">
        <v>1</v>
      </c>
      <c r="J47" s="3"/>
      <c r="K47" s="3"/>
      <c r="L47" s="4">
        <v>1</v>
      </c>
      <c r="M47" s="4"/>
      <c r="N47" s="4"/>
      <c r="O47" s="4"/>
      <c r="P47" s="4"/>
      <c r="Q47" s="4">
        <v>1</v>
      </c>
      <c r="R47" s="4"/>
    </row>
    <row r="48" spans="1:18" s="2" customFormat="1" ht="12.75" customHeight="1">
      <c r="A48" s="73" t="str">
        <f t="shared" si="9"/>
        <v>Kapff von, Titus</v>
      </c>
      <c r="B48" s="5" t="str">
        <f t="shared" si="10"/>
        <v>Hessen</v>
      </c>
      <c r="C48" s="63"/>
      <c r="D48" s="60"/>
      <c r="E48" s="60"/>
      <c r="F48" s="60"/>
      <c r="G48" s="60"/>
      <c r="H48" s="3"/>
      <c r="I48" s="3"/>
      <c r="J48" s="3"/>
      <c r="K48" s="3"/>
      <c r="L48" s="4"/>
      <c r="M48" s="4"/>
      <c r="N48" s="4"/>
      <c r="O48" s="4"/>
      <c r="P48" s="4"/>
      <c r="Q48" s="4"/>
      <c r="R48" s="4"/>
    </row>
    <row r="49" spans="1:18" s="2" customFormat="1" ht="12.75" customHeight="1">
      <c r="A49" s="73" t="str">
        <f t="shared" si="9"/>
        <v>Kapff von, Titus</v>
      </c>
      <c r="B49" s="5" t="str">
        <f t="shared" si="10"/>
        <v>Gegner 5</v>
      </c>
      <c r="C49" s="63"/>
      <c r="D49" s="60"/>
      <c r="E49" s="60"/>
      <c r="F49" s="60"/>
      <c r="G49" s="60"/>
      <c r="H49" s="3"/>
      <c r="I49" s="3"/>
      <c r="J49" s="3"/>
      <c r="K49" s="3"/>
      <c r="L49" s="4"/>
      <c r="M49" s="4"/>
      <c r="N49" s="4"/>
      <c r="O49" s="4"/>
      <c r="P49" s="4"/>
      <c r="Q49" s="4"/>
      <c r="R49" s="4"/>
    </row>
    <row r="50" spans="1:18" s="2" customFormat="1" ht="12.75" customHeight="1">
      <c r="A50" s="73" t="str">
        <f t="shared" si="9"/>
        <v>Kapff von, Titus</v>
      </c>
      <c r="B50" s="5" t="str">
        <f t="shared" si="10"/>
        <v>Gegner 6</v>
      </c>
      <c r="C50" s="63"/>
      <c r="D50" s="60"/>
      <c r="E50" s="60"/>
      <c r="F50" s="60"/>
      <c r="G50" s="60"/>
      <c r="H50" s="3"/>
      <c r="I50" s="3"/>
      <c r="J50" s="3"/>
      <c r="K50" s="3"/>
      <c r="L50" s="4"/>
      <c r="M50" s="4"/>
      <c r="N50" s="4"/>
      <c r="O50" s="4"/>
      <c r="P50" s="4"/>
      <c r="Q50" s="4"/>
      <c r="R50" s="4"/>
    </row>
    <row r="51" spans="1:18" ht="12.75" customHeight="1">
      <c r="A51" s="72" t="str">
        <f>daten!D9</f>
        <v>Kinskofer, Thomas</v>
      </c>
      <c r="B51" s="117"/>
      <c r="C51" s="118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</row>
    <row r="52" spans="1:18" s="2" customFormat="1" ht="12.75" customHeight="1">
      <c r="A52" s="73" t="str">
        <f aca="true" t="shared" si="11" ref="A52:A57">A51</f>
        <v>Kinskofer, Thomas</v>
      </c>
      <c r="B52" s="5" t="str">
        <f aca="true" t="shared" si="12" ref="B52:B57">B3</f>
        <v>Baden-Württemberg</v>
      </c>
      <c r="C52" s="63">
        <v>1</v>
      </c>
      <c r="D52" s="60">
        <v>3</v>
      </c>
      <c r="E52" s="60">
        <v>3</v>
      </c>
      <c r="F52" s="60">
        <v>1</v>
      </c>
      <c r="G52" s="60"/>
      <c r="H52" s="3">
        <v>1</v>
      </c>
      <c r="I52" s="3"/>
      <c r="J52" s="3">
        <v>1</v>
      </c>
      <c r="K52" s="3"/>
      <c r="L52" s="4">
        <v>1</v>
      </c>
      <c r="M52" s="4"/>
      <c r="N52" s="4"/>
      <c r="O52" s="4"/>
      <c r="P52" s="4"/>
      <c r="Q52" s="4"/>
      <c r="R52" s="4"/>
    </row>
    <row r="53" spans="1:18" s="2" customFormat="1" ht="12.75" customHeight="1">
      <c r="A53" s="73" t="str">
        <f t="shared" si="11"/>
        <v>Kinskofer, Thomas</v>
      </c>
      <c r="B53" s="5" t="str">
        <f t="shared" si="12"/>
        <v>Schleswig-H./Hamburg</v>
      </c>
      <c r="C53" s="63">
        <v>1</v>
      </c>
      <c r="D53" s="60">
        <v>3</v>
      </c>
      <c r="E53" s="60">
        <v>3</v>
      </c>
      <c r="F53" s="60"/>
      <c r="G53" s="60">
        <v>1</v>
      </c>
      <c r="H53" s="3"/>
      <c r="I53" s="3"/>
      <c r="J53" s="3"/>
      <c r="K53" s="3"/>
      <c r="L53" s="4">
        <v>1</v>
      </c>
      <c r="M53" s="4"/>
      <c r="N53" s="4"/>
      <c r="O53" s="4"/>
      <c r="P53" s="4"/>
      <c r="Q53" s="4"/>
      <c r="R53" s="4"/>
    </row>
    <row r="54" spans="1:18" s="2" customFormat="1" ht="12.75" customHeight="1">
      <c r="A54" s="73" t="str">
        <f t="shared" si="11"/>
        <v>Kinskofer, Thomas</v>
      </c>
      <c r="B54" s="5" t="str">
        <f t="shared" si="12"/>
        <v>NRW</v>
      </c>
      <c r="C54" s="63">
        <v>1</v>
      </c>
      <c r="D54" s="60">
        <v>4</v>
      </c>
      <c r="E54" s="60">
        <v>3</v>
      </c>
      <c r="F54" s="60">
        <v>1</v>
      </c>
      <c r="G54" s="60"/>
      <c r="H54" s="3">
        <v>1</v>
      </c>
      <c r="I54" s="3"/>
      <c r="J54" s="3"/>
      <c r="K54" s="3"/>
      <c r="L54" s="4">
        <v>2</v>
      </c>
      <c r="M54" s="4">
        <v>1</v>
      </c>
      <c r="N54" s="4"/>
      <c r="O54" s="4"/>
      <c r="P54" s="4"/>
      <c r="Q54" s="4"/>
      <c r="R54" s="4"/>
    </row>
    <row r="55" spans="1:18" s="2" customFormat="1" ht="12.75" customHeight="1">
      <c r="A55" s="73" t="str">
        <f t="shared" si="11"/>
        <v>Kinskofer, Thomas</v>
      </c>
      <c r="B55" s="5" t="str">
        <f t="shared" si="12"/>
        <v>Hessen</v>
      </c>
      <c r="C55" s="63">
        <v>1</v>
      </c>
      <c r="D55" s="60">
        <v>3</v>
      </c>
      <c r="E55" s="60">
        <v>3</v>
      </c>
      <c r="F55" s="60"/>
      <c r="G55" s="60"/>
      <c r="H55" s="3"/>
      <c r="I55" s="3"/>
      <c r="J55" s="3"/>
      <c r="K55" s="3"/>
      <c r="L55" s="4"/>
      <c r="M55" s="4"/>
      <c r="N55" s="4"/>
      <c r="O55" s="4"/>
      <c r="P55" s="4"/>
      <c r="Q55" s="4"/>
      <c r="R55" s="4"/>
    </row>
    <row r="56" spans="1:18" s="2" customFormat="1" ht="12.75" customHeight="1">
      <c r="A56" s="73" t="str">
        <f t="shared" si="11"/>
        <v>Kinskofer, Thomas</v>
      </c>
      <c r="B56" s="5" t="str">
        <f t="shared" si="12"/>
        <v>Gegner 5</v>
      </c>
      <c r="C56" s="63"/>
      <c r="D56" s="60"/>
      <c r="E56" s="60"/>
      <c r="F56" s="60"/>
      <c r="G56" s="60"/>
      <c r="H56" s="3"/>
      <c r="I56" s="3"/>
      <c r="J56" s="3"/>
      <c r="K56" s="3"/>
      <c r="L56" s="4"/>
      <c r="M56" s="4"/>
      <c r="N56" s="4"/>
      <c r="O56" s="4"/>
      <c r="P56" s="4"/>
      <c r="Q56" s="4"/>
      <c r="R56" s="4"/>
    </row>
    <row r="57" spans="1:18" s="2" customFormat="1" ht="12.75" customHeight="1">
      <c r="A57" s="73" t="str">
        <f t="shared" si="11"/>
        <v>Kinskofer, Thomas</v>
      </c>
      <c r="B57" s="5" t="str">
        <f t="shared" si="12"/>
        <v>Gegner 6</v>
      </c>
      <c r="C57" s="63"/>
      <c r="D57" s="60"/>
      <c r="E57" s="60"/>
      <c r="F57" s="60"/>
      <c r="G57" s="60"/>
      <c r="H57" s="3"/>
      <c r="I57" s="3"/>
      <c r="J57" s="3"/>
      <c r="K57" s="3"/>
      <c r="L57" s="4"/>
      <c r="M57" s="4"/>
      <c r="N57" s="4"/>
      <c r="O57" s="4"/>
      <c r="P57" s="4"/>
      <c r="Q57" s="4"/>
      <c r="R57" s="4"/>
    </row>
    <row r="58" spans="1:18" ht="12.75" customHeight="1">
      <c r="A58" s="72" t="str">
        <f>daten!D10</f>
        <v>Moraß, Elias</v>
      </c>
      <c r="B58" s="117"/>
      <c r="C58" s="118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</row>
    <row r="59" spans="1:18" s="2" customFormat="1" ht="12.75" customHeight="1">
      <c r="A59" s="73" t="str">
        <f aca="true" t="shared" si="13" ref="A59:A64">A58</f>
        <v>Moraß, Elias</v>
      </c>
      <c r="B59" s="5" t="str">
        <f aca="true" t="shared" si="14" ref="B59:B64">B3</f>
        <v>Baden-Württemberg</v>
      </c>
      <c r="C59" s="63"/>
      <c r="D59" s="60"/>
      <c r="E59" s="60"/>
      <c r="F59" s="60"/>
      <c r="G59" s="60"/>
      <c r="H59" s="3"/>
      <c r="I59" s="3"/>
      <c r="J59" s="3"/>
      <c r="K59" s="3"/>
      <c r="L59" s="4"/>
      <c r="M59" s="4"/>
      <c r="N59" s="4"/>
      <c r="O59" s="4"/>
      <c r="P59" s="4"/>
      <c r="Q59" s="57"/>
      <c r="R59" s="4"/>
    </row>
    <row r="60" spans="1:18" s="2" customFormat="1" ht="12.75" customHeight="1">
      <c r="A60" s="73" t="str">
        <f t="shared" si="13"/>
        <v>Moraß, Elias</v>
      </c>
      <c r="B60" s="5" t="str">
        <f t="shared" si="14"/>
        <v>Schleswig-H./Hamburg</v>
      </c>
      <c r="C60" s="63"/>
      <c r="D60" s="60"/>
      <c r="E60" s="60"/>
      <c r="F60" s="60"/>
      <c r="G60" s="60"/>
      <c r="H60" s="3"/>
      <c r="I60" s="3"/>
      <c r="J60" s="3"/>
      <c r="K60" s="3"/>
      <c r="L60" s="4"/>
      <c r="M60" s="4"/>
      <c r="N60" s="4"/>
      <c r="O60" s="4"/>
      <c r="P60" s="4"/>
      <c r="Q60" s="57"/>
      <c r="R60" s="4"/>
    </row>
    <row r="61" spans="1:18" s="2" customFormat="1" ht="12.75" customHeight="1">
      <c r="A61" s="73" t="str">
        <f t="shared" si="13"/>
        <v>Moraß, Elias</v>
      </c>
      <c r="B61" s="5" t="str">
        <f t="shared" si="14"/>
        <v>NRW</v>
      </c>
      <c r="C61" s="63"/>
      <c r="D61" s="60"/>
      <c r="E61" s="60"/>
      <c r="F61" s="60"/>
      <c r="G61" s="60"/>
      <c r="H61" s="3"/>
      <c r="I61" s="3"/>
      <c r="J61" s="3"/>
      <c r="K61" s="3"/>
      <c r="L61" s="4"/>
      <c r="M61" s="4"/>
      <c r="N61" s="4"/>
      <c r="O61" s="4"/>
      <c r="P61" s="4"/>
      <c r="Q61" s="57"/>
      <c r="R61" s="4"/>
    </row>
    <row r="62" spans="1:18" s="2" customFormat="1" ht="12.75" customHeight="1">
      <c r="A62" s="73" t="str">
        <f t="shared" si="13"/>
        <v>Moraß, Elias</v>
      </c>
      <c r="B62" s="5" t="str">
        <f t="shared" si="14"/>
        <v>Hessen</v>
      </c>
      <c r="C62" s="63">
        <v>1</v>
      </c>
      <c r="D62" s="60">
        <v>3</v>
      </c>
      <c r="E62" s="60">
        <v>3</v>
      </c>
      <c r="F62" s="60"/>
      <c r="G62" s="60"/>
      <c r="H62" s="3"/>
      <c r="I62" s="3"/>
      <c r="J62" s="3"/>
      <c r="K62" s="3"/>
      <c r="L62" s="4">
        <v>2</v>
      </c>
      <c r="M62" s="4"/>
      <c r="N62" s="4"/>
      <c r="O62" s="4"/>
      <c r="P62" s="4"/>
      <c r="Q62" s="57"/>
      <c r="R62" s="4"/>
    </row>
    <row r="63" spans="1:18" s="2" customFormat="1" ht="12.75" customHeight="1">
      <c r="A63" s="73" t="str">
        <f t="shared" si="13"/>
        <v>Moraß, Elias</v>
      </c>
      <c r="B63" s="5" t="str">
        <f t="shared" si="14"/>
        <v>Gegner 5</v>
      </c>
      <c r="C63" s="63"/>
      <c r="D63" s="60"/>
      <c r="E63" s="60"/>
      <c r="F63" s="60"/>
      <c r="G63" s="60"/>
      <c r="H63" s="3"/>
      <c r="I63" s="3"/>
      <c r="J63" s="3"/>
      <c r="K63" s="3"/>
      <c r="L63" s="4"/>
      <c r="M63" s="4"/>
      <c r="N63" s="4"/>
      <c r="O63" s="4"/>
      <c r="P63" s="4"/>
      <c r="Q63" s="57"/>
      <c r="R63" s="4"/>
    </row>
    <row r="64" spans="1:18" s="2" customFormat="1" ht="12.75" customHeight="1">
      <c r="A64" s="73" t="str">
        <f t="shared" si="13"/>
        <v>Moraß, Elias</v>
      </c>
      <c r="B64" s="5" t="str">
        <f t="shared" si="14"/>
        <v>Gegner 6</v>
      </c>
      <c r="C64" s="63"/>
      <c r="D64" s="60"/>
      <c r="E64" s="60"/>
      <c r="F64" s="60"/>
      <c r="G64" s="60"/>
      <c r="H64" s="3"/>
      <c r="I64" s="3"/>
      <c r="J64" s="3"/>
      <c r="K64" s="3"/>
      <c r="L64" s="4"/>
      <c r="M64" s="4"/>
      <c r="N64" s="4"/>
      <c r="O64" s="4"/>
      <c r="P64" s="4"/>
      <c r="Q64" s="57"/>
      <c r="R64" s="4"/>
    </row>
    <row r="65" spans="1:22" ht="12.75" customHeight="1">
      <c r="A65" s="72" t="str">
        <f>daten!D11</f>
        <v>Müller, Florian</v>
      </c>
      <c r="B65" s="117"/>
      <c r="C65" s="118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</row>
    <row r="66" spans="1:18" s="2" customFormat="1" ht="12.75" customHeight="1">
      <c r="A66" s="73" t="str">
        <f aca="true" t="shared" si="15" ref="A66:A71">A65</f>
        <v>Müller, Florian</v>
      </c>
      <c r="B66" s="5" t="str">
        <f aca="true" t="shared" si="16" ref="B66:B71">B3</f>
        <v>Baden-Württemberg</v>
      </c>
      <c r="C66" s="63"/>
      <c r="D66" s="60"/>
      <c r="E66" s="60"/>
      <c r="F66" s="60"/>
      <c r="G66" s="60"/>
      <c r="H66" s="3"/>
      <c r="I66" s="3"/>
      <c r="J66" s="3"/>
      <c r="K66" s="3"/>
      <c r="L66" s="4"/>
      <c r="M66" s="4"/>
      <c r="N66" s="4"/>
      <c r="O66" s="4"/>
      <c r="P66" s="4"/>
      <c r="Q66" s="4"/>
      <c r="R66" s="4"/>
    </row>
    <row r="67" spans="1:18" s="2" customFormat="1" ht="12.75" customHeight="1">
      <c r="A67" s="73" t="str">
        <f t="shared" si="15"/>
        <v>Müller, Florian</v>
      </c>
      <c r="B67" s="5" t="str">
        <f t="shared" si="16"/>
        <v>Schleswig-H./Hamburg</v>
      </c>
      <c r="C67" s="63"/>
      <c r="D67" s="60"/>
      <c r="E67" s="60"/>
      <c r="F67" s="60"/>
      <c r="G67" s="60"/>
      <c r="H67" s="3"/>
      <c r="I67" s="3"/>
      <c r="J67" s="3"/>
      <c r="K67" s="3"/>
      <c r="L67" s="4"/>
      <c r="M67" s="4"/>
      <c r="N67" s="4"/>
      <c r="O67" s="4"/>
      <c r="P67" s="4"/>
      <c r="Q67" s="4"/>
      <c r="R67" s="4"/>
    </row>
    <row r="68" spans="1:18" s="2" customFormat="1" ht="12.75" customHeight="1">
      <c r="A68" s="73" t="str">
        <f t="shared" si="15"/>
        <v>Müller, Florian</v>
      </c>
      <c r="B68" s="5" t="str">
        <f t="shared" si="16"/>
        <v>NRW</v>
      </c>
      <c r="C68" s="63"/>
      <c r="D68" s="60"/>
      <c r="E68" s="60"/>
      <c r="F68" s="60"/>
      <c r="G68" s="60"/>
      <c r="H68" s="3"/>
      <c r="I68" s="3"/>
      <c r="J68" s="3"/>
      <c r="K68" s="3"/>
      <c r="L68" s="4"/>
      <c r="M68" s="4"/>
      <c r="N68" s="4"/>
      <c r="O68" s="4"/>
      <c r="P68" s="4"/>
      <c r="Q68" s="4"/>
      <c r="R68" s="4"/>
    </row>
    <row r="69" spans="1:18" s="2" customFormat="1" ht="12.75" customHeight="1">
      <c r="A69" s="73" t="str">
        <f t="shared" si="15"/>
        <v>Müller, Florian</v>
      </c>
      <c r="B69" s="5" t="str">
        <f t="shared" si="16"/>
        <v>Hessen</v>
      </c>
      <c r="C69" s="63">
        <v>1</v>
      </c>
      <c r="D69" s="60">
        <v>1</v>
      </c>
      <c r="E69" s="60">
        <v>1</v>
      </c>
      <c r="F69" s="60">
        <v>1</v>
      </c>
      <c r="G69" s="60"/>
      <c r="H69" s="3"/>
      <c r="I69" s="3"/>
      <c r="J69" s="3"/>
      <c r="K69" s="3"/>
      <c r="L69" s="4"/>
      <c r="M69" s="4"/>
      <c r="N69" s="4"/>
      <c r="O69" s="4">
        <v>1</v>
      </c>
      <c r="P69" s="4"/>
      <c r="Q69" s="4"/>
      <c r="R69" s="4"/>
    </row>
    <row r="70" spans="1:18" s="2" customFormat="1" ht="12.75" customHeight="1">
      <c r="A70" s="73" t="str">
        <f t="shared" si="15"/>
        <v>Müller, Florian</v>
      </c>
      <c r="B70" s="5" t="str">
        <f t="shared" si="16"/>
        <v>Gegner 5</v>
      </c>
      <c r="C70" s="63"/>
      <c r="D70" s="60"/>
      <c r="E70" s="60"/>
      <c r="F70" s="60"/>
      <c r="G70" s="60"/>
      <c r="H70" s="3"/>
      <c r="I70" s="3"/>
      <c r="J70" s="3"/>
      <c r="K70" s="3"/>
      <c r="L70" s="4"/>
      <c r="M70" s="4"/>
      <c r="N70" s="4"/>
      <c r="O70" s="4"/>
      <c r="P70" s="4"/>
      <c r="Q70" s="4"/>
      <c r="R70" s="4"/>
    </row>
    <row r="71" spans="1:18" s="2" customFormat="1" ht="12.75" customHeight="1">
      <c r="A71" s="73" t="str">
        <f t="shared" si="15"/>
        <v>Müller, Florian</v>
      </c>
      <c r="B71" s="5" t="str">
        <f t="shared" si="16"/>
        <v>Gegner 6</v>
      </c>
      <c r="C71" s="63"/>
      <c r="D71" s="60"/>
      <c r="E71" s="60"/>
      <c r="F71" s="60"/>
      <c r="G71" s="60"/>
      <c r="H71" s="3"/>
      <c r="I71" s="3"/>
      <c r="J71" s="3"/>
      <c r="K71" s="3"/>
      <c r="L71" s="4"/>
      <c r="M71" s="4"/>
      <c r="N71" s="4"/>
      <c r="O71" s="4"/>
      <c r="P71" s="4"/>
      <c r="Q71" s="4"/>
      <c r="R71" s="4"/>
    </row>
    <row r="72" spans="1:18" ht="12.75" customHeight="1">
      <c r="A72" s="72" t="str">
        <f>daten!D12</f>
        <v>Müller, Henry</v>
      </c>
      <c r="B72" s="117"/>
      <c r="C72" s="11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</row>
    <row r="73" spans="1:18" s="2" customFormat="1" ht="12.75" customHeight="1">
      <c r="A73" s="73" t="str">
        <f aca="true" t="shared" si="17" ref="A73:A78">A72</f>
        <v>Müller, Henry</v>
      </c>
      <c r="B73" s="5" t="str">
        <f aca="true" t="shared" si="18" ref="B73:B78">B3</f>
        <v>Baden-Württemberg</v>
      </c>
      <c r="C73" s="63">
        <v>1</v>
      </c>
      <c r="D73" s="60">
        <v>3</v>
      </c>
      <c r="E73" s="60">
        <v>3</v>
      </c>
      <c r="F73" s="60"/>
      <c r="G73" s="60"/>
      <c r="H73" s="3">
        <v>1</v>
      </c>
      <c r="I73" s="3"/>
      <c r="J73" s="3"/>
      <c r="K73" s="3"/>
      <c r="L73" s="4"/>
      <c r="M73" s="4"/>
      <c r="N73" s="4"/>
      <c r="O73" s="4"/>
      <c r="P73" s="4"/>
      <c r="Q73" s="4"/>
      <c r="R73" s="4"/>
    </row>
    <row r="74" spans="1:18" s="2" customFormat="1" ht="12.75" customHeight="1">
      <c r="A74" s="73" t="str">
        <f t="shared" si="17"/>
        <v>Müller, Henry</v>
      </c>
      <c r="B74" s="5" t="str">
        <f t="shared" si="18"/>
        <v>Schleswig-H./Hamburg</v>
      </c>
      <c r="C74" s="63">
        <v>1</v>
      </c>
      <c r="D74" s="60">
        <v>3</v>
      </c>
      <c r="E74" s="60">
        <v>3</v>
      </c>
      <c r="F74" s="60"/>
      <c r="G74" s="60">
        <v>1</v>
      </c>
      <c r="H74" s="3"/>
      <c r="I74" s="3"/>
      <c r="J74" s="3"/>
      <c r="K74" s="3"/>
      <c r="L74" s="4"/>
      <c r="M74" s="4"/>
      <c r="N74" s="4"/>
      <c r="O74" s="4">
        <v>1</v>
      </c>
      <c r="P74" s="4"/>
      <c r="Q74" s="4"/>
      <c r="R74" s="4"/>
    </row>
    <row r="75" spans="1:18" s="2" customFormat="1" ht="12.75" customHeight="1">
      <c r="A75" s="73" t="str">
        <f t="shared" si="17"/>
        <v>Müller, Henry</v>
      </c>
      <c r="B75" s="5" t="str">
        <f t="shared" si="18"/>
        <v>NRW</v>
      </c>
      <c r="C75" s="63">
        <v>1</v>
      </c>
      <c r="D75" s="60">
        <v>4</v>
      </c>
      <c r="E75" s="60">
        <v>3</v>
      </c>
      <c r="F75" s="60">
        <v>2</v>
      </c>
      <c r="G75" s="60"/>
      <c r="H75" s="3">
        <v>2</v>
      </c>
      <c r="I75" s="3"/>
      <c r="J75" s="3"/>
      <c r="K75" s="3"/>
      <c r="L75" s="4"/>
      <c r="M75" s="4">
        <v>1</v>
      </c>
      <c r="N75" s="4"/>
      <c r="O75" s="4"/>
      <c r="P75" s="4"/>
      <c r="Q75" s="4"/>
      <c r="R75" s="4"/>
    </row>
    <row r="76" spans="1:18" s="2" customFormat="1" ht="12.75" customHeight="1">
      <c r="A76" s="73" t="str">
        <f t="shared" si="17"/>
        <v>Müller, Henry</v>
      </c>
      <c r="B76" s="5" t="str">
        <f t="shared" si="18"/>
        <v>Hessen</v>
      </c>
      <c r="C76" s="63">
        <v>1</v>
      </c>
      <c r="D76" s="60">
        <v>4</v>
      </c>
      <c r="E76" s="60">
        <v>3</v>
      </c>
      <c r="F76" s="60">
        <v>1</v>
      </c>
      <c r="G76" s="60"/>
      <c r="H76" s="3">
        <v>1</v>
      </c>
      <c r="I76" s="3"/>
      <c r="J76" s="3"/>
      <c r="K76" s="3"/>
      <c r="L76" s="4"/>
      <c r="M76" s="4"/>
      <c r="N76" s="4">
        <v>1</v>
      </c>
      <c r="O76" s="4">
        <v>1</v>
      </c>
      <c r="P76" s="4"/>
      <c r="Q76" s="4"/>
      <c r="R76" s="4"/>
    </row>
    <row r="77" spans="1:18" s="2" customFormat="1" ht="12.75" customHeight="1">
      <c r="A77" s="73" t="str">
        <f t="shared" si="17"/>
        <v>Müller, Henry</v>
      </c>
      <c r="B77" s="5" t="str">
        <f t="shared" si="18"/>
        <v>Gegner 5</v>
      </c>
      <c r="C77" s="63"/>
      <c r="D77" s="60"/>
      <c r="E77" s="60"/>
      <c r="F77" s="60"/>
      <c r="G77" s="60"/>
      <c r="H77" s="3"/>
      <c r="I77" s="3"/>
      <c r="J77" s="3"/>
      <c r="K77" s="3"/>
      <c r="L77" s="4"/>
      <c r="M77" s="4"/>
      <c r="N77" s="4"/>
      <c r="O77" s="4"/>
      <c r="P77" s="4"/>
      <c r="Q77" s="4"/>
      <c r="R77" s="4"/>
    </row>
    <row r="78" spans="1:18" s="2" customFormat="1" ht="12.75" customHeight="1">
      <c r="A78" s="73" t="str">
        <f t="shared" si="17"/>
        <v>Müller, Henry</v>
      </c>
      <c r="B78" s="5" t="str">
        <f t="shared" si="18"/>
        <v>Gegner 6</v>
      </c>
      <c r="C78" s="63"/>
      <c r="D78" s="60"/>
      <c r="E78" s="60"/>
      <c r="F78" s="60"/>
      <c r="G78" s="60"/>
      <c r="H78" s="3"/>
      <c r="I78" s="3"/>
      <c r="J78" s="3"/>
      <c r="K78" s="3"/>
      <c r="L78" s="4"/>
      <c r="M78" s="4"/>
      <c r="N78" s="4"/>
      <c r="O78" s="4"/>
      <c r="P78" s="4"/>
      <c r="Q78" s="4"/>
      <c r="R78" s="4"/>
    </row>
    <row r="79" spans="1:31" ht="12.75" customHeight="1">
      <c r="A79" s="72" t="str">
        <f>daten!D13</f>
        <v>Penzkofer, Adriano</v>
      </c>
      <c r="B79" s="117"/>
      <c r="C79" s="118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</row>
    <row r="80" spans="1:18" s="2" customFormat="1" ht="12.75" customHeight="1">
      <c r="A80" s="73" t="str">
        <f aca="true" t="shared" si="19" ref="A80:A85">A79</f>
        <v>Penzkofer, Adriano</v>
      </c>
      <c r="B80" s="5" t="str">
        <f aca="true" t="shared" si="20" ref="B80:B85">B3</f>
        <v>Baden-Württemberg</v>
      </c>
      <c r="C80" s="63"/>
      <c r="D80" s="60"/>
      <c r="E80" s="60"/>
      <c r="F80" s="60"/>
      <c r="G80" s="60"/>
      <c r="H80" s="3"/>
      <c r="I80" s="3"/>
      <c r="J80" s="3"/>
      <c r="K80" s="3"/>
      <c r="L80" s="4"/>
      <c r="M80" s="4"/>
      <c r="N80" s="4"/>
      <c r="O80" s="4"/>
      <c r="P80" s="4"/>
      <c r="Q80" s="4"/>
      <c r="R80" s="4"/>
    </row>
    <row r="81" spans="1:18" s="2" customFormat="1" ht="12.75" customHeight="1">
      <c r="A81" s="73" t="str">
        <f t="shared" si="19"/>
        <v>Penzkofer, Adriano</v>
      </c>
      <c r="B81" s="5" t="str">
        <f t="shared" si="20"/>
        <v>Schleswig-H./Hamburg</v>
      </c>
      <c r="C81" s="63">
        <v>1</v>
      </c>
      <c r="D81" s="60">
        <v>3</v>
      </c>
      <c r="E81" s="60">
        <v>3</v>
      </c>
      <c r="F81" s="60"/>
      <c r="G81" s="60"/>
      <c r="H81" s="3"/>
      <c r="I81" s="3"/>
      <c r="J81" s="3"/>
      <c r="K81" s="3"/>
      <c r="L81" s="4">
        <v>1</v>
      </c>
      <c r="M81" s="4"/>
      <c r="N81" s="4"/>
      <c r="O81" s="4"/>
      <c r="P81" s="4"/>
      <c r="Q81" s="4"/>
      <c r="R81" s="4"/>
    </row>
    <row r="82" spans="1:18" s="2" customFormat="1" ht="12.75" customHeight="1">
      <c r="A82" s="73" t="str">
        <f t="shared" si="19"/>
        <v>Penzkofer, Adriano</v>
      </c>
      <c r="B82" s="5" t="str">
        <f t="shared" si="20"/>
        <v>NRW</v>
      </c>
      <c r="C82" s="63">
        <v>1</v>
      </c>
      <c r="D82" s="60"/>
      <c r="E82" s="60"/>
      <c r="F82" s="60"/>
      <c r="G82" s="60"/>
      <c r="H82" s="3"/>
      <c r="I82" s="3"/>
      <c r="J82" s="3"/>
      <c r="K82" s="3"/>
      <c r="L82" s="4"/>
      <c r="M82" s="4"/>
      <c r="N82" s="4"/>
      <c r="O82" s="4"/>
      <c r="P82" s="4"/>
      <c r="Q82" s="4"/>
      <c r="R82" s="4"/>
    </row>
    <row r="83" spans="1:18" s="2" customFormat="1" ht="12.75" customHeight="1">
      <c r="A83" s="73" t="str">
        <f t="shared" si="19"/>
        <v>Penzkofer, Adriano</v>
      </c>
      <c r="B83" s="5" t="str">
        <f t="shared" si="20"/>
        <v>Hessen</v>
      </c>
      <c r="C83" s="63"/>
      <c r="D83" s="60"/>
      <c r="E83" s="60"/>
      <c r="F83" s="60"/>
      <c r="G83" s="60"/>
      <c r="H83" s="3"/>
      <c r="I83" s="3"/>
      <c r="J83" s="3"/>
      <c r="K83" s="3"/>
      <c r="L83" s="4"/>
      <c r="M83" s="4"/>
      <c r="N83" s="4"/>
      <c r="O83" s="4"/>
      <c r="P83" s="4"/>
      <c r="Q83" s="4"/>
      <c r="R83" s="4"/>
    </row>
    <row r="84" spans="1:18" s="2" customFormat="1" ht="12.75" customHeight="1">
      <c r="A84" s="73" t="str">
        <f t="shared" si="19"/>
        <v>Penzkofer, Adriano</v>
      </c>
      <c r="B84" s="5" t="str">
        <f t="shared" si="20"/>
        <v>Gegner 5</v>
      </c>
      <c r="C84" s="63"/>
      <c r="D84" s="60"/>
      <c r="E84" s="60"/>
      <c r="F84" s="60"/>
      <c r="G84" s="60"/>
      <c r="H84" s="3"/>
      <c r="I84" s="3"/>
      <c r="J84" s="3"/>
      <c r="K84" s="3"/>
      <c r="L84" s="4"/>
      <c r="M84" s="4"/>
      <c r="N84" s="4"/>
      <c r="O84" s="4"/>
      <c r="P84" s="4"/>
      <c r="Q84" s="4"/>
      <c r="R84" s="4"/>
    </row>
    <row r="85" spans="1:18" s="2" customFormat="1" ht="12.75" customHeight="1">
      <c r="A85" s="73" t="str">
        <f t="shared" si="19"/>
        <v>Penzkofer, Adriano</v>
      </c>
      <c r="B85" s="5" t="str">
        <f t="shared" si="20"/>
        <v>Gegner 6</v>
      </c>
      <c r="C85" s="63"/>
      <c r="D85" s="60"/>
      <c r="E85" s="60"/>
      <c r="F85" s="60"/>
      <c r="G85" s="60"/>
      <c r="H85" s="3"/>
      <c r="I85" s="3"/>
      <c r="J85" s="3"/>
      <c r="K85" s="3"/>
      <c r="L85" s="4"/>
      <c r="M85" s="4"/>
      <c r="N85" s="4"/>
      <c r="O85" s="4"/>
      <c r="P85" s="4"/>
      <c r="Q85" s="4"/>
      <c r="R85" s="4"/>
    </row>
    <row r="86" spans="1:18" ht="12.75" customHeight="1">
      <c r="A86" s="72" t="str">
        <f>daten!D14</f>
        <v>Penzkofer, Dario</v>
      </c>
      <c r="B86" s="117"/>
      <c r="C86" s="118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</row>
    <row r="87" spans="1:18" s="2" customFormat="1" ht="12.75" customHeight="1">
      <c r="A87" s="73" t="str">
        <f aca="true" t="shared" si="21" ref="A87:A92">A86</f>
        <v>Penzkofer, Dario</v>
      </c>
      <c r="B87" s="5" t="str">
        <f aca="true" t="shared" si="22" ref="B87:B92">B3</f>
        <v>Baden-Württemberg</v>
      </c>
      <c r="C87" s="63">
        <v>1</v>
      </c>
      <c r="D87" s="60">
        <v>2</v>
      </c>
      <c r="E87" s="60">
        <v>1</v>
      </c>
      <c r="F87" s="60"/>
      <c r="G87" s="60"/>
      <c r="H87" s="3"/>
      <c r="I87" s="3"/>
      <c r="J87" s="3"/>
      <c r="K87" s="3"/>
      <c r="L87" s="4">
        <v>1</v>
      </c>
      <c r="M87" s="4"/>
      <c r="N87" s="4"/>
      <c r="O87" s="4"/>
      <c r="P87" s="4"/>
      <c r="Q87" s="4">
        <v>1</v>
      </c>
      <c r="R87" s="4"/>
    </row>
    <row r="88" spans="1:18" s="2" customFormat="1" ht="12.75" customHeight="1">
      <c r="A88" s="73" t="str">
        <f t="shared" si="21"/>
        <v>Penzkofer, Dario</v>
      </c>
      <c r="B88" s="5" t="str">
        <f t="shared" si="22"/>
        <v>Schleswig-H./Hamburg</v>
      </c>
      <c r="C88" s="63"/>
      <c r="D88" s="60"/>
      <c r="E88" s="60"/>
      <c r="F88" s="60"/>
      <c r="G88" s="60"/>
      <c r="H88" s="3"/>
      <c r="I88" s="3"/>
      <c r="J88" s="3"/>
      <c r="K88" s="3"/>
      <c r="L88" s="4"/>
      <c r="M88" s="4"/>
      <c r="N88" s="4"/>
      <c r="O88" s="4"/>
      <c r="P88" s="4"/>
      <c r="Q88" s="4"/>
      <c r="R88" s="4"/>
    </row>
    <row r="89" spans="1:18" s="2" customFormat="1" ht="12.75" customHeight="1">
      <c r="A89" s="73" t="str">
        <f t="shared" si="21"/>
        <v>Penzkofer, Dario</v>
      </c>
      <c r="B89" s="5" t="str">
        <f t="shared" si="22"/>
        <v>NRW</v>
      </c>
      <c r="C89" s="63"/>
      <c r="D89" s="60"/>
      <c r="E89" s="60"/>
      <c r="F89" s="60"/>
      <c r="G89" s="60"/>
      <c r="H89" s="3"/>
      <c r="I89" s="3"/>
      <c r="J89" s="3"/>
      <c r="K89" s="3"/>
      <c r="L89" s="4"/>
      <c r="M89" s="4"/>
      <c r="N89" s="4"/>
      <c r="O89" s="4"/>
      <c r="P89" s="4"/>
      <c r="Q89" s="4"/>
      <c r="R89" s="4"/>
    </row>
    <row r="90" spans="1:18" s="2" customFormat="1" ht="12.75" customHeight="1">
      <c r="A90" s="73" t="str">
        <f t="shared" si="21"/>
        <v>Penzkofer, Dario</v>
      </c>
      <c r="B90" s="5" t="str">
        <f t="shared" si="22"/>
        <v>Hessen</v>
      </c>
      <c r="C90" s="63">
        <v>1</v>
      </c>
      <c r="D90" s="60">
        <v>3</v>
      </c>
      <c r="E90" s="60">
        <v>3</v>
      </c>
      <c r="F90" s="60">
        <v>1</v>
      </c>
      <c r="G90" s="60"/>
      <c r="H90" s="3">
        <v>1</v>
      </c>
      <c r="I90" s="3"/>
      <c r="J90" s="3"/>
      <c r="K90" s="3"/>
      <c r="L90" s="4">
        <v>1</v>
      </c>
      <c r="M90" s="4"/>
      <c r="N90" s="4"/>
      <c r="O90" s="4">
        <v>1</v>
      </c>
      <c r="P90" s="4"/>
      <c r="Q90" s="4"/>
      <c r="R90" s="4"/>
    </row>
    <row r="91" spans="1:18" s="2" customFormat="1" ht="12.75" customHeight="1">
      <c r="A91" s="73" t="str">
        <f t="shared" si="21"/>
        <v>Penzkofer, Dario</v>
      </c>
      <c r="B91" s="5" t="str">
        <f t="shared" si="22"/>
        <v>Gegner 5</v>
      </c>
      <c r="C91" s="63"/>
      <c r="D91" s="60"/>
      <c r="E91" s="60"/>
      <c r="F91" s="60"/>
      <c r="G91" s="60"/>
      <c r="H91" s="3"/>
      <c r="I91" s="3"/>
      <c r="J91" s="3"/>
      <c r="K91" s="3"/>
      <c r="L91" s="4"/>
      <c r="M91" s="4"/>
      <c r="N91" s="4"/>
      <c r="O91" s="4"/>
      <c r="P91" s="4"/>
      <c r="Q91" s="4"/>
      <c r="R91" s="4"/>
    </row>
    <row r="92" spans="1:18" s="2" customFormat="1" ht="12.75" customHeight="1">
      <c r="A92" s="73" t="str">
        <f t="shared" si="21"/>
        <v>Penzkofer, Dario</v>
      </c>
      <c r="B92" s="5" t="str">
        <f t="shared" si="22"/>
        <v>Gegner 6</v>
      </c>
      <c r="C92" s="63"/>
      <c r="D92" s="60"/>
      <c r="E92" s="60"/>
      <c r="F92" s="60"/>
      <c r="G92" s="60"/>
      <c r="H92" s="3"/>
      <c r="I92" s="3"/>
      <c r="J92" s="3"/>
      <c r="K92" s="3"/>
      <c r="L92" s="4"/>
      <c r="M92" s="4"/>
      <c r="N92" s="4"/>
      <c r="O92" s="4"/>
      <c r="P92" s="4"/>
      <c r="Q92" s="4"/>
      <c r="R92" s="4"/>
    </row>
    <row r="93" spans="1:18" ht="12.75" customHeight="1">
      <c r="A93" s="72" t="str">
        <f>daten!D15</f>
        <v>Pozgaj, Maximilian</v>
      </c>
      <c r="B93" s="117"/>
      <c r="C93" s="118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</row>
    <row r="94" spans="1:18" s="2" customFormat="1" ht="12.75" customHeight="1">
      <c r="A94" s="73" t="str">
        <f aca="true" t="shared" si="23" ref="A94:A99">A93</f>
        <v>Pozgaj, Maximilian</v>
      </c>
      <c r="B94" s="5" t="str">
        <f aca="true" t="shared" si="24" ref="B94:B99">B3</f>
        <v>Baden-Württemberg</v>
      </c>
      <c r="C94" s="63">
        <v>1</v>
      </c>
      <c r="D94" s="60">
        <v>3</v>
      </c>
      <c r="E94" s="60">
        <v>3</v>
      </c>
      <c r="F94" s="60">
        <v>1</v>
      </c>
      <c r="G94" s="60">
        <v>1</v>
      </c>
      <c r="H94" s="3">
        <v>1</v>
      </c>
      <c r="I94" s="3"/>
      <c r="J94" s="3"/>
      <c r="K94" s="3"/>
      <c r="L94" s="4"/>
      <c r="M94" s="4"/>
      <c r="N94" s="4"/>
      <c r="O94" s="4"/>
      <c r="P94" s="4"/>
      <c r="Q94" s="4"/>
      <c r="R94" s="4"/>
    </row>
    <row r="95" spans="1:18" s="2" customFormat="1" ht="12.75" customHeight="1">
      <c r="A95" s="73" t="str">
        <f t="shared" si="23"/>
        <v>Pozgaj, Maximilian</v>
      </c>
      <c r="B95" s="5" t="str">
        <f t="shared" si="24"/>
        <v>Schleswig-H./Hamburg</v>
      </c>
      <c r="C95" s="63">
        <v>1</v>
      </c>
      <c r="D95" s="60"/>
      <c r="E95" s="60"/>
      <c r="F95" s="60"/>
      <c r="G95" s="60"/>
      <c r="H95" s="3"/>
      <c r="I95" s="3"/>
      <c r="J95" s="3"/>
      <c r="K95" s="3"/>
      <c r="L95" s="4"/>
      <c r="M95" s="4"/>
      <c r="N95" s="4"/>
      <c r="O95" s="4"/>
      <c r="P95" s="4"/>
      <c r="Q95" s="4"/>
      <c r="R95" s="4"/>
    </row>
    <row r="96" spans="1:18" s="2" customFormat="1" ht="12.75" customHeight="1">
      <c r="A96" s="73" t="str">
        <f t="shared" si="23"/>
        <v>Pozgaj, Maximilian</v>
      </c>
      <c r="B96" s="5" t="str">
        <f t="shared" si="24"/>
        <v>NRW</v>
      </c>
      <c r="C96" s="63">
        <v>1</v>
      </c>
      <c r="D96" s="60">
        <v>4</v>
      </c>
      <c r="E96" s="60">
        <v>4</v>
      </c>
      <c r="F96" s="60"/>
      <c r="G96" s="60"/>
      <c r="H96" s="3">
        <v>1</v>
      </c>
      <c r="I96" s="3"/>
      <c r="J96" s="3"/>
      <c r="K96" s="3"/>
      <c r="L96" s="4"/>
      <c r="M96" s="4"/>
      <c r="N96" s="4"/>
      <c r="O96" s="4"/>
      <c r="P96" s="4"/>
      <c r="Q96" s="4"/>
      <c r="R96" s="4"/>
    </row>
    <row r="97" spans="1:18" s="2" customFormat="1" ht="12.75" customHeight="1">
      <c r="A97" s="73" t="str">
        <f t="shared" si="23"/>
        <v>Pozgaj, Maximilian</v>
      </c>
      <c r="B97" s="5" t="str">
        <f t="shared" si="24"/>
        <v>Hessen</v>
      </c>
      <c r="C97" s="63">
        <v>1</v>
      </c>
      <c r="D97" s="60">
        <v>3</v>
      </c>
      <c r="E97" s="60">
        <v>3</v>
      </c>
      <c r="F97" s="60">
        <v>1</v>
      </c>
      <c r="G97" s="60"/>
      <c r="H97" s="3"/>
      <c r="I97" s="3"/>
      <c r="J97" s="3"/>
      <c r="K97" s="3"/>
      <c r="L97" s="4"/>
      <c r="M97" s="4"/>
      <c r="N97" s="4"/>
      <c r="O97" s="4">
        <v>1</v>
      </c>
      <c r="P97" s="4"/>
      <c r="Q97" s="4"/>
      <c r="R97" s="4"/>
    </row>
    <row r="98" spans="1:18" s="2" customFormat="1" ht="12.75" customHeight="1">
      <c r="A98" s="73" t="str">
        <f t="shared" si="23"/>
        <v>Pozgaj, Maximilian</v>
      </c>
      <c r="B98" s="5" t="str">
        <f t="shared" si="24"/>
        <v>Gegner 5</v>
      </c>
      <c r="C98" s="63"/>
      <c r="D98" s="60"/>
      <c r="E98" s="60"/>
      <c r="F98" s="60"/>
      <c r="G98" s="60"/>
      <c r="H98" s="3"/>
      <c r="I98" s="3"/>
      <c r="J98" s="3"/>
      <c r="K98" s="3"/>
      <c r="L98" s="4"/>
      <c r="M98" s="4"/>
      <c r="N98" s="4"/>
      <c r="O98" s="4"/>
      <c r="P98" s="4"/>
      <c r="Q98" s="4"/>
      <c r="R98" s="4"/>
    </row>
    <row r="99" spans="1:18" s="2" customFormat="1" ht="12.75" customHeight="1">
      <c r="A99" s="73" t="str">
        <f t="shared" si="23"/>
        <v>Pozgaj, Maximilian</v>
      </c>
      <c r="B99" s="5" t="str">
        <f t="shared" si="24"/>
        <v>Gegner 6</v>
      </c>
      <c r="C99" s="63"/>
      <c r="D99" s="60"/>
      <c r="E99" s="60"/>
      <c r="F99" s="60"/>
      <c r="G99" s="60"/>
      <c r="H99" s="3"/>
      <c r="I99" s="3"/>
      <c r="J99" s="3"/>
      <c r="K99" s="3"/>
      <c r="L99" s="4"/>
      <c r="M99" s="4"/>
      <c r="N99" s="4"/>
      <c r="O99" s="4"/>
      <c r="P99" s="4"/>
      <c r="Q99" s="4"/>
      <c r="R99" s="4"/>
    </row>
    <row r="100" spans="1:19" s="129" customFormat="1" ht="12.75" customHeight="1">
      <c r="A100" s="72" t="str">
        <f>daten!D16</f>
        <v>Siegert-Bomhard, Maxim.</v>
      </c>
      <c r="B100" s="128"/>
      <c r="C100" s="118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</row>
    <row r="101" spans="1:18" s="2" customFormat="1" ht="12.75" customHeight="1">
      <c r="A101" s="73" t="str">
        <f aca="true" t="shared" si="25" ref="A101:A106">A100</f>
        <v>Siegert-Bomhard, Maxim.</v>
      </c>
      <c r="B101" s="5" t="str">
        <f aca="true" t="shared" si="26" ref="B101:B106">B3</f>
        <v>Baden-Württemberg</v>
      </c>
      <c r="C101" s="63"/>
      <c r="D101" s="60"/>
      <c r="E101" s="60"/>
      <c r="F101" s="60"/>
      <c r="G101" s="60"/>
      <c r="H101" s="3"/>
      <c r="I101" s="3"/>
      <c r="J101" s="3"/>
      <c r="K101" s="3"/>
      <c r="L101" s="4"/>
      <c r="M101" s="4"/>
      <c r="N101" s="4"/>
      <c r="O101" s="4"/>
      <c r="P101" s="4"/>
      <c r="Q101" s="4"/>
      <c r="R101" s="4"/>
    </row>
    <row r="102" spans="1:18" s="2" customFormat="1" ht="12.75" customHeight="1">
      <c r="A102" s="73" t="str">
        <f t="shared" si="25"/>
        <v>Siegert-Bomhard, Maxim.</v>
      </c>
      <c r="B102" s="5" t="str">
        <f t="shared" si="26"/>
        <v>Schleswig-H./Hamburg</v>
      </c>
      <c r="C102" s="63"/>
      <c r="D102" s="60"/>
      <c r="E102" s="60"/>
      <c r="F102" s="60"/>
      <c r="G102" s="60"/>
      <c r="H102" s="3"/>
      <c r="I102" s="3"/>
      <c r="J102" s="3"/>
      <c r="K102" s="3"/>
      <c r="L102" s="4"/>
      <c r="M102" s="4"/>
      <c r="N102" s="4"/>
      <c r="O102" s="4"/>
      <c r="P102" s="4"/>
      <c r="Q102" s="4"/>
      <c r="R102" s="4"/>
    </row>
    <row r="103" spans="1:18" s="2" customFormat="1" ht="12.75" customHeight="1">
      <c r="A103" s="73" t="str">
        <f t="shared" si="25"/>
        <v>Siegert-Bomhard, Maxim.</v>
      </c>
      <c r="B103" s="5" t="str">
        <f t="shared" si="26"/>
        <v>NRW</v>
      </c>
      <c r="C103" s="63">
        <v>1</v>
      </c>
      <c r="D103" s="60">
        <v>2</v>
      </c>
      <c r="E103" s="60">
        <v>2</v>
      </c>
      <c r="F103" s="60"/>
      <c r="G103" s="60"/>
      <c r="H103" s="3"/>
      <c r="I103" s="3"/>
      <c r="J103" s="3"/>
      <c r="K103" s="3"/>
      <c r="L103" s="4">
        <v>1</v>
      </c>
      <c r="M103" s="4"/>
      <c r="N103" s="4"/>
      <c r="O103" s="4"/>
      <c r="P103" s="4"/>
      <c r="Q103" s="4"/>
      <c r="R103" s="4"/>
    </row>
    <row r="104" spans="1:18" s="2" customFormat="1" ht="12.75" customHeight="1">
      <c r="A104" s="73" t="str">
        <f t="shared" si="25"/>
        <v>Siegert-Bomhard, Maxim.</v>
      </c>
      <c r="B104" s="5" t="str">
        <f t="shared" si="26"/>
        <v>Hessen</v>
      </c>
      <c r="C104" s="63"/>
      <c r="D104" s="60"/>
      <c r="E104" s="60"/>
      <c r="F104" s="60"/>
      <c r="G104" s="60"/>
      <c r="H104" s="3"/>
      <c r="I104" s="3"/>
      <c r="J104" s="3"/>
      <c r="K104" s="3"/>
      <c r="L104" s="4"/>
      <c r="M104" s="4"/>
      <c r="N104" s="4"/>
      <c r="O104" s="4"/>
      <c r="P104" s="4"/>
      <c r="Q104" s="4"/>
      <c r="R104" s="4"/>
    </row>
    <row r="105" spans="1:18" s="2" customFormat="1" ht="12.75" customHeight="1">
      <c r="A105" s="73" t="str">
        <f t="shared" si="25"/>
        <v>Siegert-Bomhard, Maxim.</v>
      </c>
      <c r="B105" s="5" t="str">
        <f t="shared" si="26"/>
        <v>Gegner 5</v>
      </c>
      <c r="C105" s="63"/>
      <c r="D105" s="60"/>
      <c r="E105" s="60"/>
      <c r="F105" s="60"/>
      <c r="G105" s="60"/>
      <c r="H105" s="3"/>
      <c r="I105" s="3"/>
      <c r="J105" s="3"/>
      <c r="K105" s="3"/>
      <c r="L105" s="4"/>
      <c r="M105" s="4"/>
      <c r="N105" s="4"/>
      <c r="O105" s="4"/>
      <c r="P105" s="4"/>
      <c r="Q105" s="4"/>
      <c r="R105" s="4"/>
    </row>
    <row r="106" spans="1:18" s="2" customFormat="1" ht="12.75" customHeight="1">
      <c r="A106" s="73" t="str">
        <f t="shared" si="25"/>
        <v>Siegert-Bomhard, Maxim.</v>
      </c>
      <c r="B106" s="5" t="str">
        <f t="shared" si="26"/>
        <v>Gegner 6</v>
      </c>
      <c r="C106" s="63"/>
      <c r="D106" s="60"/>
      <c r="E106" s="60"/>
      <c r="F106" s="60"/>
      <c r="G106" s="60"/>
      <c r="H106" s="3"/>
      <c r="I106" s="3"/>
      <c r="J106" s="3"/>
      <c r="K106" s="3"/>
      <c r="L106" s="4"/>
      <c r="M106" s="4"/>
      <c r="N106" s="4"/>
      <c r="O106" s="4"/>
      <c r="P106" s="4"/>
      <c r="Q106" s="4"/>
      <c r="R106" s="4"/>
    </row>
    <row r="107" spans="1:18" ht="12.75" customHeight="1">
      <c r="A107" s="72" t="str">
        <f>daten!D17</f>
        <v>Stilzebach, Silvan</v>
      </c>
      <c r="B107" s="117"/>
      <c r="C107" s="118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</row>
    <row r="108" spans="1:18" s="2" customFormat="1" ht="12.75" customHeight="1">
      <c r="A108" s="73" t="str">
        <f aca="true" t="shared" si="27" ref="A108:A113">A107</f>
        <v>Stilzebach, Silvan</v>
      </c>
      <c r="B108" s="5" t="str">
        <f aca="true" t="shared" si="28" ref="B108:B113">B3</f>
        <v>Baden-Württemberg</v>
      </c>
      <c r="C108" s="63">
        <v>1</v>
      </c>
      <c r="D108" s="60">
        <v>2</v>
      </c>
      <c r="E108" s="60">
        <v>2</v>
      </c>
      <c r="F108" s="60"/>
      <c r="G108" s="60">
        <v>1</v>
      </c>
      <c r="H108" s="3">
        <v>1</v>
      </c>
      <c r="I108" s="3"/>
      <c r="J108" s="3"/>
      <c r="K108" s="3"/>
      <c r="L108" s="4"/>
      <c r="M108" s="4"/>
      <c r="N108" s="4"/>
      <c r="O108" s="4"/>
      <c r="P108" s="4"/>
      <c r="Q108" s="4"/>
      <c r="R108" s="4"/>
    </row>
    <row r="109" spans="1:18" s="2" customFormat="1" ht="12.75" customHeight="1">
      <c r="A109" s="73" t="str">
        <f t="shared" si="27"/>
        <v>Stilzebach, Silvan</v>
      </c>
      <c r="B109" s="5" t="str">
        <f t="shared" si="28"/>
        <v>Schleswig-H./Hamburg</v>
      </c>
      <c r="C109" s="63">
        <v>1</v>
      </c>
      <c r="D109" s="60">
        <v>3</v>
      </c>
      <c r="E109" s="60">
        <v>2</v>
      </c>
      <c r="F109" s="60"/>
      <c r="G109" s="60">
        <v>1</v>
      </c>
      <c r="H109" s="3">
        <v>1</v>
      </c>
      <c r="I109" s="3">
        <v>1</v>
      </c>
      <c r="J109" s="3"/>
      <c r="K109" s="3"/>
      <c r="L109" s="4"/>
      <c r="M109" s="4"/>
      <c r="N109" s="4"/>
      <c r="O109" s="4"/>
      <c r="P109" s="4"/>
      <c r="Q109" s="4"/>
      <c r="R109" s="4">
        <v>1</v>
      </c>
    </row>
    <row r="110" spans="1:18" s="2" customFormat="1" ht="12.75" customHeight="1">
      <c r="A110" s="73" t="str">
        <f t="shared" si="27"/>
        <v>Stilzebach, Silvan</v>
      </c>
      <c r="B110" s="5" t="str">
        <f t="shared" si="28"/>
        <v>NRW</v>
      </c>
      <c r="C110" s="63">
        <v>1</v>
      </c>
      <c r="D110" s="60">
        <v>4</v>
      </c>
      <c r="E110" s="60">
        <v>2</v>
      </c>
      <c r="F110" s="60">
        <v>1</v>
      </c>
      <c r="G110" s="60"/>
      <c r="H110" s="3">
        <v>1</v>
      </c>
      <c r="I110" s="3"/>
      <c r="J110" s="3"/>
      <c r="K110" s="3"/>
      <c r="L110" s="4"/>
      <c r="M110" s="4">
        <v>2</v>
      </c>
      <c r="N110" s="4"/>
      <c r="O110" s="4"/>
      <c r="P110" s="4"/>
      <c r="Q110" s="4"/>
      <c r="R110" s="4"/>
    </row>
    <row r="111" spans="1:18" s="2" customFormat="1" ht="12.75" customHeight="1">
      <c r="A111" s="73" t="str">
        <f t="shared" si="27"/>
        <v>Stilzebach, Silvan</v>
      </c>
      <c r="B111" s="5" t="str">
        <f t="shared" si="28"/>
        <v>Hessen</v>
      </c>
      <c r="C111" s="63">
        <v>1</v>
      </c>
      <c r="D111" s="60">
        <v>3</v>
      </c>
      <c r="E111" s="60">
        <v>3</v>
      </c>
      <c r="F111" s="60">
        <v>2</v>
      </c>
      <c r="G111" s="60">
        <v>3</v>
      </c>
      <c r="H111" s="3">
        <v>2</v>
      </c>
      <c r="I111" s="3"/>
      <c r="J111" s="3"/>
      <c r="K111" s="3"/>
      <c r="L111" s="4">
        <v>1</v>
      </c>
      <c r="M111" s="4"/>
      <c r="N111" s="4"/>
      <c r="O111" s="4">
        <v>2</v>
      </c>
      <c r="P111" s="4"/>
      <c r="Q111" s="4"/>
      <c r="R111" s="4"/>
    </row>
    <row r="112" spans="1:18" s="2" customFormat="1" ht="12.75" customHeight="1">
      <c r="A112" s="73" t="str">
        <f t="shared" si="27"/>
        <v>Stilzebach, Silvan</v>
      </c>
      <c r="B112" s="5" t="str">
        <f t="shared" si="28"/>
        <v>Gegner 5</v>
      </c>
      <c r="C112" s="63"/>
      <c r="D112" s="60"/>
      <c r="E112" s="60"/>
      <c r="F112" s="60"/>
      <c r="G112" s="60"/>
      <c r="H112" s="3"/>
      <c r="I112" s="3"/>
      <c r="J112" s="3"/>
      <c r="K112" s="3"/>
      <c r="L112" s="4"/>
      <c r="M112" s="4"/>
      <c r="N112" s="4"/>
      <c r="O112" s="4"/>
      <c r="P112" s="4"/>
      <c r="Q112" s="4"/>
      <c r="R112" s="4"/>
    </row>
    <row r="113" spans="1:18" s="2" customFormat="1" ht="12.75" customHeight="1">
      <c r="A113" s="73" t="str">
        <f t="shared" si="27"/>
        <v>Stilzebach, Silvan</v>
      </c>
      <c r="B113" s="5" t="str">
        <f t="shared" si="28"/>
        <v>Gegner 6</v>
      </c>
      <c r="C113" s="63"/>
      <c r="D113" s="60"/>
      <c r="E113" s="60"/>
      <c r="F113" s="60"/>
      <c r="G113" s="60"/>
      <c r="H113" s="3"/>
      <c r="I113" s="3"/>
      <c r="J113" s="3"/>
      <c r="K113" s="3"/>
      <c r="L113" s="4"/>
      <c r="M113" s="4"/>
      <c r="N113" s="4"/>
      <c r="O113" s="4"/>
      <c r="P113" s="4"/>
      <c r="Q113" s="4"/>
      <c r="R113" s="4"/>
    </row>
    <row r="114" spans="1:18" ht="12.75" customHeight="1">
      <c r="A114" s="72" t="str">
        <f>daten!D18</f>
        <v>Stippler, Lorenz</v>
      </c>
      <c r="B114" s="117"/>
      <c r="C114" s="118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</row>
    <row r="115" spans="1:18" s="2" customFormat="1" ht="12.75" customHeight="1">
      <c r="A115" s="73" t="str">
        <f aca="true" t="shared" si="29" ref="A115:A120">A114</f>
        <v>Stippler, Lorenz</v>
      </c>
      <c r="B115" s="5" t="str">
        <f aca="true" t="shared" si="30" ref="B115:B120">B3</f>
        <v>Baden-Württemberg</v>
      </c>
      <c r="C115" s="63">
        <v>1</v>
      </c>
      <c r="D115" s="60">
        <v>3</v>
      </c>
      <c r="E115" s="60">
        <v>3</v>
      </c>
      <c r="F115" s="60"/>
      <c r="G115" s="60"/>
      <c r="H115" s="3"/>
      <c r="I115" s="3"/>
      <c r="J115" s="3"/>
      <c r="K115" s="3"/>
      <c r="L115" s="4">
        <v>2</v>
      </c>
      <c r="M115" s="4"/>
      <c r="N115" s="4"/>
      <c r="O115" s="4"/>
      <c r="P115" s="4"/>
      <c r="Q115" s="4"/>
      <c r="R115" s="4"/>
    </row>
    <row r="116" spans="1:18" s="2" customFormat="1" ht="12.75" customHeight="1">
      <c r="A116" s="73" t="str">
        <f t="shared" si="29"/>
        <v>Stippler, Lorenz</v>
      </c>
      <c r="B116" s="5" t="str">
        <f t="shared" si="30"/>
        <v>Schleswig-H./Hamburg</v>
      </c>
      <c r="C116" s="63">
        <v>1</v>
      </c>
      <c r="D116" s="60">
        <v>3</v>
      </c>
      <c r="E116" s="60">
        <v>3</v>
      </c>
      <c r="F116" s="60"/>
      <c r="G116" s="60"/>
      <c r="H116" s="3">
        <v>1</v>
      </c>
      <c r="I116" s="3"/>
      <c r="J116" s="3">
        <v>1</v>
      </c>
      <c r="K116" s="3"/>
      <c r="L116" s="4">
        <v>2</v>
      </c>
      <c r="M116" s="4"/>
      <c r="N116" s="4"/>
      <c r="O116" s="4"/>
      <c r="P116" s="4"/>
      <c r="Q116" s="4"/>
      <c r="R116" s="4"/>
    </row>
    <row r="117" spans="1:18" s="2" customFormat="1" ht="12.75" customHeight="1">
      <c r="A117" s="73" t="str">
        <f t="shared" si="29"/>
        <v>Stippler, Lorenz</v>
      </c>
      <c r="B117" s="5" t="str">
        <f t="shared" si="30"/>
        <v>NRW</v>
      </c>
      <c r="C117" s="63">
        <v>1</v>
      </c>
      <c r="D117" s="60">
        <v>4</v>
      </c>
      <c r="E117" s="60">
        <v>2</v>
      </c>
      <c r="F117" s="60">
        <v>1</v>
      </c>
      <c r="G117" s="60"/>
      <c r="H117" s="3"/>
      <c r="I117" s="3"/>
      <c r="J117" s="3"/>
      <c r="K117" s="3"/>
      <c r="L117" s="4">
        <v>2</v>
      </c>
      <c r="M117" s="4">
        <v>2</v>
      </c>
      <c r="N117" s="4"/>
      <c r="O117" s="4"/>
      <c r="P117" s="4"/>
      <c r="Q117" s="4"/>
      <c r="R117" s="4"/>
    </row>
    <row r="118" spans="1:18" s="2" customFormat="1" ht="12.75" customHeight="1">
      <c r="A118" s="73" t="str">
        <f t="shared" si="29"/>
        <v>Stippler, Lorenz</v>
      </c>
      <c r="B118" s="5" t="str">
        <f t="shared" si="30"/>
        <v>Hessen</v>
      </c>
      <c r="C118" s="63">
        <v>1</v>
      </c>
      <c r="D118" s="60">
        <v>2</v>
      </c>
      <c r="E118" s="60">
        <v>1</v>
      </c>
      <c r="F118" s="60"/>
      <c r="G118" s="60"/>
      <c r="H118" s="3"/>
      <c r="I118" s="3"/>
      <c r="J118" s="3"/>
      <c r="K118" s="3"/>
      <c r="L118" s="4">
        <v>1</v>
      </c>
      <c r="M118" s="4">
        <v>1</v>
      </c>
      <c r="N118" s="4"/>
      <c r="O118" s="4">
        <v>1</v>
      </c>
      <c r="P118" s="4"/>
      <c r="Q118" s="4"/>
      <c r="R118" s="4"/>
    </row>
    <row r="119" spans="1:18" s="2" customFormat="1" ht="12.75" customHeight="1">
      <c r="A119" s="73" t="str">
        <f t="shared" si="29"/>
        <v>Stippler, Lorenz</v>
      </c>
      <c r="B119" s="5" t="str">
        <f t="shared" si="30"/>
        <v>Gegner 5</v>
      </c>
      <c r="C119" s="63"/>
      <c r="D119" s="60"/>
      <c r="E119" s="60"/>
      <c r="F119" s="60"/>
      <c r="G119" s="60"/>
      <c r="H119" s="3"/>
      <c r="I119" s="3"/>
      <c r="J119" s="3"/>
      <c r="K119" s="3"/>
      <c r="L119" s="4"/>
      <c r="M119" s="4"/>
      <c r="N119" s="4"/>
      <c r="O119" s="4"/>
      <c r="P119" s="4"/>
      <c r="Q119" s="4"/>
      <c r="R119" s="4"/>
    </row>
    <row r="120" spans="1:18" s="2" customFormat="1" ht="12.75" customHeight="1">
      <c r="A120" s="73" t="str">
        <f t="shared" si="29"/>
        <v>Stippler, Lorenz</v>
      </c>
      <c r="B120" s="5" t="str">
        <f t="shared" si="30"/>
        <v>Gegner 6</v>
      </c>
      <c r="C120" s="63"/>
      <c r="D120" s="60"/>
      <c r="E120" s="60"/>
      <c r="F120" s="60"/>
      <c r="G120" s="60"/>
      <c r="H120" s="3"/>
      <c r="I120" s="3"/>
      <c r="J120" s="3"/>
      <c r="K120" s="3"/>
      <c r="L120" s="4"/>
      <c r="M120" s="4"/>
      <c r="N120" s="4"/>
      <c r="O120" s="4"/>
      <c r="P120" s="4"/>
      <c r="Q120" s="4"/>
      <c r="R120" s="4"/>
    </row>
    <row r="121" spans="1:18" ht="12.75" customHeight="1">
      <c r="A121" s="72" t="str">
        <f>daten!D19</f>
        <v>Waldher, Noah</v>
      </c>
      <c r="B121" s="117"/>
      <c r="C121" s="118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</row>
    <row r="122" spans="1:18" s="2" customFormat="1" ht="12.75" customHeight="1">
      <c r="A122" s="73" t="str">
        <f aca="true" t="shared" si="31" ref="A122:A127">A121</f>
        <v>Waldher, Noah</v>
      </c>
      <c r="B122" s="5" t="str">
        <f aca="true" t="shared" si="32" ref="B122:B127">B3</f>
        <v>Baden-Württemberg</v>
      </c>
      <c r="C122" s="63"/>
      <c r="D122" s="60"/>
      <c r="E122" s="60"/>
      <c r="F122" s="60"/>
      <c r="G122" s="60"/>
      <c r="H122" s="3"/>
      <c r="I122" s="3"/>
      <c r="J122" s="3"/>
      <c r="K122" s="3"/>
      <c r="L122" s="4"/>
      <c r="M122" s="4"/>
      <c r="N122" s="4"/>
      <c r="O122" s="4"/>
      <c r="P122" s="4"/>
      <c r="Q122" s="4"/>
      <c r="R122" s="4"/>
    </row>
    <row r="123" spans="1:18" s="2" customFormat="1" ht="12.75" customHeight="1">
      <c r="A123" s="73" t="str">
        <f t="shared" si="31"/>
        <v>Waldher, Noah</v>
      </c>
      <c r="B123" s="5" t="str">
        <f t="shared" si="32"/>
        <v>Schleswig-H./Hamburg</v>
      </c>
      <c r="C123" s="63"/>
      <c r="D123" s="60"/>
      <c r="E123" s="60"/>
      <c r="F123" s="60"/>
      <c r="G123" s="60"/>
      <c r="H123" s="3"/>
      <c r="I123" s="3"/>
      <c r="J123" s="3"/>
      <c r="K123" s="3"/>
      <c r="L123" s="4"/>
      <c r="M123" s="4"/>
      <c r="N123" s="4"/>
      <c r="O123" s="4"/>
      <c r="P123" s="4"/>
      <c r="Q123" s="4"/>
      <c r="R123" s="4"/>
    </row>
    <row r="124" spans="1:18" s="2" customFormat="1" ht="12.75" customHeight="1">
      <c r="A124" s="73" t="str">
        <f t="shared" si="31"/>
        <v>Waldher, Noah</v>
      </c>
      <c r="B124" s="5" t="str">
        <f t="shared" si="32"/>
        <v>NRW</v>
      </c>
      <c r="C124" s="63"/>
      <c r="D124" s="60"/>
      <c r="E124" s="60"/>
      <c r="F124" s="60"/>
      <c r="G124" s="60"/>
      <c r="H124" s="3"/>
      <c r="I124" s="3"/>
      <c r="J124" s="3"/>
      <c r="K124" s="3"/>
      <c r="L124" s="4"/>
      <c r="M124" s="4"/>
      <c r="N124" s="4"/>
      <c r="O124" s="4"/>
      <c r="P124" s="4"/>
      <c r="Q124" s="4"/>
      <c r="R124" s="4"/>
    </row>
    <row r="125" spans="1:18" s="2" customFormat="1" ht="12.75" customHeight="1">
      <c r="A125" s="73" t="str">
        <f t="shared" si="31"/>
        <v>Waldher, Noah</v>
      </c>
      <c r="B125" s="5" t="str">
        <f t="shared" si="32"/>
        <v>Hessen</v>
      </c>
      <c r="C125" s="63"/>
      <c r="D125" s="60"/>
      <c r="E125" s="60"/>
      <c r="F125" s="60"/>
      <c r="G125" s="60"/>
      <c r="H125" s="3"/>
      <c r="I125" s="3"/>
      <c r="J125" s="3"/>
      <c r="K125" s="3"/>
      <c r="L125" s="4"/>
      <c r="M125" s="4"/>
      <c r="N125" s="4"/>
      <c r="O125" s="4"/>
      <c r="P125" s="4"/>
      <c r="Q125" s="4"/>
      <c r="R125" s="4"/>
    </row>
    <row r="126" spans="1:18" s="2" customFormat="1" ht="12.75" customHeight="1">
      <c r="A126" s="73" t="str">
        <f t="shared" si="31"/>
        <v>Waldher, Noah</v>
      </c>
      <c r="B126" s="5" t="str">
        <f t="shared" si="32"/>
        <v>Gegner 5</v>
      </c>
      <c r="C126" s="63"/>
      <c r="D126" s="60"/>
      <c r="E126" s="60"/>
      <c r="F126" s="60"/>
      <c r="G126" s="60"/>
      <c r="H126" s="3"/>
      <c r="I126" s="3"/>
      <c r="J126" s="3"/>
      <c r="K126" s="3"/>
      <c r="L126" s="4"/>
      <c r="M126" s="4"/>
      <c r="N126" s="4"/>
      <c r="O126" s="4"/>
      <c r="P126" s="4"/>
      <c r="Q126" s="4"/>
      <c r="R126" s="4"/>
    </row>
    <row r="127" spans="1:18" s="2" customFormat="1" ht="12.75" customHeight="1">
      <c r="A127" s="73" t="str">
        <f t="shared" si="31"/>
        <v>Waldher, Noah</v>
      </c>
      <c r="B127" s="5" t="str">
        <f t="shared" si="32"/>
        <v>Gegner 6</v>
      </c>
      <c r="C127" s="63"/>
      <c r="D127" s="60"/>
      <c r="E127" s="60"/>
      <c r="F127" s="60"/>
      <c r="G127" s="60"/>
      <c r="H127" s="3"/>
      <c r="I127" s="3"/>
      <c r="J127" s="3"/>
      <c r="K127" s="3"/>
      <c r="L127" s="4"/>
      <c r="M127" s="4"/>
      <c r="N127" s="4"/>
      <c r="O127" s="4"/>
      <c r="P127" s="4"/>
      <c r="Q127" s="4"/>
      <c r="R127" s="4"/>
    </row>
    <row r="128" spans="1:18" ht="12.75" customHeight="1">
      <c r="A128" s="72" t="str">
        <f>daten!D20</f>
        <v>Wolf Daniel</v>
      </c>
      <c r="B128" s="117"/>
      <c r="C128" s="118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</row>
    <row r="129" spans="1:18" s="2" customFormat="1" ht="12.75" customHeight="1">
      <c r="A129" s="73" t="str">
        <f aca="true" t="shared" si="33" ref="A129:A134">A128</f>
        <v>Wolf Daniel</v>
      </c>
      <c r="B129" s="5" t="str">
        <f aca="true" t="shared" si="34" ref="B129:B134">B3</f>
        <v>Baden-Württemberg</v>
      </c>
      <c r="C129" s="63"/>
      <c r="D129" s="60"/>
      <c r="E129" s="60"/>
      <c r="F129" s="60"/>
      <c r="G129" s="60"/>
      <c r="H129" s="3"/>
      <c r="I129" s="3"/>
      <c r="J129" s="3"/>
      <c r="K129" s="3"/>
      <c r="L129" s="4"/>
      <c r="M129" s="4"/>
      <c r="N129" s="4"/>
      <c r="O129" s="4"/>
      <c r="P129" s="4"/>
      <c r="Q129" s="4"/>
      <c r="R129" s="4"/>
    </row>
    <row r="130" spans="1:18" s="2" customFormat="1" ht="12.75" customHeight="1">
      <c r="A130" s="73" t="str">
        <f t="shared" si="33"/>
        <v>Wolf Daniel</v>
      </c>
      <c r="B130" s="5" t="str">
        <f t="shared" si="34"/>
        <v>Schleswig-H./Hamburg</v>
      </c>
      <c r="C130" s="63">
        <v>1</v>
      </c>
      <c r="D130" s="60">
        <v>2</v>
      </c>
      <c r="E130" s="60">
        <v>2</v>
      </c>
      <c r="F130" s="60"/>
      <c r="G130" s="60"/>
      <c r="H130" s="3">
        <v>1</v>
      </c>
      <c r="I130" s="3"/>
      <c r="J130" s="3"/>
      <c r="K130" s="3"/>
      <c r="L130" s="4">
        <v>1</v>
      </c>
      <c r="M130" s="4"/>
      <c r="N130" s="4"/>
      <c r="O130" s="4"/>
      <c r="P130" s="4"/>
      <c r="Q130" s="4"/>
      <c r="R130" s="4"/>
    </row>
    <row r="131" spans="1:18" s="2" customFormat="1" ht="12.75" customHeight="1">
      <c r="A131" s="73" t="str">
        <f t="shared" si="33"/>
        <v>Wolf Daniel</v>
      </c>
      <c r="B131" s="5" t="str">
        <f t="shared" si="34"/>
        <v>NRW</v>
      </c>
      <c r="C131" s="63"/>
      <c r="D131" s="60"/>
      <c r="E131" s="60"/>
      <c r="F131" s="60"/>
      <c r="G131" s="60"/>
      <c r="H131" s="3"/>
      <c r="I131" s="3"/>
      <c r="J131" s="3"/>
      <c r="K131" s="3"/>
      <c r="L131" s="4"/>
      <c r="M131" s="4"/>
      <c r="N131" s="4"/>
      <c r="O131" s="4"/>
      <c r="P131" s="4"/>
      <c r="Q131" s="4"/>
      <c r="R131" s="4"/>
    </row>
    <row r="132" spans="1:18" s="2" customFormat="1" ht="12.75" customHeight="1">
      <c r="A132" s="73" t="str">
        <f t="shared" si="33"/>
        <v>Wolf Daniel</v>
      </c>
      <c r="B132" s="5" t="str">
        <f t="shared" si="34"/>
        <v>Hessen</v>
      </c>
      <c r="C132" s="63">
        <v>1</v>
      </c>
      <c r="D132" s="60"/>
      <c r="E132" s="60"/>
      <c r="F132" s="60"/>
      <c r="G132" s="60"/>
      <c r="H132" s="3"/>
      <c r="I132" s="3"/>
      <c r="J132" s="3"/>
      <c r="K132" s="3"/>
      <c r="L132" s="4"/>
      <c r="M132" s="4"/>
      <c r="N132" s="4"/>
      <c r="O132" s="4"/>
      <c r="P132" s="4"/>
      <c r="Q132" s="4"/>
      <c r="R132" s="4"/>
    </row>
    <row r="133" spans="1:18" s="2" customFormat="1" ht="12.75" customHeight="1">
      <c r="A133" s="73" t="str">
        <f t="shared" si="33"/>
        <v>Wolf Daniel</v>
      </c>
      <c r="B133" s="5" t="str">
        <f t="shared" si="34"/>
        <v>Gegner 5</v>
      </c>
      <c r="C133" s="63"/>
      <c r="D133" s="60"/>
      <c r="E133" s="60"/>
      <c r="F133" s="60"/>
      <c r="G133" s="60"/>
      <c r="H133" s="3"/>
      <c r="I133" s="3"/>
      <c r="J133" s="3"/>
      <c r="K133" s="3"/>
      <c r="L133" s="4"/>
      <c r="M133" s="4"/>
      <c r="N133" s="4"/>
      <c r="O133" s="4"/>
      <c r="P133" s="4"/>
      <c r="Q133" s="4"/>
      <c r="R133" s="4"/>
    </row>
    <row r="134" spans="1:18" s="2" customFormat="1" ht="12.75" customHeight="1">
      <c r="A134" s="73" t="str">
        <f t="shared" si="33"/>
        <v>Wolf Daniel</v>
      </c>
      <c r="B134" s="5" t="str">
        <f t="shared" si="34"/>
        <v>Gegner 6</v>
      </c>
      <c r="C134" s="63"/>
      <c r="D134" s="60"/>
      <c r="E134" s="60"/>
      <c r="F134" s="60"/>
      <c r="G134" s="60"/>
      <c r="H134" s="3"/>
      <c r="I134" s="3"/>
      <c r="J134" s="3"/>
      <c r="K134" s="3"/>
      <c r="L134" s="4"/>
      <c r="M134" s="4"/>
      <c r="N134" s="4"/>
      <c r="O134" s="4"/>
      <c r="P134" s="4"/>
      <c r="Q134" s="4"/>
      <c r="R134" s="4"/>
    </row>
    <row r="135" spans="1:18" ht="12.75" customHeight="1">
      <c r="A135" s="72" t="str">
        <f>daten!D21</f>
        <v>Wittmann, Paul</v>
      </c>
      <c r="B135" s="117"/>
      <c r="C135" s="118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</row>
    <row r="136" spans="1:18" s="2" customFormat="1" ht="12.75" customHeight="1">
      <c r="A136" s="73" t="str">
        <f aca="true" t="shared" si="35" ref="A136:A141">A135</f>
        <v>Wittmann, Paul</v>
      </c>
      <c r="B136" s="5" t="str">
        <f aca="true" t="shared" si="36" ref="B136:B141">B3</f>
        <v>Baden-Württemberg</v>
      </c>
      <c r="C136" s="63">
        <v>1</v>
      </c>
      <c r="D136" s="60">
        <v>3</v>
      </c>
      <c r="E136" s="60">
        <v>2</v>
      </c>
      <c r="F136" s="60"/>
      <c r="G136" s="60"/>
      <c r="H136" s="3"/>
      <c r="I136" s="3"/>
      <c r="J136" s="3"/>
      <c r="K136" s="3"/>
      <c r="L136" s="4"/>
      <c r="M136" s="4">
        <v>1</v>
      </c>
      <c r="N136" s="4"/>
      <c r="O136" s="4"/>
      <c r="P136" s="4">
        <v>1</v>
      </c>
      <c r="Q136" s="4"/>
      <c r="R136" s="4"/>
    </row>
    <row r="137" spans="1:18" s="2" customFormat="1" ht="12.75" customHeight="1">
      <c r="A137" s="73" t="str">
        <f t="shared" si="35"/>
        <v>Wittmann, Paul</v>
      </c>
      <c r="B137" s="5" t="str">
        <f t="shared" si="36"/>
        <v>Schleswig-H./Hamburg</v>
      </c>
      <c r="C137" s="63">
        <v>1</v>
      </c>
      <c r="D137" s="60">
        <v>3</v>
      </c>
      <c r="E137" s="60">
        <v>2</v>
      </c>
      <c r="F137" s="60">
        <v>2</v>
      </c>
      <c r="G137" s="60"/>
      <c r="H137" s="3">
        <v>1</v>
      </c>
      <c r="I137" s="3">
        <v>1</v>
      </c>
      <c r="J137" s="3"/>
      <c r="K137" s="3"/>
      <c r="L137" s="4"/>
      <c r="M137" s="4">
        <v>1</v>
      </c>
      <c r="N137" s="4"/>
      <c r="O137" s="4">
        <v>1</v>
      </c>
      <c r="P137" s="4"/>
      <c r="Q137" s="4"/>
      <c r="R137" s="4"/>
    </row>
    <row r="138" spans="1:18" s="2" customFormat="1" ht="12.75" customHeight="1">
      <c r="A138" s="73" t="str">
        <f t="shared" si="35"/>
        <v>Wittmann, Paul</v>
      </c>
      <c r="B138" s="5" t="str">
        <f t="shared" si="36"/>
        <v>NRW</v>
      </c>
      <c r="C138" s="63">
        <v>1</v>
      </c>
      <c r="D138" s="60">
        <v>4</v>
      </c>
      <c r="E138" s="60">
        <v>1</v>
      </c>
      <c r="F138" s="60">
        <v>1</v>
      </c>
      <c r="G138" s="60">
        <v>1</v>
      </c>
      <c r="H138" s="3"/>
      <c r="I138" s="3"/>
      <c r="J138" s="3"/>
      <c r="K138" s="3"/>
      <c r="L138" s="4"/>
      <c r="M138" s="4">
        <v>2</v>
      </c>
      <c r="N138" s="4"/>
      <c r="O138" s="4"/>
      <c r="P138" s="4"/>
      <c r="Q138" s="4"/>
      <c r="R138" s="4">
        <v>1</v>
      </c>
    </row>
    <row r="139" spans="1:18" s="2" customFormat="1" ht="12.75" customHeight="1">
      <c r="A139" s="73" t="str">
        <f t="shared" si="35"/>
        <v>Wittmann, Paul</v>
      </c>
      <c r="B139" s="5" t="str">
        <f t="shared" si="36"/>
        <v>Hessen</v>
      </c>
      <c r="C139" s="63">
        <v>1</v>
      </c>
      <c r="D139" s="60">
        <v>4</v>
      </c>
      <c r="E139" s="60">
        <v>2</v>
      </c>
      <c r="F139" s="60">
        <v>1</v>
      </c>
      <c r="G139" s="60"/>
      <c r="H139" s="3"/>
      <c r="I139" s="3"/>
      <c r="J139" s="3"/>
      <c r="K139" s="3"/>
      <c r="L139" s="4"/>
      <c r="M139" s="4">
        <v>2</v>
      </c>
      <c r="N139" s="4"/>
      <c r="O139" s="4">
        <v>1</v>
      </c>
      <c r="P139" s="4"/>
      <c r="Q139" s="4"/>
      <c r="R139" s="4"/>
    </row>
    <row r="140" spans="1:18" s="2" customFormat="1" ht="12.75" customHeight="1">
      <c r="A140" s="73" t="str">
        <f t="shared" si="35"/>
        <v>Wittmann, Paul</v>
      </c>
      <c r="B140" s="5" t="str">
        <f t="shared" si="36"/>
        <v>Gegner 5</v>
      </c>
      <c r="C140" s="63"/>
      <c r="D140" s="60"/>
      <c r="E140" s="60"/>
      <c r="F140" s="60"/>
      <c r="G140" s="60"/>
      <c r="H140" s="3"/>
      <c r="I140" s="3"/>
      <c r="J140" s="3"/>
      <c r="K140" s="3"/>
      <c r="L140" s="4"/>
      <c r="M140" s="4"/>
      <c r="N140" s="4"/>
      <c r="O140" s="4"/>
      <c r="P140" s="4"/>
      <c r="Q140" s="4"/>
      <c r="R140" s="4"/>
    </row>
    <row r="141" spans="1:18" s="2" customFormat="1" ht="12.75" customHeight="1">
      <c r="A141" s="73" t="str">
        <f t="shared" si="35"/>
        <v>Wittmann, Paul</v>
      </c>
      <c r="B141" s="5" t="str">
        <f t="shared" si="36"/>
        <v>Gegner 6</v>
      </c>
      <c r="C141" s="63"/>
      <c r="D141" s="60"/>
      <c r="E141" s="60"/>
      <c r="F141" s="60"/>
      <c r="G141" s="60"/>
      <c r="H141" s="3"/>
      <c r="I141" s="3"/>
      <c r="J141" s="3"/>
      <c r="K141" s="3"/>
      <c r="L141" s="4"/>
      <c r="M141" s="4"/>
      <c r="N141" s="4"/>
      <c r="O141" s="4"/>
      <c r="P141" s="4"/>
      <c r="Q141" s="4"/>
      <c r="R141" s="4"/>
    </row>
    <row r="142" spans="1:18" ht="12.75" customHeight="1">
      <c r="A142" s="72">
        <f>daten!D22</f>
        <v>0</v>
      </c>
      <c r="B142" s="117"/>
      <c r="C142" s="118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</row>
    <row r="143" spans="1:18" s="2" customFormat="1" ht="12.75" customHeight="1">
      <c r="A143" s="73">
        <f aca="true" t="shared" si="37" ref="A143:A148">A142</f>
        <v>0</v>
      </c>
      <c r="B143" s="5" t="str">
        <f aca="true" t="shared" si="38" ref="B143:B148">B31</f>
        <v>Baden-Württemberg</v>
      </c>
      <c r="C143" s="63"/>
      <c r="D143" s="60"/>
      <c r="E143" s="60"/>
      <c r="F143" s="60"/>
      <c r="G143" s="60"/>
      <c r="H143" s="3"/>
      <c r="I143" s="3"/>
      <c r="J143" s="3"/>
      <c r="K143" s="3"/>
      <c r="L143" s="4"/>
      <c r="M143" s="4"/>
      <c r="N143" s="4"/>
      <c r="O143" s="4"/>
      <c r="P143" s="4"/>
      <c r="Q143" s="4"/>
      <c r="R143" s="4"/>
    </row>
    <row r="144" spans="1:18" s="2" customFormat="1" ht="12.75" customHeight="1">
      <c r="A144" s="73">
        <f t="shared" si="37"/>
        <v>0</v>
      </c>
      <c r="B144" s="5" t="str">
        <f t="shared" si="38"/>
        <v>Schleswig-H./Hamburg</v>
      </c>
      <c r="C144" s="63"/>
      <c r="D144" s="60"/>
      <c r="E144" s="60"/>
      <c r="F144" s="60"/>
      <c r="G144" s="60"/>
      <c r="H144" s="3"/>
      <c r="I144" s="3"/>
      <c r="J144" s="3"/>
      <c r="K144" s="3"/>
      <c r="L144" s="4"/>
      <c r="M144" s="4"/>
      <c r="N144" s="4"/>
      <c r="O144" s="4"/>
      <c r="P144" s="4"/>
      <c r="Q144" s="4"/>
      <c r="R144" s="4"/>
    </row>
    <row r="145" spans="1:18" s="2" customFormat="1" ht="12.75" customHeight="1">
      <c r="A145" s="73">
        <f t="shared" si="37"/>
        <v>0</v>
      </c>
      <c r="B145" s="5" t="str">
        <f t="shared" si="38"/>
        <v>NRW</v>
      </c>
      <c r="C145" s="63"/>
      <c r="D145" s="60"/>
      <c r="E145" s="60"/>
      <c r="F145" s="60"/>
      <c r="G145" s="60"/>
      <c r="H145" s="3"/>
      <c r="I145" s="3"/>
      <c r="J145" s="3"/>
      <c r="K145" s="3"/>
      <c r="L145" s="4"/>
      <c r="M145" s="4"/>
      <c r="N145" s="4"/>
      <c r="O145" s="4"/>
      <c r="P145" s="4"/>
      <c r="Q145" s="4"/>
      <c r="R145" s="4"/>
    </row>
    <row r="146" spans="1:18" s="2" customFormat="1" ht="12.75" customHeight="1">
      <c r="A146" s="73">
        <f t="shared" si="37"/>
        <v>0</v>
      </c>
      <c r="B146" s="5" t="str">
        <f t="shared" si="38"/>
        <v>Hessen</v>
      </c>
      <c r="C146" s="63"/>
      <c r="D146" s="60"/>
      <c r="E146" s="60"/>
      <c r="F146" s="60"/>
      <c r="G146" s="60"/>
      <c r="H146" s="3"/>
      <c r="I146" s="3"/>
      <c r="J146" s="3"/>
      <c r="K146" s="3"/>
      <c r="L146" s="4"/>
      <c r="M146" s="4"/>
      <c r="N146" s="4"/>
      <c r="O146" s="4"/>
      <c r="P146" s="4"/>
      <c r="Q146" s="4"/>
      <c r="R146" s="4"/>
    </row>
    <row r="147" spans="1:18" s="2" customFormat="1" ht="12.75" customHeight="1">
      <c r="A147" s="73">
        <f t="shared" si="37"/>
        <v>0</v>
      </c>
      <c r="B147" s="5" t="str">
        <f t="shared" si="38"/>
        <v>Gegner 5</v>
      </c>
      <c r="C147" s="63"/>
      <c r="D147" s="60"/>
      <c r="E147" s="60"/>
      <c r="F147" s="60"/>
      <c r="G147" s="60"/>
      <c r="H147" s="3"/>
      <c r="I147" s="3"/>
      <c r="J147" s="3"/>
      <c r="K147" s="3"/>
      <c r="L147" s="4"/>
      <c r="M147" s="4"/>
      <c r="N147" s="4"/>
      <c r="O147" s="4"/>
      <c r="P147" s="4"/>
      <c r="Q147" s="4"/>
      <c r="R147" s="4"/>
    </row>
    <row r="148" spans="1:18" s="2" customFormat="1" ht="12.75" customHeight="1">
      <c r="A148" s="73">
        <f t="shared" si="37"/>
        <v>0</v>
      </c>
      <c r="B148" s="5" t="str">
        <f t="shared" si="38"/>
        <v>Gegner 6</v>
      </c>
      <c r="C148" s="63"/>
      <c r="D148" s="60"/>
      <c r="E148" s="60"/>
      <c r="F148" s="60"/>
      <c r="G148" s="60"/>
      <c r="H148" s="3"/>
      <c r="I148" s="3"/>
      <c r="J148" s="3"/>
      <c r="K148" s="3"/>
      <c r="L148" s="4"/>
      <c r="M148" s="4"/>
      <c r="N148" s="4"/>
      <c r="O148" s="4"/>
      <c r="P148" s="4"/>
      <c r="Q148" s="4"/>
      <c r="R148" s="4"/>
    </row>
    <row r="149" spans="1:18" ht="12.75" customHeight="1">
      <c r="A149" s="72">
        <f>daten!D23</f>
        <v>0</v>
      </c>
      <c r="B149" s="117"/>
      <c r="C149" s="118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</row>
    <row r="150" spans="1:18" s="2" customFormat="1" ht="12.75" customHeight="1">
      <c r="A150" s="73">
        <f aca="true" t="shared" si="39" ref="A150:A155">A149</f>
        <v>0</v>
      </c>
      <c r="B150" s="5" t="str">
        <f aca="true" t="shared" si="40" ref="B150:B155">B31</f>
        <v>Baden-Württemberg</v>
      </c>
      <c r="C150" s="63"/>
      <c r="D150" s="60"/>
      <c r="E150" s="60"/>
      <c r="F150" s="60"/>
      <c r="G150" s="60"/>
      <c r="H150" s="3"/>
      <c r="I150" s="3"/>
      <c r="J150" s="3"/>
      <c r="K150" s="3"/>
      <c r="L150" s="4"/>
      <c r="M150" s="4"/>
      <c r="N150" s="4"/>
      <c r="O150" s="4"/>
      <c r="P150" s="4"/>
      <c r="Q150" s="4"/>
      <c r="R150" s="4"/>
    </row>
    <row r="151" spans="1:18" s="2" customFormat="1" ht="12.75" customHeight="1">
      <c r="A151" s="73">
        <f t="shared" si="39"/>
        <v>0</v>
      </c>
      <c r="B151" s="5" t="str">
        <f t="shared" si="40"/>
        <v>Schleswig-H./Hamburg</v>
      </c>
      <c r="C151" s="63"/>
      <c r="D151" s="60"/>
      <c r="E151" s="60"/>
      <c r="F151" s="60"/>
      <c r="G151" s="60"/>
      <c r="H151" s="3"/>
      <c r="I151" s="3"/>
      <c r="J151" s="3"/>
      <c r="K151" s="3"/>
      <c r="L151" s="4"/>
      <c r="M151" s="4"/>
      <c r="N151" s="4"/>
      <c r="O151" s="4"/>
      <c r="P151" s="4"/>
      <c r="Q151" s="4"/>
      <c r="R151" s="4"/>
    </row>
    <row r="152" spans="1:18" s="2" customFormat="1" ht="12.75" customHeight="1">
      <c r="A152" s="73">
        <f t="shared" si="39"/>
        <v>0</v>
      </c>
      <c r="B152" s="5" t="str">
        <f t="shared" si="40"/>
        <v>NRW</v>
      </c>
      <c r="C152" s="63"/>
      <c r="D152" s="60"/>
      <c r="E152" s="60"/>
      <c r="F152" s="60"/>
      <c r="G152" s="60"/>
      <c r="H152" s="3"/>
      <c r="I152" s="3"/>
      <c r="J152" s="3"/>
      <c r="K152" s="3"/>
      <c r="L152" s="4"/>
      <c r="M152" s="4"/>
      <c r="N152" s="4"/>
      <c r="O152" s="4"/>
      <c r="P152" s="4"/>
      <c r="Q152" s="4"/>
      <c r="R152" s="4"/>
    </row>
    <row r="153" spans="1:18" s="2" customFormat="1" ht="12.75" customHeight="1">
      <c r="A153" s="73">
        <f t="shared" si="39"/>
        <v>0</v>
      </c>
      <c r="B153" s="5" t="str">
        <f t="shared" si="40"/>
        <v>Hessen</v>
      </c>
      <c r="C153" s="63"/>
      <c r="D153" s="60"/>
      <c r="E153" s="60"/>
      <c r="F153" s="60"/>
      <c r="G153" s="60"/>
      <c r="H153" s="3"/>
      <c r="I153" s="3"/>
      <c r="J153" s="3"/>
      <c r="K153" s="3"/>
      <c r="L153" s="4"/>
      <c r="M153" s="4"/>
      <c r="N153" s="4"/>
      <c r="O153" s="4"/>
      <c r="P153" s="4"/>
      <c r="Q153" s="4"/>
      <c r="R153" s="4"/>
    </row>
    <row r="154" spans="1:18" s="2" customFormat="1" ht="12.75" customHeight="1">
      <c r="A154" s="73">
        <f t="shared" si="39"/>
        <v>0</v>
      </c>
      <c r="B154" s="5" t="str">
        <f t="shared" si="40"/>
        <v>Gegner 5</v>
      </c>
      <c r="C154" s="63"/>
      <c r="D154" s="60"/>
      <c r="E154" s="60"/>
      <c r="F154" s="60"/>
      <c r="G154" s="60"/>
      <c r="H154" s="3"/>
      <c r="I154" s="3"/>
      <c r="J154" s="3"/>
      <c r="K154" s="3"/>
      <c r="L154" s="4"/>
      <c r="M154" s="4"/>
      <c r="N154" s="4"/>
      <c r="O154" s="4"/>
      <c r="P154" s="4"/>
      <c r="Q154" s="4"/>
      <c r="R154" s="4"/>
    </row>
    <row r="155" spans="1:18" s="2" customFormat="1" ht="12.75" customHeight="1">
      <c r="A155" s="73">
        <f t="shared" si="39"/>
        <v>0</v>
      </c>
      <c r="B155" s="5" t="str">
        <f t="shared" si="40"/>
        <v>Gegner 6</v>
      </c>
      <c r="C155" s="63"/>
      <c r="D155" s="60"/>
      <c r="E155" s="60"/>
      <c r="F155" s="60"/>
      <c r="G155" s="60"/>
      <c r="H155" s="3"/>
      <c r="I155" s="3"/>
      <c r="J155" s="3"/>
      <c r="K155" s="3"/>
      <c r="L155" s="4"/>
      <c r="M155" s="4"/>
      <c r="N155" s="4"/>
      <c r="O155" s="4"/>
      <c r="P155" s="4"/>
      <c r="Q155" s="4"/>
      <c r="R155" s="4"/>
    </row>
    <row r="156" spans="1:18" ht="12.75" customHeight="1">
      <c r="A156" s="72">
        <f>daten!D24</f>
        <v>0</v>
      </c>
      <c r="B156" s="117"/>
      <c r="C156" s="118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</row>
    <row r="157" spans="1:18" s="2" customFormat="1" ht="12.75" customHeight="1">
      <c r="A157" s="73">
        <f aca="true" t="shared" si="41" ref="A157:A162">A156</f>
        <v>0</v>
      </c>
      <c r="B157" s="5" t="str">
        <f aca="true" t="shared" si="42" ref="B157:B162">B31</f>
        <v>Baden-Württemberg</v>
      </c>
      <c r="C157" s="63"/>
      <c r="D157" s="60"/>
      <c r="E157" s="60"/>
      <c r="F157" s="60"/>
      <c r="G157" s="60"/>
      <c r="H157" s="3"/>
      <c r="I157" s="3"/>
      <c r="J157" s="3"/>
      <c r="K157" s="3"/>
      <c r="L157" s="4"/>
      <c r="M157" s="4"/>
      <c r="N157" s="4"/>
      <c r="O157" s="4"/>
      <c r="P157" s="4"/>
      <c r="Q157" s="4"/>
      <c r="R157" s="4"/>
    </row>
    <row r="158" spans="1:18" s="2" customFormat="1" ht="12.75" customHeight="1">
      <c r="A158" s="73">
        <f t="shared" si="41"/>
        <v>0</v>
      </c>
      <c r="B158" s="5" t="str">
        <f t="shared" si="42"/>
        <v>Schleswig-H./Hamburg</v>
      </c>
      <c r="C158" s="63"/>
      <c r="D158" s="60"/>
      <c r="E158" s="60"/>
      <c r="F158" s="60"/>
      <c r="G158" s="60"/>
      <c r="H158" s="3"/>
      <c r="I158" s="3"/>
      <c r="J158" s="3"/>
      <c r="K158" s="3"/>
      <c r="L158" s="4"/>
      <c r="M158" s="4"/>
      <c r="N158" s="4"/>
      <c r="O158" s="4"/>
      <c r="P158" s="4"/>
      <c r="Q158" s="4"/>
      <c r="R158" s="4"/>
    </row>
    <row r="159" spans="1:18" s="2" customFormat="1" ht="12.75" customHeight="1">
      <c r="A159" s="73">
        <f t="shared" si="41"/>
        <v>0</v>
      </c>
      <c r="B159" s="5" t="str">
        <f t="shared" si="42"/>
        <v>NRW</v>
      </c>
      <c r="C159" s="63"/>
      <c r="D159" s="60"/>
      <c r="E159" s="60"/>
      <c r="F159" s="60"/>
      <c r="G159" s="60"/>
      <c r="H159" s="3"/>
      <c r="I159" s="3"/>
      <c r="J159" s="3"/>
      <c r="K159" s="3"/>
      <c r="L159" s="4"/>
      <c r="M159" s="4"/>
      <c r="N159" s="4"/>
      <c r="O159" s="4"/>
      <c r="P159" s="4"/>
      <c r="Q159" s="4"/>
      <c r="R159" s="4"/>
    </row>
    <row r="160" spans="1:18" s="2" customFormat="1" ht="12.75" customHeight="1">
      <c r="A160" s="73">
        <f t="shared" si="41"/>
        <v>0</v>
      </c>
      <c r="B160" s="5" t="str">
        <f t="shared" si="42"/>
        <v>Hessen</v>
      </c>
      <c r="C160" s="63"/>
      <c r="D160" s="60"/>
      <c r="E160" s="60"/>
      <c r="F160" s="60"/>
      <c r="G160" s="60"/>
      <c r="H160" s="3"/>
      <c r="I160" s="3"/>
      <c r="J160" s="3"/>
      <c r="K160" s="3"/>
      <c r="L160" s="4"/>
      <c r="M160" s="4"/>
      <c r="N160" s="4"/>
      <c r="O160" s="4"/>
      <c r="P160" s="4"/>
      <c r="Q160" s="4"/>
      <c r="R160" s="4"/>
    </row>
    <row r="161" spans="1:18" s="2" customFormat="1" ht="12.75" customHeight="1">
      <c r="A161" s="73">
        <f t="shared" si="41"/>
        <v>0</v>
      </c>
      <c r="B161" s="5" t="str">
        <f t="shared" si="42"/>
        <v>Gegner 5</v>
      </c>
      <c r="C161" s="63"/>
      <c r="D161" s="60"/>
      <c r="E161" s="60"/>
      <c r="F161" s="60"/>
      <c r="G161" s="60"/>
      <c r="H161" s="3"/>
      <c r="I161" s="3"/>
      <c r="J161" s="3"/>
      <c r="K161" s="3"/>
      <c r="L161" s="4"/>
      <c r="M161" s="4"/>
      <c r="N161" s="4"/>
      <c r="O161" s="4"/>
      <c r="P161" s="4"/>
      <c r="Q161" s="4"/>
      <c r="R161" s="4"/>
    </row>
    <row r="162" spans="1:18" s="2" customFormat="1" ht="12.75" customHeight="1">
      <c r="A162" s="73">
        <f t="shared" si="41"/>
        <v>0</v>
      </c>
      <c r="B162" s="5" t="str">
        <f t="shared" si="42"/>
        <v>Gegner 6</v>
      </c>
      <c r="C162" s="63"/>
      <c r="D162" s="60"/>
      <c r="E162" s="60"/>
      <c r="F162" s="60"/>
      <c r="G162" s="60"/>
      <c r="H162" s="3"/>
      <c r="I162" s="3"/>
      <c r="J162" s="3"/>
      <c r="K162" s="3"/>
      <c r="L162" s="4"/>
      <c r="M162" s="4"/>
      <c r="N162" s="4"/>
      <c r="O162" s="4"/>
      <c r="P162" s="4"/>
      <c r="Q162" s="4"/>
      <c r="R162" s="4"/>
    </row>
    <row r="163" spans="1:18" ht="12.75" customHeight="1">
      <c r="A163" s="72">
        <f>daten!D25</f>
        <v>0</v>
      </c>
      <c r="B163" s="117"/>
      <c r="C163" s="118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</row>
    <row r="164" spans="1:18" s="2" customFormat="1" ht="12.75" customHeight="1">
      <c r="A164" s="73">
        <f aca="true" t="shared" si="43" ref="A164:A169">A163</f>
        <v>0</v>
      </c>
      <c r="B164" s="5" t="str">
        <f aca="true" t="shared" si="44" ref="B164:B169">B31</f>
        <v>Baden-Württemberg</v>
      </c>
      <c r="C164" s="63"/>
      <c r="D164" s="60"/>
      <c r="E164" s="60"/>
      <c r="F164" s="60"/>
      <c r="G164" s="60"/>
      <c r="H164" s="3"/>
      <c r="I164" s="3"/>
      <c r="J164" s="3"/>
      <c r="K164" s="3"/>
      <c r="L164" s="4"/>
      <c r="M164" s="4"/>
      <c r="N164" s="4"/>
      <c r="O164" s="4"/>
      <c r="P164" s="4"/>
      <c r="Q164" s="4"/>
      <c r="R164" s="4"/>
    </row>
    <row r="165" spans="1:18" s="2" customFormat="1" ht="12.75" customHeight="1">
      <c r="A165" s="73">
        <f t="shared" si="43"/>
        <v>0</v>
      </c>
      <c r="B165" s="5" t="str">
        <f t="shared" si="44"/>
        <v>Schleswig-H./Hamburg</v>
      </c>
      <c r="C165" s="63"/>
      <c r="D165" s="60"/>
      <c r="E165" s="60"/>
      <c r="F165" s="60"/>
      <c r="G165" s="60"/>
      <c r="H165" s="3"/>
      <c r="I165" s="3"/>
      <c r="J165" s="3"/>
      <c r="K165" s="3"/>
      <c r="L165" s="4"/>
      <c r="M165" s="4"/>
      <c r="N165" s="4"/>
      <c r="O165" s="4"/>
      <c r="P165" s="4"/>
      <c r="Q165" s="4"/>
      <c r="R165" s="4"/>
    </row>
    <row r="166" spans="1:18" s="2" customFormat="1" ht="12.75" customHeight="1">
      <c r="A166" s="73">
        <f t="shared" si="43"/>
        <v>0</v>
      </c>
      <c r="B166" s="5" t="str">
        <f t="shared" si="44"/>
        <v>NRW</v>
      </c>
      <c r="C166" s="63"/>
      <c r="D166" s="60"/>
      <c r="E166" s="60"/>
      <c r="F166" s="60"/>
      <c r="G166" s="60"/>
      <c r="H166" s="3"/>
      <c r="I166" s="3"/>
      <c r="J166" s="3"/>
      <c r="K166" s="3"/>
      <c r="L166" s="4"/>
      <c r="M166" s="4"/>
      <c r="N166" s="4"/>
      <c r="O166" s="4"/>
      <c r="P166" s="4"/>
      <c r="Q166" s="4"/>
      <c r="R166" s="4"/>
    </row>
    <row r="167" spans="1:18" s="2" customFormat="1" ht="12.75" customHeight="1">
      <c r="A167" s="73">
        <f t="shared" si="43"/>
        <v>0</v>
      </c>
      <c r="B167" s="5" t="str">
        <f t="shared" si="44"/>
        <v>Hessen</v>
      </c>
      <c r="C167" s="63"/>
      <c r="D167" s="60"/>
      <c r="E167" s="60"/>
      <c r="F167" s="60"/>
      <c r="G167" s="60"/>
      <c r="H167" s="3"/>
      <c r="I167" s="3"/>
      <c r="J167" s="3"/>
      <c r="K167" s="3"/>
      <c r="L167" s="4"/>
      <c r="M167" s="4"/>
      <c r="N167" s="4"/>
      <c r="O167" s="4"/>
      <c r="P167" s="4"/>
      <c r="Q167" s="4"/>
      <c r="R167" s="4"/>
    </row>
    <row r="168" spans="1:18" s="2" customFormat="1" ht="12.75" customHeight="1">
      <c r="A168" s="73">
        <f t="shared" si="43"/>
        <v>0</v>
      </c>
      <c r="B168" s="5" t="str">
        <f t="shared" si="44"/>
        <v>Gegner 5</v>
      </c>
      <c r="C168" s="63"/>
      <c r="D168" s="60"/>
      <c r="E168" s="60"/>
      <c r="F168" s="60"/>
      <c r="G168" s="60"/>
      <c r="H168" s="3"/>
      <c r="I168" s="3"/>
      <c r="J168" s="3"/>
      <c r="K168" s="3"/>
      <c r="L168" s="4"/>
      <c r="M168" s="4"/>
      <c r="N168" s="4"/>
      <c r="O168" s="4"/>
      <c r="P168" s="4"/>
      <c r="Q168" s="4"/>
      <c r="R168" s="4"/>
    </row>
    <row r="169" spans="1:18" s="2" customFormat="1" ht="12.75" customHeight="1">
      <c r="A169" s="73">
        <f t="shared" si="43"/>
        <v>0</v>
      </c>
      <c r="B169" s="5" t="str">
        <f t="shared" si="44"/>
        <v>Gegner 6</v>
      </c>
      <c r="C169" s="63"/>
      <c r="D169" s="60"/>
      <c r="E169" s="60"/>
      <c r="F169" s="60"/>
      <c r="G169" s="60"/>
      <c r="H169" s="3"/>
      <c r="I169" s="3"/>
      <c r="J169" s="3"/>
      <c r="K169" s="3"/>
      <c r="L169" s="4"/>
      <c r="M169" s="4"/>
      <c r="N169" s="4"/>
      <c r="O169" s="4"/>
      <c r="P169" s="4"/>
      <c r="Q169" s="4"/>
      <c r="R169" s="4"/>
    </row>
    <row r="171" spans="2:19" s="79" customFormat="1" ht="12.75" customHeight="1">
      <c r="B171" s="79" t="s">
        <v>35</v>
      </c>
      <c r="C171" s="90" t="s">
        <v>36</v>
      </c>
      <c r="D171" s="85">
        <f aca="true" t="shared" si="45" ref="D171:L171">SUBTOTAL(9,D3:D169)</f>
        <v>112</v>
      </c>
      <c r="E171" s="85">
        <f t="shared" si="45"/>
        <v>88</v>
      </c>
      <c r="F171" s="85">
        <f t="shared" si="45"/>
        <v>23</v>
      </c>
      <c r="G171" s="85">
        <f t="shared" si="45"/>
        <v>12</v>
      </c>
      <c r="H171" s="87">
        <f t="shared" si="45"/>
        <v>24</v>
      </c>
      <c r="I171" s="87">
        <f t="shared" si="45"/>
        <v>3</v>
      </c>
      <c r="J171" s="87">
        <f t="shared" si="45"/>
        <v>2</v>
      </c>
      <c r="K171" s="87">
        <f t="shared" si="45"/>
        <v>0</v>
      </c>
      <c r="L171" s="89">
        <f t="shared" si="45"/>
        <v>21</v>
      </c>
      <c r="M171" s="89">
        <f aca="true" t="shared" si="46" ref="M171:R171">SUBTOTAL(9,M3:M169)</f>
        <v>16</v>
      </c>
      <c r="N171" s="89">
        <f t="shared" si="46"/>
        <v>2</v>
      </c>
      <c r="O171" s="89">
        <f t="shared" si="46"/>
        <v>13</v>
      </c>
      <c r="P171" s="89">
        <f t="shared" si="46"/>
        <v>2</v>
      </c>
      <c r="Q171" s="89">
        <f t="shared" si="46"/>
        <v>3</v>
      </c>
      <c r="R171" s="89">
        <f t="shared" si="46"/>
        <v>3</v>
      </c>
      <c r="S171" s="1"/>
    </row>
  </sheetData>
  <sheetProtection/>
  <autoFilter ref="B1:B169"/>
  <printOptions/>
  <pageMargins left="0.6692913385826772" right="0.3937007874015748" top="0.7874015748031497" bottom="0.8267716535433072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71"/>
  <sheetViews>
    <sheetView showGridLines="0" zoomScalePageLayoutView="0" workbookViewId="0" topLeftCell="A1">
      <pane ySplit="1" topLeftCell="A2" activePane="bottomLeft" state="frozen"/>
      <selection pane="topLeft" activeCell="A27" sqref="A27"/>
      <selection pane="bottomLeft" activeCell="A27" sqref="A27"/>
    </sheetView>
  </sheetViews>
  <sheetFormatPr defaultColWidth="11.421875" defaultRowHeight="12.75" customHeight="1"/>
  <cols>
    <col min="1" max="1" width="20.7109375" style="131" customWidth="1"/>
    <col min="2" max="2" width="20.7109375" style="116" customWidth="1"/>
    <col min="3" max="18" width="3.7109375" style="116" customWidth="1"/>
    <col min="19" max="19" width="0" style="116" hidden="1" customWidth="1"/>
    <col min="20" max="16384" width="11.421875" style="116" customWidth="1"/>
  </cols>
  <sheetData>
    <row r="1" spans="1:18" s="1" customFormat="1" ht="12.75" customHeight="1">
      <c r="A1" s="77" t="str">
        <f>daten!G1</f>
        <v>Berlin-Brandenburg</v>
      </c>
      <c r="B1" s="1" t="s">
        <v>27</v>
      </c>
      <c r="C1" s="35" t="s">
        <v>25</v>
      </c>
      <c r="D1" s="35" t="s">
        <v>1</v>
      </c>
      <c r="E1" s="35" t="s">
        <v>0</v>
      </c>
      <c r="F1" s="35" t="s">
        <v>2</v>
      </c>
      <c r="G1" s="35" t="s">
        <v>3</v>
      </c>
      <c r="H1" s="35" t="s">
        <v>4</v>
      </c>
      <c r="I1" s="35" t="s">
        <v>5</v>
      </c>
      <c r="J1" s="35" t="s">
        <v>6</v>
      </c>
      <c r="K1" s="35" t="s">
        <v>7</v>
      </c>
      <c r="L1" s="35" t="s">
        <v>8</v>
      </c>
      <c r="M1" s="35" t="s">
        <v>9</v>
      </c>
      <c r="N1" s="35" t="s">
        <v>10</v>
      </c>
      <c r="O1" s="35" t="s">
        <v>11</v>
      </c>
      <c r="P1" s="35" t="s">
        <v>12</v>
      </c>
      <c r="Q1" s="35" t="s">
        <v>13</v>
      </c>
      <c r="R1" s="35" t="s">
        <v>14</v>
      </c>
    </row>
    <row r="2" spans="1:18" ht="12.75" customHeight="1">
      <c r="A2" s="78" t="str">
        <f>daten!G2</f>
        <v>Chemseddine, Jasper</v>
      </c>
      <c r="B2" s="117"/>
      <c r="C2" s="118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8" s="2" customFormat="1" ht="12.75" customHeight="1">
      <c r="A3" s="73" t="str">
        <f>A2</f>
        <v>Chemseddine, Jasper</v>
      </c>
      <c r="B3" s="12" t="s">
        <v>64</v>
      </c>
      <c r="C3" s="63"/>
      <c r="D3" s="60"/>
      <c r="E3" s="60"/>
      <c r="F3" s="60"/>
      <c r="G3" s="60"/>
      <c r="H3" s="3"/>
      <c r="I3" s="3"/>
      <c r="J3" s="3"/>
      <c r="K3" s="3"/>
      <c r="L3" s="4"/>
      <c r="M3" s="4"/>
      <c r="N3" s="4"/>
      <c r="O3" s="4"/>
      <c r="P3" s="4"/>
      <c r="Q3" s="4"/>
      <c r="R3" s="4"/>
    </row>
    <row r="4" spans="1:18" s="2" customFormat="1" ht="12.75" customHeight="1">
      <c r="A4" s="73" t="str">
        <f>A2</f>
        <v>Chemseddine, Jasper</v>
      </c>
      <c r="B4" s="12" t="s">
        <v>62</v>
      </c>
      <c r="C4" s="63"/>
      <c r="D4" s="60"/>
      <c r="E4" s="60"/>
      <c r="F4" s="60"/>
      <c r="G4" s="60"/>
      <c r="H4" s="3"/>
      <c r="I4" s="3"/>
      <c r="J4" s="3"/>
      <c r="K4" s="3"/>
      <c r="L4" s="4"/>
      <c r="M4" s="4"/>
      <c r="N4" s="4"/>
      <c r="O4" s="4"/>
      <c r="P4" s="4"/>
      <c r="Q4" s="4"/>
      <c r="R4" s="4"/>
    </row>
    <row r="5" spans="1:18" s="2" customFormat="1" ht="12.75" customHeight="1">
      <c r="A5" s="73" t="str">
        <f>A2</f>
        <v>Chemseddine, Jasper</v>
      </c>
      <c r="B5" s="12" t="s">
        <v>67</v>
      </c>
      <c r="C5" s="63">
        <v>1</v>
      </c>
      <c r="D5" s="60">
        <v>2</v>
      </c>
      <c r="E5" s="60">
        <v>2</v>
      </c>
      <c r="F5" s="60"/>
      <c r="G5" s="60"/>
      <c r="H5" s="3"/>
      <c r="I5" s="3"/>
      <c r="J5" s="3"/>
      <c r="K5" s="3"/>
      <c r="L5" s="4">
        <v>2</v>
      </c>
      <c r="M5" s="4"/>
      <c r="N5" s="4"/>
      <c r="O5" s="4"/>
      <c r="P5" s="4"/>
      <c r="Q5" s="4"/>
      <c r="R5" s="4"/>
    </row>
    <row r="6" spans="1:18" s="2" customFormat="1" ht="12.75" customHeight="1">
      <c r="A6" s="73" t="str">
        <f>A2</f>
        <v>Chemseddine, Jasper</v>
      </c>
      <c r="B6" s="12" t="s">
        <v>65</v>
      </c>
      <c r="C6" s="63">
        <v>1</v>
      </c>
      <c r="D6" s="60">
        <v>1</v>
      </c>
      <c r="E6" s="60">
        <v>1</v>
      </c>
      <c r="F6" s="60"/>
      <c r="G6" s="60">
        <v>1</v>
      </c>
      <c r="H6" s="3">
        <v>1</v>
      </c>
      <c r="I6" s="3"/>
      <c r="J6" s="3"/>
      <c r="K6" s="3"/>
      <c r="L6" s="4"/>
      <c r="M6" s="4"/>
      <c r="N6" s="4"/>
      <c r="O6" s="4"/>
      <c r="P6" s="4"/>
      <c r="Q6" s="4"/>
      <c r="R6" s="4"/>
    </row>
    <row r="7" spans="1:18" s="2" customFormat="1" ht="12.75" customHeight="1">
      <c r="A7" s="73" t="str">
        <f>A4</f>
        <v>Chemseddine, Jasper</v>
      </c>
      <c r="B7" s="12" t="s">
        <v>28</v>
      </c>
      <c r="C7" s="63"/>
      <c r="D7" s="60"/>
      <c r="E7" s="60"/>
      <c r="F7" s="60"/>
      <c r="G7" s="60"/>
      <c r="H7" s="3"/>
      <c r="I7" s="3"/>
      <c r="J7" s="3"/>
      <c r="K7" s="3"/>
      <c r="L7" s="4"/>
      <c r="M7" s="4"/>
      <c r="N7" s="4"/>
      <c r="O7" s="4"/>
      <c r="P7" s="4"/>
      <c r="Q7" s="4"/>
      <c r="R7" s="4"/>
    </row>
    <row r="8" spans="1:18" s="2" customFormat="1" ht="12.75" customHeight="1">
      <c r="A8" s="73" t="str">
        <f>A4</f>
        <v>Chemseddine, Jasper</v>
      </c>
      <c r="B8" s="12" t="s">
        <v>33</v>
      </c>
      <c r="C8" s="63"/>
      <c r="D8" s="60"/>
      <c r="E8" s="60"/>
      <c r="F8" s="60"/>
      <c r="G8" s="60"/>
      <c r="H8" s="3"/>
      <c r="I8" s="3"/>
      <c r="J8" s="3"/>
      <c r="K8" s="3"/>
      <c r="L8" s="4"/>
      <c r="M8" s="4"/>
      <c r="N8" s="4"/>
      <c r="O8" s="4"/>
      <c r="P8" s="4"/>
      <c r="Q8" s="4"/>
      <c r="R8" s="4"/>
    </row>
    <row r="9" spans="1:18" ht="12.75" customHeight="1">
      <c r="A9" s="78" t="str">
        <f>daten!G3</f>
        <v>Fidelak, Colin</v>
      </c>
      <c r="B9" s="117"/>
      <c r="C9" s="118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18" s="2" customFormat="1" ht="12.75" customHeight="1">
      <c r="A10" s="73" t="str">
        <f aca="true" t="shared" si="0" ref="A10:A15">A9</f>
        <v>Fidelak, Colin</v>
      </c>
      <c r="B10" s="5" t="str">
        <f>$B$3</f>
        <v>Südwest</v>
      </c>
      <c r="C10" s="63">
        <v>1</v>
      </c>
      <c r="D10" s="60">
        <v>2</v>
      </c>
      <c r="E10" s="60">
        <v>2</v>
      </c>
      <c r="F10" s="60"/>
      <c r="G10" s="60"/>
      <c r="H10" s="3"/>
      <c r="I10" s="3"/>
      <c r="J10" s="3"/>
      <c r="K10" s="3"/>
      <c r="L10" s="4">
        <v>1</v>
      </c>
      <c r="M10" s="4"/>
      <c r="N10" s="4"/>
      <c r="O10" s="4"/>
      <c r="P10" s="4"/>
      <c r="Q10" s="4"/>
      <c r="R10" s="4"/>
    </row>
    <row r="11" spans="1:18" s="2" customFormat="1" ht="12.75" customHeight="1">
      <c r="A11" s="73" t="str">
        <f t="shared" si="0"/>
        <v>Fidelak, Colin</v>
      </c>
      <c r="B11" s="5" t="str">
        <f>$B$4</f>
        <v>Hessen</v>
      </c>
      <c r="C11" s="63">
        <v>1</v>
      </c>
      <c r="D11" s="60">
        <v>3</v>
      </c>
      <c r="E11" s="60">
        <v>3</v>
      </c>
      <c r="F11" s="60"/>
      <c r="G11" s="60">
        <v>2</v>
      </c>
      <c r="H11" s="3">
        <v>1</v>
      </c>
      <c r="I11" s="3">
        <v>1</v>
      </c>
      <c r="J11" s="3"/>
      <c r="K11" s="3"/>
      <c r="L11" s="4">
        <v>1</v>
      </c>
      <c r="M11" s="4"/>
      <c r="N11" s="4"/>
      <c r="O11" s="4"/>
      <c r="P11" s="4"/>
      <c r="Q11" s="4"/>
      <c r="R11" s="4"/>
    </row>
    <row r="12" spans="1:18" s="2" customFormat="1" ht="12.75" customHeight="1">
      <c r="A12" s="73" t="str">
        <f t="shared" si="0"/>
        <v>Fidelak, Colin</v>
      </c>
      <c r="B12" s="5" t="str">
        <f>$B$5</f>
        <v>NRW</v>
      </c>
      <c r="C12" s="63">
        <v>1</v>
      </c>
      <c r="D12" s="60">
        <v>3</v>
      </c>
      <c r="E12" s="60">
        <v>3</v>
      </c>
      <c r="F12" s="60"/>
      <c r="G12" s="60">
        <v>1</v>
      </c>
      <c r="H12" s="3"/>
      <c r="I12" s="3"/>
      <c r="J12" s="3"/>
      <c r="K12" s="3"/>
      <c r="L12" s="4">
        <v>1</v>
      </c>
      <c r="M12" s="4"/>
      <c r="N12" s="4"/>
      <c r="O12" s="4"/>
      <c r="P12" s="4"/>
      <c r="Q12" s="4"/>
      <c r="R12" s="4"/>
    </row>
    <row r="13" spans="1:18" s="2" customFormat="1" ht="12.75" customHeight="1">
      <c r="A13" s="73" t="str">
        <f t="shared" si="0"/>
        <v>Fidelak, Colin</v>
      </c>
      <c r="B13" s="5" t="str">
        <f>$B$6</f>
        <v>Schleswig-H./Hamburg</v>
      </c>
      <c r="C13" s="63">
        <v>1</v>
      </c>
      <c r="D13" s="60">
        <v>4</v>
      </c>
      <c r="E13" s="60">
        <v>4</v>
      </c>
      <c r="F13" s="60">
        <v>1</v>
      </c>
      <c r="G13" s="60"/>
      <c r="H13" s="3">
        <v>2</v>
      </c>
      <c r="I13" s="3"/>
      <c r="J13" s="3"/>
      <c r="K13" s="3"/>
      <c r="L13" s="4">
        <v>1</v>
      </c>
      <c r="M13" s="4"/>
      <c r="N13" s="4"/>
      <c r="O13" s="4"/>
      <c r="P13" s="4"/>
      <c r="Q13" s="4"/>
      <c r="R13" s="4"/>
    </row>
    <row r="14" spans="1:18" s="2" customFormat="1" ht="12.75" customHeight="1">
      <c r="A14" s="73" t="str">
        <f t="shared" si="0"/>
        <v>Fidelak, Colin</v>
      </c>
      <c r="B14" s="5" t="str">
        <f>B7</f>
        <v>Gegner 5</v>
      </c>
      <c r="C14" s="63"/>
      <c r="D14" s="60"/>
      <c r="E14" s="60"/>
      <c r="F14" s="60"/>
      <c r="G14" s="60"/>
      <c r="H14" s="3"/>
      <c r="I14" s="3"/>
      <c r="J14" s="3"/>
      <c r="K14" s="3"/>
      <c r="L14" s="4"/>
      <c r="M14" s="4"/>
      <c r="N14" s="4"/>
      <c r="O14" s="4"/>
      <c r="P14" s="4"/>
      <c r="Q14" s="4"/>
      <c r="R14" s="4"/>
    </row>
    <row r="15" spans="1:18" s="2" customFormat="1" ht="12.75" customHeight="1">
      <c r="A15" s="73" t="str">
        <f t="shared" si="0"/>
        <v>Fidelak, Colin</v>
      </c>
      <c r="B15" s="5" t="str">
        <f>B8</f>
        <v>Gegner 6</v>
      </c>
      <c r="C15" s="63"/>
      <c r="D15" s="60"/>
      <c r="E15" s="60"/>
      <c r="F15" s="60"/>
      <c r="G15" s="60"/>
      <c r="H15" s="3"/>
      <c r="I15" s="3"/>
      <c r="J15" s="3"/>
      <c r="K15" s="3"/>
      <c r="L15" s="4"/>
      <c r="M15" s="4"/>
      <c r="N15" s="4"/>
      <c r="O15" s="4"/>
      <c r="P15" s="4"/>
      <c r="Q15" s="4"/>
      <c r="R15" s="4"/>
    </row>
    <row r="16" spans="1:18" ht="12.75" customHeight="1">
      <c r="A16" s="78" t="str">
        <f>daten!G4</f>
        <v>Glatzer, Fabian</v>
      </c>
      <c r="B16" s="117"/>
      <c r="C16" s="118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1:18" s="2" customFormat="1" ht="12.75" customHeight="1">
      <c r="A17" s="73" t="str">
        <f aca="true" t="shared" si="1" ref="A17:A22">A16</f>
        <v>Glatzer, Fabian</v>
      </c>
      <c r="B17" s="5" t="str">
        <f aca="true" t="shared" si="2" ref="B17:B22">B3</f>
        <v>Südwest</v>
      </c>
      <c r="C17" s="63">
        <v>1</v>
      </c>
      <c r="D17" s="60">
        <v>1</v>
      </c>
      <c r="E17" s="60"/>
      <c r="F17" s="60"/>
      <c r="G17" s="60"/>
      <c r="H17" s="3"/>
      <c r="I17" s="3"/>
      <c r="J17" s="3"/>
      <c r="K17" s="3"/>
      <c r="L17" s="4"/>
      <c r="M17" s="4"/>
      <c r="N17" s="4"/>
      <c r="O17" s="4"/>
      <c r="P17" s="4"/>
      <c r="Q17" s="4">
        <v>1</v>
      </c>
      <c r="R17" s="4"/>
    </row>
    <row r="18" spans="1:18" s="2" customFormat="1" ht="12.75" customHeight="1">
      <c r="A18" s="73" t="str">
        <f t="shared" si="1"/>
        <v>Glatzer, Fabian</v>
      </c>
      <c r="B18" s="5" t="str">
        <f t="shared" si="2"/>
        <v>Hessen</v>
      </c>
      <c r="C18" s="63">
        <v>1</v>
      </c>
      <c r="D18" s="60">
        <v>1</v>
      </c>
      <c r="E18" s="60">
        <v>1</v>
      </c>
      <c r="F18" s="60"/>
      <c r="G18" s="60"/>
      <c r="H18" s="3"/>
      <c r="I18" s="3"/>
      <c r="J18" s="3"/>
      <c r="K18" s="3"/>
      <c r="L18" s="4"/>
      <c r="M18" s="4"/>
      <c r="N18" s="4"/>
      <c r="O18" s="4"/>
      <c r="P18" s="4"/>
      <c r="Q18" s="4"/>
      <c r="R18" s="4"/>
    </row>
    <row r="19" spans="1:18" s="2" customFormat="1" ht="12.75" customHeight="1">
      <c r="A19" s="73" t="str">
        <f t="shared" si="1"/>
        <v>Glatzer, Fabian</v>
      </c>
      <c r="B19" s="5" t="str">
        <f t="shared" si="2"/>
        <v>NRW</v>
      </c>
      <c r="C19" s="63"/>
      <c r="D19" s="60"/>
      <c r="E19" s="60"/>
      <c r="F19" s="60"/>
      <c r="G19" s="60"/>
      <c r="H19" s="3"/>
      <c r="I19" s="3"/>
      <c r="J19" s="3"/>
      <c r="K19" s="3"/>
      <c r="L19" s="4"/>
      <c r="M19" s="4"/>
      <c r="N19" s="4"/>
      <c r="O19" s="4"/>
      <c r="P19" s="4"/>
      <c r="Q19" s="4"/>
      <c r="R19" s="4"/>
    </row>
    <row r="20" spans="1:18" s="2" customFormat="1" ht="12.75" customHeight="1">
      <c r="A20" s="73" t="str">
        <f t="shared" si="1"/>
        <v>Glatzer, Fabian</v>
      </c>
      <c r="B20" s="5" t="str">
        <f t="shared" si="2"/>
        <v>Schleswig-H./Hamburg</v>
      </c>
      <c r="C20" s="63">
        <v>1</v>
      </c>
      <c r="D20" s="60"/>
      <c r="E20" s="60"/>
      <c r="F20" s="60"/>
      <c r="G20" s="60"/>
      <c r="H20" s="3"/>
      <c r="I20" s="3"/>
      <c r="J20" s="3"/>
      <c r="K20" s="3"/>
      <c r="L20" s="4"/>
      <c r="M20" s="4"/>
      <c r="N20" s="4"/>
      <c r="O20" s="4"/>
      <c r="P20" s="4"/>
      <c r="Q20" s="4"/>
      <c r="R20" s="4"/>
    </row>
    <row r="21" spans="1:18" s="2" customFormat="1" ht="12.75" customHeight="1">
      <c r="A21" s="73" t="str">
        <f t="shared" si="1"/>
        <v>Glatzer, Fabian</v>
      </c>
      <c r="B21" s="5" t="str">
        <f t="shared" si="2"/>
        <v>Gegner 5</v>
      </c>
      <c r="C21" s="63"/>
      <c r="D21" s="60"/>
      <c r="E21" s="60"/>
      <c r="F21" s="60"/>
      <c r="G21" s="60"/>
      <c r="H21" s="3"/>
      <c r="I21" s="3"/>
      <c r="J21" s="3"/>
      <c r="K21" s="3"/>
      <c r="L21" s="4"/>
      <c r="M21" s="4"/>
      <c r="N21" s="4"/>
      <c r="O21" s="4"/>
      <c r="P21" s="4"/>
      <c r="Q21" s="4"/>
      <c r="R21" s="4"/>
    </row>
    <row r="22" spans="1:18" s="2" customFormat="1" ht="12.75" customHeight="1">
      <c r="A22" s="73" t="str">
        <f t="shared" si="1"/>
        <v>Glatzer, Fabian</v>
      </c>
      <c r="B22" s="5" t="str">
        <f t="shared" si="2"/>
        <v>Gegner 6</v>
      </c>
      <c r="C22" s="63"/>
      <c r="D22" s="60"/>
      <c r="E22" s="60"/>
      <c r="F22" s="60"/>
      <c r="G22" s="60"/>
      <c r="H22" s="3"/>
      <c r="I22" s="3"/>
      <c r="J22" s="3"/>
      <c r="K22" s="3"/>
      <c r="L22" s="4"/>
      <c r="M22" s="4"/>
      <c r="N22" s="4"/>
      <c r="O22" s="4"/>
      <c r="P22" s="4"/>
      <c r="Q22" s="4"/>
      <c r="R22" s="4"/>
    </row>
    <row r="23" spans="1:44" ht="12.75" customHeight="1">
      <c r="A23" s="78" t="str">
        <f>daten!G5</f>
        <v>Granowski, Henri</v>
      </c>
      <c r="B23" s="117"/>
      <c r="C23" s="118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</row>
    <row r="24" spans="1:18" s="2" customFormat="1" ht="12.75" customHeight="1">
      <c r="A24" s="73" t="str">
        <f aca="true" t="shared" si="3" ref="A24:A29">A23</f>
        <v>Granowski, Henri</v>
      </c>
      <c r="B24" s="5" t="str">
        <f aca="true" t="shared" si="4" ref="B24:B29">B3</f>
        <v>Südwest</v>
      </c>
      <c r="C24" s="63"/>
      <c r="D24" s="60"/>
      <c r="E24" s="60"/>
      <c r="F24" s="60"/>
      <c r="G24" s="60"/>
      <c r="H24" s="3"/>
      <c r="I24" s="3"/>
      <c r="J24" s="3"/>
      <c r="K24" s="3"/>
      <c r="L24" s="4"/>
      <c r="M24" s="4"/>
      <c r="N24" s="4"/>
      <c r="O24" s="4"/>
      <c r="P24" s="4"/>
      <c r="Q24" s="4"/>
      <c r="R24" s="4"/>
    </row>
    <row r="25" spans="1:18" s="2" customFormat="1" ht="12.75" customHeight="1">
      <c r="A25" s="73" t="str">
        <f t="shared" si="3"/>
        <v>Granowski, Henri</v>
      </c>
      <c r="B25" s="5" t="str">
        <f t="shared" si="4"/>
        <v>Hessen</v>
      </c>
      <c r="C25" s="63"/>
      <c r="D25" s="60"/>
      <c r="E25" s="60"/>
      <c r="F25" s="60"/>
      <c r="G25" s="60"/>
      <c r="H25" s="3"/>
      <c r="I25" s="3"/>
      <c r="J25" s="3"/>
      <c r="K25" s="3"/>
      <c r="L25" s="4"/>
      <c r="M25" s="4"/>
      <c r="N25" s="4"/>
      <c r="O25" s="4"/>
      <c r="P25" s="4"/>
      <c r="Q25" s="4"/>
      <c r="R25" s="4"/>
    </row>
    <row r="26" spans="1:18" s="2" customFormat="1" ht="12.75" customHeight="1">
      <c r="A26" s="73" t="str">
        <f t="shared" si="3"/>
        <v>Granowski, Henri</v>
      </c>
      <c r="B26" s="5" t="str">
        <f t="shared" si="4"/>
        <v>NRW</v>
      </c>
      <c r="C26" s="63"/>
      <c r="D26" s="60"/>
      <c r="E26" s="60"/>
      <c r="F26" s="60"/>
      <c r="G26" s="60"/>
      <c r="H26" s="3"/>
      <c r="I26" s="3"/>
      <c r="J26" s="3"/>
      <c r="K26" s="3"/>
      <c r="L26" s="4"/>
      <c r="M26" s="4"/>
      <c r="N26" s="4"/>
      <c r="O26" s="4"/>
      <c r="P26" s="4"/>
      <c r="Q26" s="4"/>
      <c r="R26" s="4"/>
    </row>
    <row r="27" spans="1:18" s="2" customFormat="1" ht="12.75" customHeight="1">
      <c r="A27" s="73" t="str">
        <f t="shared" si="3"/>
        <v>Granowski, Henri</v>
      </c>
      <c r="B27" s="5" t="str">
        <f t="shared" si="4"/>
        <v>Schleswig-H./Hamburg</v>
      </c>
      <c r="C27" s="63"/>
      <c r="D27" s="60"/>
      <c r="E27" s="60"/>
      <c r="F27" s="60"/>
      <c r="G27" s="60"/>
      <c r="H27" s="3"/>
      <c r="I27" s="3"/>
      <c r="J27" s="3"/>
      <c r="K27" s="3"/>
      <c r="L27" s="4"/>
      <c r="M27" s="4"/>
      <c r="N27" s="4"/>
      <c r="O27" s="4"/>
      <c r="P27" s="4"/>
      <c r="Q27" s="4"/>
      <c r="R27" s="4"/>
    </row>
    <row r="28" spans="1:18" s="2" customFormat="1" ht="12.75" customHeight="1">
      <c r="A28" s="73" t="str">
        <f t="shared" si="3"/>
        <v>Granowski, Henri</v>
      </c>
      <c r="B28" s="5" t="str">
        <f t="shared" si="4"/>
        <v>Gegner 5</v>
      </c>
      <c r="C28" s="63"/>
      <c r="D28" s="60"/>
      <c r="E28" s="60"/>
      <c r="F28" s="60"/>
      <c r="G28" s="60"/>
      <c r="H28" s="3"/>
      <c r="I28" s="3"/>
      <c r="J28" s="3"/>
      <c r="K28" s="3"/>
      <c r="L28" s="4"/>
      <c r="M28" s="4"/>
      <c r="N28" s="4"/>
      <c r="O28" s="4"/>
      <c r="P28" s="4"/>
      <c r="Q28" s="4"/>
      <c r="R28" s="4"/>
    </row>
    <row r="29" spans="1:18" s="2" customFormat="1" ht="12.75" customHeight="1">
      <c r="A29" s="73" t="str">
        <f t="shared" si="3"/>
        <v>Granowski, Henri</v>
      </c>
      <c r="B29" s="5" t="str">
        <f t="shared" si="4"/>
        <v>Gegner 6</v>
      </c>
      <c r="C29" s="63"/>
      <c r="D29" s="60"/>
      <c r="E29" s="60"/>
      <c r="F29" s="60"/>
      <c r="G29" s="60"/>
      <c r="H29" s="3"/>
      <c r="I29" s="3"/>
      <c r="J29" s="3"/>
      <c r="K29" s="3"/>
      <c r="L29" s="4"/>
      <c r="M29" s="4"/>
      <c r="N29" s="4"/>
      <c r="O29" s="4"/>
      <c r="P29" s="4"/>
      <c r="Q29" s="4"/>
      <c r="R29" s="4"/>
    </row>
    <row r="30" spans="1:18" ht="12.75" customHeight="1">
      <c r="A30" s="78" t="str">
        <f>daten!G6</f>
        <v>Groß, Gregor</v>
      </c>
      <c r="B30" s="117"/>
      <c r="C30" s="118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</row>
    <row r="31" spans="1:18" s="2" customFormat="1" ht="12.75" customHeight="1">
      <c r="A31" s="73" t="str">
        <f aca="true" t="shared" si="5" ref="A31:A36">A30</f>
        <v>Groß, Gregor</v>
      </c>
      <c r="B31" s="5" t="str">
        <f aca="true" t="shared" si="6" ref="B31:B36">B3</f>
        <v>Südwest</v>
      </c>
      <c r="C31" s="63">
        <v>1</v>
      </c>
      <c r="D31" s="60">
        <v>3</v>
      </c>
      <c r="E31" s="60">
        <v>2</v>
      </c>
      <c r="F31" s="60">
        <v>1</v>
      </c>
      <c r="G31" s="60"/>
      <c r="H31" s="3"/>
      <c r="I31" s="3"/>
      <c r="J31" s="3"/>
      <c r="K31" s="3"/>
      <c r="L31" s="4">
        <v>2</v>
      </c>
      <c r="M31" s="4">
        <v>1</v>
      </c>
      <c r="N31" s="4"/>
      <c r="O31" s="4"/>
      <c r="P31" s="4"/>
      <c r="Q31" s="57"/>
      <c r="R31" s="4"/>
    </row>
    <row r="32" spans="1:18" s="2" customFormat="1" ht="12.75" customHeight="1">
      <c r="A32" s="73" t="str">
        <f t="shared" si="5"/>
        <v>Groß, Gregor</v>
      </c>
      <c r="B32" s="5" t="str">
        <f t="shared" si="6"/>
        <v>Hessen</v>
      </c>
      <c r="C32" s="63"/>
      <c r="D32" s="60"/>
      <c r="E32" s="60"/>
      <c r="F32" s="60"/>
      <c r="G32" s="60"/>
      <c r="H32" s="3"/>
      <c r="I32" s="3"/>
      <c r="J32" s="3"/>
      <c r="K32" s="3"/>
      <c r="L32" s="4"/>
      <c r="M32" s="4"/>
      <c r="N32" s="4"/>
      <c r="O32" s="4"/>
      <c r="P32" s="4"/>
      <c r="Q32" s="57"/>
      <c r="R32" s="4"/>
    </row>
    <row r="33" spans="1:18" s="2" customFormat="1" ht="12.75" customHeight="1">
      <c r="A33" s="73" t="str">
        <f t="shared" si="5"/>
        <v>Groß, Gregor</v>
      </c>
      <c r="B33" s="5" t="str">
        <f t="shared" si="6"/>
        <v>NRW</v>
      </c>
      <c r="C33" s="63"/>
      <c r="D33" s="60"/>
      <c r="E33" s="60"/>
      <c r="F33" s="60"/>
      <c r="G33" s="60"/>
      <c r="H33" s="3"/>
      <c r="I33" s="3"/>
      <c r="J33" s="3"/>
      <c r="K33" s="3"/>
      <c r="L33" s="4"/>
      <c r="M33" s="4"/>
      <c r="N33" s="4"/>
      <c r="O33" s="4"/>
      <c r="P33" s="4"/>
      <c r="Q33" s="57"/>
      <c r="R33" s="4"/>
    </row>
    <row r="34" spans="1:18" s="2" customFormat="1" ht="12.75" customHeight="1">
      <c r="A34" s="73" t="str">
        <f t="shared" si="5"/>
        <v>Groß, Gregor</v>
      </c>
      <c r="B34" s="5" t="str">
        <f t="shared" si="6"/>
        <v>Schleswig-H./Hamburg</v>
      </c>
      <c r="C34" s="63">
        <v>1</v>
      </c>
      <c r="D34" s="60"/>
      <c r="E34" s="60"/>
      <c r="F34" s="60"/>
      <c r="G34" s="60"/>
      <c r="H34" s="3"/>
      <c r="I34" s="3"/>
      <c r="J34" s="3"/>
      <c r="K34" s="3"/>
      <c r="L34" s="4"/>
      <c r="M34" s="4"/>
      <c r="N34" s="4"/>
      <c r="O34" s="4"/>
      <c r="P34" s="4"/>
      <c r="Q34" s="57"/>
      <c r="R34" s="4"/>
    </row>
    <row r="35" spans="1:18" s="2" customFormat="1" ht="12.75" customHeight="1">
      <c r="A35" s="73" t="str">
        <f t="shared" si="5"/>
        <v>Groß, Gregor</v>
      </c>
      <c r="B35" s="5" t="str">
        <f t="shared" si="6"/>
        <v>Gegner 5</v>
      </c>
      <c r="C35" s="63"/>
      <c r="D35" s="60"/>
      <c r="E35" s="60"/>
      <c r="F35" s="60"/>
      <c r="G35" s="60"/>
      <c r="H35" s="3"/>
      <c r="I35" s="3"/>
      <c r="J35" s="3"/>
      <c r="K35" s="3"/>
      <c r="L35" s="4"/>
      <c r="M35" s="4"/>
      <c r="N35" s="4"/>
      <c r="O35" s="4"/>
      <c r="P35" s="4"/>
      <c r="Q35" s="57"/>
      <c r="R35" s="4"/>
    </row>
    <row r="36" spans="1:18" s="2" customFormat="1" ht="12.75" customHeight="1">
      <c r="A36" s="73" t="str">
        <f t="shared" si="5"/>
        <v>Groß, Gregor</v>
      </c>
      <c r="B36" s="5" t="str">
        <f t="shared" si="6"/>
        <v>Gegner 6</v>
      </c>
      <c r="C36" s="63"/>
      <c r="D36" s="60"/>
      <c r="E36" s="60"/>
      <c r="F36" s="60"/>
      <c r="G36" s="60"/>
      <c r="H36" s="3"/>
      <c r="I36" s="3"/>
      <c r="J36" s="3"/>
      <c r="K36" s="3"/>
      <c r="L36" s="4"/>
      <c r="M36" s="4"/>
      <c r="N36" s="4"/>
      <c r="O36" s="4"/>
      <c r="P36" s="4"/>
      <c r="Q36" s="57"/>
      <c r="R36" s="4"/>
    </row>
    <row r="37" spans="1:18" ht="12.75" customHeight="1">
      <c r="A37" s="78" t="str">
        <f>daten!G7</f>
        <v>Jackson, Henry John</v>
      </c>
      <c r="B37" s="117"/>
      <c r="C37" s="118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</row>
    <row r="38" spans="1:18" s="2" customFormat="1" ht="12.75" customHeight="1">
      <c r="A38" s="73" t="str">
        <f aca="true" t="shared" si="7" ref="A38:A43">A37</f>
        <v>Jackson, Henry John</v>
      </c>
      <c r="B38" s="5" t="str">
        <f aca="true" t="shared" si="8" ref="B38:B43">B3</f>
        <v>Südwest</v>
      </c>
      <c r="C38" s="63">
        <v>1</v>
      </c>
      <c r="D38" s="60">
        <v>4</v>
      </c>
      <c r="E38" s="60">
        <v>4</v>
      </c>
      <c r="F38" s="60">
        <v>2</v>
      </c>
      <c r="G38" s="60">
        <v>2</v>
      </c>
      <c r="H38" s="3">
        <v>1</v>
      </c>
      <c r="I38" s="3"/>
      <c r="J38" s="3"/>
      <c r="K38" s="3"/>
      <c r="L38" s="4"/>
      <c r="M38" s="4"/>
      <c r="N38" s="4"/>
      <c r="O38" s="4">
        <v>2</v>
      </c>
      <c r="P38" s="4"/>
      <c r="Q38" s="4"/>
      <c r="R38" s="4"/>
    </row>
    <row r="39" spans="1:18" s="2" customFormat="1" ht="12.75" customHeight="1">
      <c r="A39" s="73" t="str">
        <f t="shared" si="7"/>
        <v>Jackson, Henry John</v>
      </c>
      <c r="B39" s="5" t="str">
        <f t="shared" si="8"/>
        <v>Hessen</v>
      </c>
      <c r="C39" s="63">
        <v>1</v>
      </c>
      <c r="D39" s="60">
        <v>4</v>
      </c>
      <c r="E39" s="60">
        <v>3</v>
      </c>
      <c r="F39" s="60">
        <v>1</v>
      </c>
      <c r="G39" s="60"/>
      <c r="H39" s="3"/>
      <c r="I39" s="3"/>
      <c r="J39" s="3"/>
      <c r="K39" s="3"/>
      <c r="L39" s="4">
        <v>1</v>
      </c>
      <c r="M39" s="4">
        <v>1</v>
      </c>
      <c r="N39" s="4"/>
      <c r="O39" s="4">
        <v>2</v>
      </c>
      <c r="P39" s="4"/>
      <c r="Q39" s="4"/>
      <c r="R39" s="4"/>
    </row>
    <row r="40" spans="1:18" s="2" customFormat="1" ht="12.75" customHeight="1">
      <c r="A40" s="73" t="str">
        <f t="shared" si="7"/>
        <v>Jackson, Henry John</v>
      </c>
      <c r="B40" s="5" t="str">
        <f t="shared" si="8"/>
        <v>NRW</v>
      </c>
      <c r="C40" s="63">
        <v>1</v>
      </c>
      <c r="D40" s="60">
        <v>3</v>
      </c>
      <c r="E40" s="60">
        <v>3</v>
      </c>
      <c r="F40" s="60"/>
      <c r="G40" s="60"/>
      <c r="H40" s="3"/>
      <c r="I40" s="3"/>
      <c r="J40" s="3"/>
      <c r="K40" s="3"/>
      <c r="L40" s="4">
        <v>2</v>
      </c>
      <c r="M40" s="4"/>
      <c r="N40" s="4"/>
      <c r="O40" s="4"/>
      <c r="P40" s="4"/>
      <c r="Q40" s="4"/>
      <c r="R40" s="4"/>
    </row>
    <row r="41" spans="1:18" s="2" customFormat="1" ht="12.75" customHeight="1">
      <c r="A41" s="73" t="str">
        <f t="shared" si="7"/>
        <v>Jackson, Henry John</v>
      </c>
      <c r="B41" s="5" t="str">
        <f t="shared" si="8"/>
        <v>Schleswig-H./Hamburg</v>
      </c>
      <c r="C41" s="63">
        <v>1</v>
      </c>
      <c r="D41" s="60">
        <v>1</v>
      </c>
      <c r="E41" s="60">
        <v>1</v>
      </c>
      <c r="F41" s="60"/>
      <c r="G41" s="60"/>
      <c r="H41" s="3">
        <v>1</v>
      </c>
      <c r="I41" s="3"/>
      <c r="J41" s="3"/>
      <c r="K41" s="3"/>
      <c r="L41" s="4"/>
      <c r="M41" s="4"/>
      <c r="N41" s="4"/>
      <c r="O41" s="4">
        <v>1</v>
      </c>
      <c r="P41" s="4"/>
      <c r="Q41" s="4"/>
      <c r="R41" s="4"/>
    </row>
    <row r="42" spans="1:18" s="2" customFormat="1" ht="12.75" customHeight="1">
      <c r="A42" s="73" t="str">
        <f t="shared" si="7"/>
        <v>Jackson, Henry John</v>
      </c>
      <c r="B42" s="5" t="str">
        <f t="shared" si="8"/>
        <v>Gegner 5</v>
      </c>
      <c r="C42" s="63"/>
      <c r="D42" s="60"/>
      <c r="E42" s="60"/>
      <c r="F42" s="60"/>
      <c r="G42" s="60"/>
      <c r="H42" s="3"/>
      <c r="I42" s="3"/>
      <c r="J42" s="3"/>
      <c r="K42" s="3"/>
      <c r="L42" s="4"/>
      <c r="M42" s="4"/>
      <c r="N42" s="4"/>
      <c r="O42" s="4"/>
      <c r="P42" s="4"/>
      <c r="Q42" s="4"/>
      <c r="R42" s="4"/>
    </row>
    <row r="43" spans="1:18" s="2" customFormat="1" ht="12.75" customHeight="1">
      <c r="A43" s="73" t="str">
        <f t="shared" si="7"/>
        <v>Jackson, Henry John</v>
      </c>
      <c r="B43" s="5" t="str">
        <f t="shared" si="8"/>
        <v>Gegner 6</v>
      </c>
      <c r="C43" s="63"/>
      <c r="D43" s="60"/>
      <c r="E43" s="60"/>
      <c r="F43" s="60"/>
      <c r="G43" s="60"/>
      <c r="H43" s="3"/>
      <c r="I43" s="3"/>
      <c r="J43" s="3"/>
      <c r="K43" s="3"/>
      <c r="L43" s="4"/>
      <c r="M43" s="4"/>
      <c r="N43" s="4"/>
      <c r="O43" s="4"/>
      <c r="P43" s="4"/>
      <c r="Q43" s="4"/>
      <c r="R43" s="4"/>
    </row>
    <row r="44" spans="1:18" ht="12.75" customHeight="1">
      <c r="A44" s="78" t="str">
        <f>daten!G8</f>
        <v>Kannapinn, Nico</v>
      </c>
      <c r="B44" s="117"/>
      <c r="C44" s="118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</row>
    <row r="45" spans="1:18" s="2" customFormat="1" ht="12.75" customHeight="1">
      <c r="A45" s="73" t="str">
        <f aca="true" t="shared" si="9" ref="A45:A50">A44</f>
        <v>Kannapinn, Nico</v>
      </c>
      <c r="B45" s="5" t="str">
        <f aca="true" t="shared" si="10" ref="B45:B50">B3</f>
        <v>Südwest</v>
      </c>
      <c r="C45" s="63">
        <v>1</v>
      </c>
      <c r="D45" s="60">
        <v>4</v>
      </c>
      <c r="E45" s="60">
        <v>4</v>
      </c>
      <c r="F45" s="60"/>
      <c r="G45" s="60"/>
      <c r="H45" s="3"/>
      <c r="I45" s="3"/>
      <c r="J45" s="3"/>
      <c r="K45" s="3"/>
      <c r="L45" s="4">
        <v>1</v>
      </c>
      <c r="M45" s="4"/>
      <c r="N45" s="4"/>
      <c r="O45" s="4"/>
      <c r="P45" s="4"/>
      <c r="Q45" s="4"/>
      <c r="R45" s="4"/>
    </row>
    <row r="46" spans="1:18" s="2" customFormat="1" ht="12.75" customHeight="1">
      <c r="A46" s="73" t="str">
        <f t="shared" si="9"/>
        <v>Kannapinn, Nico</v>
      </c>
      <c r="B46" s="5" t="str">
        <f t="shared" si="10"/>
        <v>Hessen</v>
      </c>
      <c r="C46" s="63">
        <v>1</v>
      </c>
      <c r="D46" s="60">
        <v>3</v>
      </c>
      <c r="E46" s="60">
        <v>3</v>
      </c>
      <c r="F46" s="60">
        <v>1</v>
      </c>
      <c r="G46" s="60"/>
      <c r="H46" s="3">
        <v>2</v>
      </c>
      <c r="I46" s="3"/>
      <c r="J46" s="3"/>
      <c r="K46" s="3"/>
      <c r="L46" s="4"/>
      <c r="M46" s="4"/>
      <c r="N46" s="4"/>
      <c r="O46" s="4"/>
      <c r="P46" s="4"/>
      <c r="Q46" s="4"/>
      <c r="R46" s="4"/>
    </row>
    <row r="47" spans="1:18" s="2" customFormat="1" ht="12.75" customHeight="1">
      <c r="A47" s="73" t="str">
        <f t="shared" si="9"/>
        <v>Kannapinn, Nico</v>
      </c>
      <c r="B47" s="5" t="str">
        <f t="shared" si="10"/>
        <v>NRW</v>
      </c>
      <c r="C47" s="63">
        <v>1</v>
      </c>
      <c r="D47" s="60">
        <v>3</v>
      </c>
      <c r="E47" s="60">
        <v>1</v>
      </c>
      <c r="F47" s="60"/>
      <c r="G47" s="60"/>
      <c r="H47" s="3"/>
      <c r="I47" s="3"/>
      <c r="J47" s="3"/>
      <c r="K47" s="3"/>
      <c r="L47" s="4"/>
      <c r="M47" s="4">
        <v>2</v>
      </c>
      <c r="N47" s="4"/>
      <c r="O47" s="4"/>
      <c r="P47" s="4"/>
      <c r="Q47" s="4"/>
      <c r="R47" s="4"/>
    </row>
    <row r="48" spans="1:18" s="2" customFormat="1" ht="12.75" customHeight="1">
      <c r="A48" s="73" t="str">
        <f t="shared" si="9"/>
        <v>Kannapinn, Nico</v>
      </c>
      <c r="B48" s="5" t="str">
        <f t="shared" si="10"/>
        <v>Schleswig-H./Hamburg</v>
      </c>
      <c r="C48" s="63">
        <v>1</v>
      </c>
      <c r="D48" s="60">
        <v>1</v>
      </c>
      <c r="E48" s="60">
        <v>1</v>
      </c>
      <c r="F48" s="60"/>
      <c r="G48" s="60"/>
      <c r="H48" s="3"/>
      <c r="I48" s="3"/>
      <c r="J48" s="3"/>
      <c r="K48" s="3"/>
      <c r="L48" s="4"/>
      <c r="M48" s="4"/>
      <c r="N48" s="4"/>
      <c r="O48" s="4"/>
      <c r="P48" s="4"/>
      <c r="Q48" s="4"/>
      <c r="R48" s="4"/>
    </row>
    <row r="49" spans="1:18" s="2" customFormat="1" ht="12.75" customHeight="1">
      <c r="A49" s="73" t="str">
        <f t="shared" si="9"/>
        <v>Kannapinn, Nico</v>
      </c>
      <c r="B49" s="5" t="str">
        <f t="shared" si="10"/>
        <v>Gegner 5</v>
      </c>
      <c r="C49" s="63"/>
      <c r="D49" s="60"/>
      <c r="E49" s="60"/>
      <c r="F49" s="60"/>
      <c r="G49" s="60"/>
      <c r="H49" s="3"/>
      <c r="I49" s="3"/>
      <c r="J49" s="3"/>
      <c r="K49" s="3"/>
      <c r="L49" s="4"/>
      <c r="M49" s="4"/>
      <c r="N49" s="4"/>
      <c r="O49" s="4"/>
      <c r="P49" s="4"/>
      <c r="Q49" s="4"/>
      <c r="R49" s="4"/>
    </row>
    <row r="50" spans="1:18" s="2" customFormat="1" ht="12.75" customHeight="1">
      <c r="A50" s="73" t="str">
        <f t="shared" si="9"/>
        <v>Kannapinn, Nico</v>
      </c>
      <c r="B50" s="5" t="str">
        <f t="shared" si="10"/>
        <v>Gegner 6</v>
      </c>
      <c r="C50" s="63"/>
      <c r="D50" s="60"/>
      <c r="E50" s="60"/>
      <c r="F50" s="60"/>
      <c r="G50" s="60"/>
      <c r="H50" s="3"/>
      <c r="I50" s="3"/>
      <c r="J50" s="3"/>
      <c r="K50" s="3"/>
      <c r="L50" s="4"/>
      <c r="M50" s="4"/>
      <c r="N50" s="4"/>
      <c r="O50" s="4"/>
      <c r="P50" s="4"/>
      <c r="Q50" s="4"/>
      <c r="R50" s="4"/>
    </row>
    <row r="51" spans="1:18" ht="12.75" customHeight="1">
      <c r="A51" s="78" t="str">
        <f>daten!G9</f>
        <v>Kinner, Lukas</v>
      </c>
      <c r="B51" s="117"/>
      <c r="C51" s="118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</row>
    <row r="52" spans="1:18" s="2" customFormat="1" ht="12.75" customHeight="1">
      <c r="A52" s="73" t="str">
        <f aca="true" t="shared" si="11" ref="A52:A57">A51</f>
        <v>Kinner, Lukas</v>
      </c>
      <c r="B52" s="5" t="str">
        <f aca="true" t="shared" si="12" ref="B52:B57">B3</f>
        <v>Südwest</v>
      </c>
      <c r="C52" s="63">
        <v>1</v>
      </c>
      <c r="D52" s="60">
        <v>1</v>
      </c>
      <c r="E52" s="60">
        <v>1</v>
      </c>
      <c r="F52" s="60"/>
      <c r="G52" s="60"/>
      <c r="H52" s="3"/>
      <c r="I52" s="3"/>
      <c r="J52" s="3"/>
      <c r="K52" s="3"/>
      <c r="L52" s="4"/>
      <c r="M52" s="4"/>
      <c r="N52" s="4"/>
      <c r="O52" s="4"/>
      <c r="P52" s="4"/>
      <c r="Q52" s="4"/>
      <c r="R52" s="4"/>
    </row>
    <row r="53" spans="1:18" s="2" customFormat="1" ht="12.75" customHeight="1">
      <c r="A53" s="73" t="str">
        <f t="shared" si="11"/>
        <v>Kinner, Lukas</v>
      </c>
      <c r="B53" s="5" t="str">
        <f t="shared" si="12"/>
        <v>Hessen</v>
      </c>
      <c r="C53" s="63"/>
      <c r="D53" s="60"/>
      <c r="E53" s="60"/>
      <c r="F53" s="60"/>
      <c r="G53" s="60"/>
      <c r="H53" s="3"/>
      <c r="I53" s="3"/>
      <c r="J53" s="3"/>
      <c r="K53" s="3"/>
      <c r="L53" s="4"/>
      <c r="M53" s="4"/>
      <c r="N53" s="4"/>
      <c r="O53" s="4"/>
      <c r="P53" s="4"/>
      <c r="Q53" s="4"/>
      <c r="R53" s="4"/>
    </row>
    <row r="54" spans="1:18" s="2" customFormat="1" ht="12.75" customHeight="1">
      <c r="A54" s="73" t="str">
        <f t="shared" si="11"/>
        <v>Kinner, Lukas</v>
      </c>
      <c r="B54" s="5" t="str">
        <f t="shared" si="12"/>
        <v>NRW</v>
      </c>
      <c r="C54" s="63">
        <v>1</v>
      </c>
      <c r="D54" s="60">
        <v>3</v>
      </c>
      <c r="E54" s="60">
        <v>3</v>
      </c>
      <c r="F54" s="60"/>
      <c r="G54" s="60"/>
      <c r="H54" s="3"/>
      <c r="I54" s="3"/>
      <c r="J54" s="3"/>
      <c r="K54" s="3"/>
      <c r="L54" s="4">
        <v>2</v>
      </c>
      <c r="M54" s="4"/>
      <c r="N54" s="4"/>
      <c r="O54" s="4"/>
      <c r="P54" s="4"/>
      <c r="Q54" s="4"/>
      <c r="R54" s="4"/>
    </row>
    <row r="55" spans="1:18" s="2" customFormat="1" ht="12.75" customHeight="1">
      <c r="A55" s="73" t="str">
        <f t="shared" si="11"/>
        <v>Kinner, Lukas</v>
      </c>
      <c r="B55" s="5" t="str">
        <f t="shared" si="12"/>
        <v>Schleswig-H./Hamburg</v>
      </c>
      <c r="C55" s="63">
        <v>1</v>
      </c>
      <c r="D55" s="60">
        <v>1</v>
      </c>
      <c r="E55" s="60">
        <v>1</v>
      </c>
      <c r="F55" s="60"/>
      <c r="G55" s="60"/>
      <c r="H55" s="3"/>
      <c r="I55" s="3"/>
      <c r="J55" s="3"/>
      <c r="K55" s="3"/>
      <c r="L55" s="4">
        <v>1</v>
      </c>
      <c r="M55" s="4"/>
      <c r="N55" s="4"/>
      <c r="O55" s="4"/>
      <c r="P55" s="4"/>
      <c r="Q55" s="4"/>
      <c r="R55" s="4"/>
    </row>
    <row r="56" spans="1:18" s="2" customFormat="1" ht="12.75" customHeight="1">
      <c r="A56" s="73" t="str">
        <f t="shared" si="11"/>
        <v>Kinner, Lukas</v>
      </c>
      <c r="B56" s="5" t="str">
        <f t="shared" si="12"/>
        <v>Gegner 5</v>
      </c>
      <c r="C56" s="63"/>
      <c r="D56" s="60"/>
      <c r="E56" s="60"/>
      <c r="F56" s="60"/>
      <c r="G56" s="60"/>
      <c r="H56" s="3"/>
      <c r="I56" s="3"/>
      <c r="J56" s="3"/>
      <c r="K56" s="3"/>
      <c r="L56" s="4"/>
      <c r="M56" s="4"/>
      <c r="N56" s="4"/>
      <c r="O56" s="4"/>
      <c r="P56" s="4"/>
      <c r="Q56" s="4"/>
      <c r="R56" s="4"/>
    </row>
    <row r="57" spans="1:18" s="2" customFormat="1" ht="12.75" customHeight="1">
      <c r="A57" s="73" t="str">
        <f t="shared" si="11"/>
        <v>Kinner, Lukas</v>
      </c>
      <c r="B57" s="5" t="str">
        <f t="shared" si="12"/>
        <v>Gegner 6</v>
      </c>
      <c r="C57" s="63"/>
      <c r="D57" s="60"/>
      <c r="E57" s="60"/>
      <c r="F57" s="60"/>
      <c r="G57" s="60"/>
      <c r="H57" s="3"/>
      <c r="I57" s="3"/>
      <c r="J57" s="3"/>
      <c r="K57" s="3"/>
      <c r="L57" s="4"/>
      <c r="M57" s="4"/>
      <c r="N57" s="4"/>
      <c r="O57" s="4"/>
      <c r="P57" s="4"/>
      <c r="Q57" s="4"/>
      <c r="R57" s="4"/>
    </row>
    <row r="58" spans="1:18" ht="12.75" customHeight="1">
      <c r="A58" s="78" t="str">
        <f>daten!G10</f>
        <v>Krause, Maximilian</v>
      </c>
      <c r="B58" s="117"/>
      <c r="C58" s="118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</row>
    <row r="59" spans="1:18" s="2" customFormat="1" ht="12.75" customHeight="1">
      <c r="A59" s="73" t="str">
        <f aca="true" t="shared" si="13" ref="A59:A64">A58</f>
        <v>Krause, Maximilian</v>
      </c>
      <c r="B59" s="5" t="str">
        <f aca="true" t="shared" si="14" ref="B59:B64">B3</f>
        <v>Südwest</v>
      </c>
      <c r="C59" s="63">
        <v>1</v>
      </c>
      <c r="D59" s="60">
        <v>3</v>
      </c>
      <c r="E59" s="60">
        <v>3</v>
      </c>
      <c r="F59" s="60"/>
      <c r="G59" s="60"/>
      <c r="H59" s="3">
        <v>1</v>
      </c>
      <c r="I59" s="3"/>
      <c r="J59" s="3"/>
      <c r="K59" s="3"/>
      <c r="L59" s="4">
        <v>2</v>
      </c>
      <c r="M59" s="4"/>
      <c r="N59" s="4"/>
      <c r="O59" s="4"/>
      <c r="P59" s="4"/>
      <c r="Q59" s="57"/>
      <c r="R59" s="4"/>
    </row>
    <row r="60" spans="1:18" s="2" customFormat="1" ht="12.75" customHeight="1">
      <c r="A60" s="73" t="str">
        <f t="shared" si="13"/>
        <v>Krause, Maximilian</v>
      </c>
      <c r="B60" s="5" t="str">
        <f t="shared" si="14"/>
        <v>Hessen</v>
      </c>
      <c r="C60" s="63">
        <v>1</v>
      </c>
      <c r="D60" s="60">
        <v>2</v>
      </c>
      <c r="E60" s="60">
        <v>2</v>
      </c>
      <c r="F60" s="60"/>
      <c r="G60" s="60"/>
      <c r="H60" s="3"/>
      <c r="I60" s="3"/>
      <c r="J60" s="3"/>
      <c r="K60" s="3"/>
      <c r="L60" s="4">
        <v>2</v>
      </c>
      <c r="M60" s="4"/>
      <c r="N60" s="4"/>
      <c r="O60" s="4"/>
      <c r="P60" s="4"/>
      <c r="Q60" s="57"/>
      <c r="R60" s="4"/>
    </row>
    <row r="61" spans="1:18" s="2" customFormat="1" ht="12.75" customHeight="1">
      <c r="A61" s="73" t="str">
        <f t="shared" si="13"/>
        <v>Krause, Maximilian</v>
      </c>
      <c r="B61" s="5" t="str">
        <f t="shared" si="14"/>
        <v>NRW</v>
      </c>
      <c r="C61" s="63">
        <v>1</v>
      </c>
      <c r="D61" s="60">
        <v>1</v>
      </c>
      <c r="E61" s="60">
        <v>1</v>
      </c>
      <c r="F61" s="60"/>
      <c r="G61" s="60"/>
      <c r="H61" s="3"/>
      <c r="I61" s="3"/>
      <c r="J61" s="3"/>
      <c r="K61" s="3"/>
      <c r="L61" s="4"/>
      <c r="M61" s="4"/>
      <c r="N61" s="4"/>
      <c r="O61" s="4"/>
      <c r="P61" s="4"/>
      <c r="Q61" s="57"/>
      <c r="R61" s="4"/>
    </row>
    <row r="62" spans="1:18" s="2" customFormat="1" ht="12.75" customHeight="1">
      <c r="A62" s="73" t="str">
        <f t="shared" si="13"/>
        <v>Krause, Maximilian</v>
      </c>
      <c r="B62" s="5" t="str">
        <f t="shared" si="14"/>
        <v>Schleswig-H./Hamburg</v>
      </c>
      <c r="C62" s="63">
        <v>1</v>
      </c>
      <c r="D62" s="60">
        <v>4</v>
      </c>
      <c r="E62" s="60">
        <v>3</v>
      </c>
      <c r="F62" s="60"/>
      <c r="G62" s="60"/>
      <c r="H62" s="3"/>
      <c r="I62" s="3"/>
      <c r="J62" s="3"/>
      <c r="K62" s="3"/>
      <c r="L62" s="4">
        <v>2</v>
      </c>
      <c r="M62" s="4"/>
      <c r="N62" s="4"/>
      <c r="O62" s="4"/>
      <c r="P62" s="4"/>
      <c r="Q62" s="57">
        <v>1</v>
      </c>
      <c r="R62" s="4"/>
    </row>
    <row r="63" spans="1:18" s="2" customFormat="1" ht="12.75" customHeight="1">
      <c r="A63" s="73" t="str">
        <f t="shared" si="13"/>
        <v>Krause, Maximilian</v>
      </c>
      <c r="B63" s="5" t="str">
        <f t="shared" si="14"/>
        <v>Gegner 5</v>
      </c>
      <c r="C63" s="63"/>
      <c r="D63" s="60"/>
      <c r="E63" s="60"/>
      <c r="F63" s="60"/>
      <c r="G63" s="60"/>
      <c r="H63" s="3"/>
      <c r="I63" s="3"/>
      <c r="J63" s="3"/>
      <c r="K63" s="3"/>
      <c r="L63" s="4"/>
      <c r="M63" s="4"/>
      <c r="N63" s="4"/>
      <c r="O63" s="4"/>
      <c r="P63" s="4"/>
      <c r="Q63" s="57"/>
      <c r="R63" s="4"/>
    </row>
    <row r="64" spans="1:18" s="2" customFormat="1" ht="12.75" customHeight="1">
      <c r="A64" s="73" t="str">
        <f t="shared" si="13"/>
        <v>Krause, Maximilian</v>
      </c>
      <c r="B64" s="5" t="str">
        <f t="shared" si="14"/>
        <v>Gegner 6</v>
      </c>
      <c r="C64" s="63"/>
      <c r="D64" s="60"/>
      <c r="E64" s="60"/>
      <c r="F64" s="60"/>
      <c r="G64" s="60"/>
      <c r="H64" s="3"/>
      <c r="I64" s="3"/>
      <c r="J64" s="3"/>
      <c r="K64" s="3"/>
      <c r="L64" s="4"/>
      <c r="M64" s="4"/>
      <c r="N64" s="4"/>
      <c r="O64" s="4"/>
      <c r="P64" s="4"/>
      <c r="Q64" s="57"/>
      <c r="R64" s="4"/>
    </row>
    <row r="65" spans="1:22" ht="12.75" customHeight="1">
      <c r="A65" s="78" t="str">
        <f>daten!G11</f>
        <v>Lietz, Jette</v>
      </c>
      <c r="B65" s="117"/>
      <c r="C65" s="118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</row>
    <row r="66" spans="1:18" s="2" customFormat="1" ht="12.75" customHeight="1">
      <c r="A66" s="73" t="str">
        <f aca="true" t="shared" si="15" ref="A66:A71">A65</f>
        <v>Lietz, Jette</v>
      </c>
      <c r="B66" s="5" t="str">
        <f aca="true" t="shared" si="16" ref="B66:B71">B3</f>
        <v>Südwest</v>
      </c>
      <c r="C66" s="63"/>
      <c r="D66" s="60"/>
      <c r="E66" s="60"/>
      <c r="F66" s="60"/>
      <c r="G66" s="60"/>
      <c r="H66" s="3"/>
      <c r="I66" s="3"/>
      <c r="J66" s="3"/>
      <c r="K66" s="3"/>
      <c r="L66" s="4"/>
      <c r="M66" s="4"/>
      <c r="N66" s="4"/>
      <c r="O66" s="4"/>
      <c r="P66" s="4"/>
      <c r="Q66" s="4"/>
      <c r="R66" s="4"/>
    </row>
    <row r="67" spans="1:18" s="2" customFormat="1" ht="12.75" customHeight="1">
      <c r="A67" s="73" t="str">
        <f t="shared" si="15"/>
        <v>Lietz, Jette</v>
      </c>
      <c r="B67" s="5" t="str">
        <f t="shared" si="16"/>
        <v>Hessen</v>
      </c>
      <c r="C67" s="63"/>
      <c r="D67" s="60"/>
      <c r="E67" s="60"/>
      <c r="F67" s="60"/>
      <c r="G67" s="60"/>
      <c r="H67" s="3"/>
      <c r="I67" s="3"/>
      <c r="J67" s="3"/>
      <c r="K67" s="3"/>
      <c r="L67" s="4"/>
      <c r="M67" s="4"/>
      <c r="N67" s="4"/>
      <c r="O67" s="4"/>
      <c r="P67" s="4"/>
      <c r="Q67" s="4"/>
      <c r="R67" s="4"/>
    </row>
    <row r="68" spans="1:18" s="2" customFormat="1" ht="12.75" customHeight="1">
      <c r="A68" s="73" t="str">
        <f t="shared" si="15"/>
        <v>Lietz, Jette</v>
      </c>
      <c r="B68" s="5" t="str">
        <f t="shared" si="16"/>
        <v>NRW</v>
      </c>
      <c r="C68" s="63"/>
      <c r="D68" s="60"/>
      <c r="E68" s="60"/>
      <c r="F68" s="60"/>
      <c r="G68" s="60"/>
      <c r="H68" s="3"/>
      <c r="I68" s="3"/>
      <c r="J68" s="3"/>
      <c r="K68" s="3"/>
      <c r="L68" s="4"/>
      <c r="M68" s="4"/>
      <c r="N68" s="4"/>
      <c r="O68" s="4"/>
      <c r="P68" s="4"/>
      <c r="Q68" s="4"/>
      <c r="R68" s="4"/>
    </row>
    <row r="69" spans="1:18" s="2" customFormat="1" ht="12.75" customHeight="1">
      <c r="A69" s="73" t="str">
        <f t="shared" si="15"/>
        <v>Lietz, Jette</v>
      </c>
      <c r="B69" s="5" t="str">
        <f t="shared" si="16"/>
        <v>Schleswig-H./Hamburg</v>
      </c>
      <c r="C69" s="63"/>
      <c r="D69" s="60"/>
      <c r="E69" s="60"/>
      <c r="F69" s="60"/>
      <c r="G69" s="60"/>
      <c r="H69" s="3"/>
      <c r="I69" s="3"/>
      <c r="J69" s="3"/>
      <c r="K69" s="3"/>
      <c r="L69" s="4"/>
      <c r="M69" s="4"/>
      <c r="N69" s="4"/>
      <c r="O69" s="4"/>
      <c r="P69" s="4"/>
      <c r="Q69" s="4"/>
      <c r="R69" s="4"/>
    </row>
    <row r="70" spans="1:18" s="2" customFormat="1" ht="12.75" customHeight="1">
      <c r="A70" s="73" t="str">
        <f t="shared" si="15"/>
        <v>Lietz, Jette</v>
      </c>
      <c r="B70" s="5" t="str">
        <f t="shared" si="16"/>
        <v>Gegner 5</v>
      </c>
      <c r="C70" s="63"/>
      <c r="D70" s="60"/>
      <c r="E70" s="60"/>
      <c r="F70" s="60"/>
      <c r="G70" s="60"/>
      <c r="H70" s="3"/>
      <c r="I70" s="3"/>
      <c r="J70" s="3"/>
      <c r="K70" s="3"/>
      <c r="L70" s="4"/>
      <c r="M70" s="4"/>
      <c r="N70" s="4"/>
      <c r="O70" s="4"/>
      <c r="P70" s="4"/>
      <c r="Q70" s="4"/>
      <c r="R70" s="4"/>
    </row>
    <row r="71" spans="1:18" s="2" customFormat="1" ht="12.75" customHeight="1">
      <c r="A71" s="73" t="str">
        <f t="shared" si="15"/>
        <v>Lietz, Jette</v>
      </c>
      <c r="B71" s="5" t="str">
        <f t="shared" si="16"/>
        <v>Gegner 6</v>
      </c>
      <c r="C71" s="63"/>
      <c r="D71" s="60"/>
      <c r="E71" s="60"/>
      <c r="F71" s="60"/>
      <c r="G71" s="60"/>
      <c r="H71" s="3"/>
      <c r="I71" s="3"/>
      <c r="J71" s="3"/>
      <c r="K71" s="3"/>
      <c r="L71" s="4"/>
      <c r="M71" s="4"/>
      <c r="N71" s="4"/>
      <c r="O71" s="4"/>
      <c r="P71" s="4"/>
      <c r="Q71" s="4"/>
      <c r="R71" s="4"/>
    </row>
    <row r="72" spans="1:18" ht="12.75" customHeight="1">
      <c r="A72" s="78" t="str">
        <f>daten!G12</f>
        <v>Nickel, Jonas</v>
      </c>
      <c r="B72" s="117"/>
      <c r="C72" s="11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</row>
    <row r="73" spans="1:18" s="2" customFormat="1" ht="12.75" customHeight="1">
      <c r="A73" s="73" t="str">
        <f aca="true" t="shared" si="17" ref="A73:A78">A72</f>
        <v>Nickel, Jonas</v>
      </c>
      <c r="B73" s="5" t="str">
        <f aca="true" t="shared" si="18" ref="B73:B78">B3</f>
        <v>Südwest</v>
      </c>
      <c r="C73" s="63">
        <v>1</v>
      </c>
      <c r="D73" s="60">
        <v>4</v>
      </c>
      <c r="E73" s="60">
        <v>3</v>
      </c>
      <c r="F73" s="60">
        <v>2</v>
      </c>
      <c r="G73" s="60">
        <v>1</v>
      </c>
      <c r="H73" s="3">
        <v>2</v>
      </c>
      <c r="I73" s="3"/>
      <c r="J73" s="3"/>
      <c r="K73" s="3"/>
      <c r="L73" s="4"/>
      <c r="M73" s="4">
        <v>1</v>
      </c>
      <c r="N73" s="4"/>
      <c r="O73" s="4">
        <v>1</v>
      </c>
      <c r="P73" s="4"/>
      <c r="Q73" s="4"/>
      <c r="R73" s="4"/>
    </row>
    <row r="74" spans="1:18" s="2" customFormat="1" ht="12.75" customHeight="1">
      <c r="A74" s="73" t="str">
        <f t="shared" si="17"/>
        <v>Nickel, Jonas</v>
      </c>
      <c r="B74" s="5" t="str">
        <f t="shared" si="18"/>
        <v>Hessen</v>
      </c>
      <c r="C74" s="63">
        <v>1</v>
      </c>
      <c r="D74" s="60">
        <v>4</v>
      </c>
      <c r="E74" s="60">
        <v>2</v>
      </c>
      <c r="F74" s="60"/>
      <c r="G74" s="60"/>
      <c r="H74" s="3"/>
      <c r="I74" s="3"/>
      <c r="J74" s="3"/>
      <c r="K74" s="3"/>
      <c r="L74" s="4"/>
      <c r="M74" s="4"/>
      <c r="N74" s="4">
        <v>2</v>
      </c>
      <c r="O74" s="4">
        <v>1</v>
      </c>
      <c r="P74" s="4"/>
      <c r="Q74" s="4"/>
      <c r="R74" s="4"/>
    </row>
    <row r="75" spans="1:18" s="2" customFormat="1" ht="12.75" customHeight="1">
      <c r="A75" s="73" t="str">
        <f t="shared" si="17"/>
        <v>Nickel, Jonas</v>
      </c>
      <c r="B75" s="5" t="str">
        <f t="shared" si="18"/>
        <v>NRW</v>
      </c>
      <c r="C75" s="63">
        <v>1</v>
      </c>
      <c r="D75" s="60">
        <v>3</v>
      </c>
      <c r="E75" s="60">
        <v>2</v>
      </c>
      <c r="F75" s="60">
        <v>1</v>
      </c>
      <c r="G75" s="60"/>
      <c r="H75" s="3"/>
      <c r="I75" s="3"/>
      <c r="J75" s="3"/>
      <c r="K75" s="3"/>
      <c r="L75" s="4"/>
      <c r="M75" s="4"/>
      <c r="N75" s="4">
        <v>1</v>
      </c>
      <c r="O75" s="4"/>
      <c r="P75" s="4"/>
      <c r="Q75" s="4"/>
      <c r="R75" s="4"/>
    </row>
    <row r="76" spans="1:18" s="2" customFormat="1" ht="12.75" customHeight="1">
      <c r="A76" s="73" t="str">
        <f t="shared" si="17"/>
        <v>Nickel, Jonas</v>
      </c>
      <c r="B76" s="5" t="str">
        <f t="shared" si="18"/>
        <v>Schleswig-H./Hamburg</v>
      </c>
      <c r="C76" s="63">
        <v>1</v>
      </c>
      <c r="D76" s="60">
        <v>4</v>
      </c>
      <c r="E76" s="60">
        <v>4</v>
      </c>
      <c r="F76" s="60">
        <v>1</v>
      </c>
      <c r="G76" s="60"/>
      <c r="H76" s="3">
        <v>2</v>
      </c>
      <c r="I76" s="3"/>
      <c r="J76" s="3"/>
      <c r="K76" s="3"/>
      <c r="L76" s="4"/>
      <c r="M76" s="4"/>
      <c r="N76" s="4"/>
      <c r="O76" s="4"/>
      <c r="P76" s="4"/>
      <c r="Q76" s="4"/>
      <c r="R76" s="4"/>
    </row>
    <row r="77" spans="1:18" s="2" customFormat="1" ht="12.75" customHeight="1">
      <c r="A77" s="73" t="str">
        <f t="shared" si="17"/>
        <v>Nickel, Jonas</v>
      </c>
      <c r="B77" s="5" t="str">
        <f t="shared" si="18"/>
        <v>Gegner 5</v>
      </c>
      <c r="C77" s="63"/>
      <c r="D77" s="60"/>
      <c r="E77" s="60"/>
      <c r="F77" s="60"/>
      <c r="G77" s="60"/>
      <c r="H77" s="3"/>
      <c r="I77" s="3"/>
      <c r="J77" s="3"/>
      <c r="K77" s="3"/>
      <c r="L77" s="4"/>
      <c r="M77" s="4"/>
      <c r="N77" s="4"/>
      <c r="O77" s="4"/>
      <c r="P77" s="4"/>
      <c r="Q77" s="4"/>
      <c r="R77" s="4"/>
    </row>
    <row r="78" spans="1:18" s="2" customFormat="1" ht="12.75" customHeight="1">
      <c r="A78" s="73" t="str">
        <f t="shared" si="17"/>
        <v>Nickel, Jonas</v>
      </c>
      <c r="B78" s="5" t="str">
        <f t="shared" si="18"/>
        <v>Gegner 6</v>
      </c>
      <c r="C78" s="63"/>
      <c r="D78" s="60"/>
      <c r="E78" s="60"/>
      <c r="F78" s="60"/>
      <c r="G78" s="60"/>
      <c r="H78" s="3"/>
      <c r="I78" s="3"/>
      <c r="J78" s="3"/>
      <c r="K78" s="3"/>
      <c r="L78" s="4"/>
      <c r="M78" s="4"/>
      <c r="N78" s="4"/>
      <c r="O78" s="4"/>
      <c r="P78" s="4"/>
      <c r="Q78" s="4"/>
      <c r="R78" s="4"/>
    </row>
    <row r="79" spans="1:31" ht="12.75" customHeight="1">
      <c r="A79" s="78" t="str">
        <f>daten!G13</f>
        <v>Podzsus, Max</v>
      </c>
      <c r="B79" s="117"/>
      <c r="C79" s="118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</row>
    <row r="80" spans="1:18" s="2" customFormat="1" ht="12.75" customHeight="1">
      <c r="A80" s="73" t="str">
        <f aca="true" t="shared" si="19" ref="A80:A85">A79</f>
        <v>Podzsus, Max</v>
      </c>
      <c r="B80" s="5" t="str">
        <f aca="true" t="shared" si="20" ref="B80:B85">B3</f>
        <v>Südwest</v>
      </c>
      <c r="C80" s="63">
        <v>1</v>
      </c>
      <c r="D80" s="60">
        <v>3</v>
      </c>
      <c r="E80" s="60">
        <v>2</v>
      </c>
      <c r="F80" s="60"/>
      <c r="G80" s="60"/>
      <c r="H80" s="3"/>
      <c r="I80" s="3"/>
      <c r="J80" s="3"/>
      <c r="K80" s="3"/>
      <c r="L80" s="4">
        <v>1</v>
      </c>
      <c r="M80" s="4">
        <v>1</v>
      </c>
      <c r="N80" s="4"/>
      <c r="O80" s="4">
        <v>1</v>
      </c>
      <c r="P80" s="4"/>
      <c r="Q80" s="4"/>
      <c r="R80" s="4"/>
    </row>
    <row r="81" spans="1:18" s="2" customFormat="1" ht="12.75" customHeight="1">
      <c r="A81" s="73" t="str">
        <f t="shared" si="19"/>
        <v>Podzsus, Max</v>
      </c>
      <c r="B81" s="5" t="str">
        <f t="shared" si="20"/>
        <v>Hessen</v>
      </c>
      <c r="C81" s="63">
        <v>1</v>
      </c>
      <c r="D81" s="60">
        <v>3</v>
      </c>
      <c r="E81" s="60">
        <v>1</v>
      </c>
      <c r="F81" s="60">
        <v>1</v>
      </c>
      <c r="G81" s="60"/>
      <c r="H81" s="3"/>
      <c r="I81" s="3"/>
      <c r="J81" s="3"/>
      <c r="K81" s="3"/>
      <c r="L81" s="4"/>
      <c r="M81" s="4"/>
      <c r="N81" s="4">
        <v>2</v>
      </c>
      <c r="O81" s="4"/>
      <c r="P81" s="4"/>
      <c r="Q81" s="4"/>
      <c r="R81" s="4"/>
    </row>
    <row r="82" spans="1:18" s="2" customFormat="1" ht="12.75" customHeight="1">
      <c r="A82" s="73" t="str">
        <f t="shared" si="19"/>
        <v>Podzsus, Max</v>
      </c>
      <c r="B82" s="5" t="str">
        <f t="shared" si="20"/>
        <v>NRW</v>
      </c>
      <c r="C82" s="63"/>
      <c r="D82" s="60"/>
      <c r="E82" s="60"/>
      <c r="F82" s="60"/>
      <c r="G82" s="60"/>
      <c r="H82" s="3"/>
      <c r="I82" s="3"/>
      <c r="J82" s="3"/>
      <c r="K82" s="3"/>
      <c r="L82" s="4"/>
      <c r="M82" s="4"/>
      <c r="N82" s="4"/>
      <c r="O82" s="4"/>
      <c r="P82" s="4"/>
      <c r="Q82" s="4"/>
      <c r="R82" s="4"/>
    </row>
    <row r="83" spans="1:18" s="2" customFormat="1" ht="12.75" customHeight="1">
      <c r="A83" s="73" t="str">
        <f t="shared" si="19"/>
        <v>Podzsus, Max</v>
      </c>
      <c r="B83" s="5" t="str">
        <f t="shared" si="20"/>
        <v>Schleswig-H./Hamburg</v>
      </c>
      <c r="C83" s="63">
        <v>1</v>
      </c>
      <c r="D83" s="60">
        <v>3</v>
      </c>
      <c r="E83" s="60">
        <v>3</v>
      </c>
      <c r="F83" s="60"/>
      <c r="G83" s="60"/>
      <c r="H83" s="3"/>
      <c r="I83" s="3"/>
      <c r="J83" s="3"/>
      <c r="K83" s="3"/>
      <c r="L83" s="4">
        <v>1</v>
      </c>
      <c r="M83" s="4"/>
      <c r="N83" s="4"/>
      <c r="O83" s="4"/>
      <c r="P83" s="4"/>
      <c r="Q83" s="4"/>
      <c r="R83" s="4"/>
    </row>
    <row r="84" spans="1:18" s="2" customFormat="1" ht="12.75" customHeight="1">
      <c r="A84" s="73" t="str">
        <f t="shared" si="19"/>
        <v>Podzsus, Max</v>
      </c>
      <c r="B84" s="5" t="str">
        <f t="shared" si="20"/>
        <v>Gegner 5</v>
      </c>
      <c r="C84" s="63"/>
      <c r="D84" s="60"/>
      <c r="E84" s="60"/>
      <c r="F84" s="60"/>
      <c r="G84" s="60"/>
      <c r="H84" s="3"/>
      <c r="I84" s="3"/>
      <c r="J84" s="3"/>
      <c r="K84" s="3"/>
      <c r="L84" s="4"/>
      <c r="M84" s="4"/>
      <c r="N84" s="4"/>
      <c r="O84" s="4"/>
      <c r="P84" s="4"/>
      <c r="Q84" s="4"/>
      <c r="R84" s="4"/>
    </row>
    <row r="85" spans="1:18" s="2" customFormat="1" ht="12.75" customHeight="1">
      <c r="A85" s="73" t="str">
        <f t="shared" si="19"/>
        <v>Podzsus, Max</v>
      </c>
      <c r="B85" s="5" t="str">
        <f t="shared" si="20"/>
        <v>Gegner 6</v>
      </c>
      <c r="C85" s="63"/>
      <c r="D85" s="60"/>
      <c r="E85" s="60"/>
      <c r="F85" s="60"/>
      <c r="G85" s="60"/>
      <c r="H85" s="3"/>
      <c r="I85" s="3"/>
      <c r="J85" s="3"/>
      <c r="K85" s="3"/>
      <c r="L85" s="4"/>
      <c r="M85" s="4"/>
      <c r="N85" s="4"/>
      <c r="O85" s="4"/>
      <c r="P85" s="4"/>
      <c r="Q85" s="4"/>
      <c r="R85" s="4"/>
    </row>
    <row r="86" spans="1:18" ht="12.75" customHeight="1">
      <c r="A86" s="78" t="str">
        <f>daten!G14</f>
        <v>Reichert, Jean</v>
      </c>
      <c r="B86" s="117"/>
      <c r="C86" s="118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</row>
    <row r="87" spans="1:18" s="2" customFormat="1" ht="12.75" customHeight="1">
      <c r="A87" s="73" t="str">
        <f aca="true" t="shared" si="21" ref="A87:A92">A86</f>
        <v>Reichert, Jean</v>
      </c>
      <c r="B87" s="5" t="str">
        <f aca="true" t="shared" si="22" ref="B87:B92">B3</f>
        <v>Südwest</v>
      </c>
      <c r="C87" s="63">
        <v>1</v>
      </c>
      <c r="D87" s="60">
        <v>1</v>
      </c>
      <c r="E87" s="60"/>
      <c r="F87" s="60">
        <v>1</v>
      </c>
      <c r="G87" s="60"/>
      <c r="H87" s="3"/>
      <c r="I87" s="3"/>
      <c r="J87" s="3"/>
      <c r="K87" s="3"/>
      <c r="L87" s="4"/>
      <c r="M87" s="4">
        <v>1</v>
      </c>
      <c r="N87" s="4"/>
      <c r="O87" s="4"/>
      <c r="P87" s="4"/>
      <c r="Q87" s="4"/>
      <c r="R87" s="4"/>
    </row>
    <row r="88" spans="1:18" s="2" customFormat="1" ht="12.75" customHeight="1">
      <c r="A88" s="73" t="str">
        <f t="shared" si="21"/>
        <v>Reichert, Jean</v>
      </c>
      <c r="B88" s="5" t="str">
        <f t="shared" si="22"/>
        <v>Hessen</v>
      </c>
      <c r="C88" s="63">
        <v>1</v>
      </c>
      <c r="D88" s="60">
        <v>2</v>
      </c>
      <c r="E88" s="60">
        <v>2</v>
      </c>
      <c r="F88" s="60"/>
      <c r="G88" s="60"/>
      <c r="H88" s="3"/>
      <c r="I88" s="3"/>
      <c r="J88" s="3"/>
      <c r="K88" s="3"/>
      <c r="L88" s="4">
        <v>2</v>
      </c>
      <c r="M88" s="4"/>
      <c r="N88" s="4"/>
      <c r="O88" s="4"/>
      <c r="P88" s="4"/>
      <c r="Q88" s="4"/>
      <c r="R88" s="4"/>
    </row>
    <row r="89" spans="1:18" s="2" customFormat="1" ht="12.75" customHeight="1">
      <c r="A89" s="73" t="str">
        <f t="shared" si="21"/>
        <v>Reichert, Jean</v>
      </c>
      <c r="B89" s="5" t="str">
        <f t="shared" si="22"/>
        <v>NRW</v>
      </c>
      <c r="C89" s="63">
        <v>1</v>
      </c>
      <c r="D89" s="60">
        <v>3</v>
      </c>
      <c r="E89" s="60">
        <v>3</v>
      </c>
      <c r="F89" s="60"/>
      <c r="G89" s="60"/>
      <c r="H89" s="3">
        <v>1</v>
      </c>
      <c r="I89" s="3"/>
      <c r="J89" s="3"/>
      <c r="K89" s="3"/>
      <c r="L89" s="4"/>
      <c r="M89" s="4"/>
      <c r="N89" s="4"/>
      <c r="O89" s="4"/>
      <c r="P89" s="4"/>
      <c r="Q89" s="4"/>
      <c r="R89" s="4"/>
    </row>
    <row r="90" spans="1:18" s="2" customFormat="1" ht="12.75" customHeight="1">
      <c r="A90" s="73" t="str">
        <f t="shared" si="21"/>
        <v>Reichert, Jean</v>
      </c>
      <c r="B90" s="5" t="str">
        <f t="shared" si="22"/>
        <v>Schleswig-H./Hamburg</v>
      </c>
      <c r="C90" s="63">
        <v>1</v>
      </c>
      <c r="D90" s="60">
        <v>3</v>
      </c>
      <c r="E90" s="60">
        <v>3</v>
      </c>
      <c r="F90" s="60"/>
      <c r="G90" s="60"/>
      <c r="H90" s="3"/>
      <c r="I90" s="3"/>
      <c r="J90" s="3"/>
      <c r="K90" s="3"/>
      <c r="L90" s="4">
        <v>1</v>
      </c>
      <c r="M90" s="4"/>
      <c r="N90" s="4"/>
      <c r="O90" s="4"/>
      <c r="P90" s="4"/>
      <c r="Q90" s="4"/>
      <c r="R90" s="4"/>
    </row>
    <row r="91" spans="1:18" s="2" customFormat="1" ht="12.75" customHeight="1">
      <c r="A91" s="73" t="str">
        <f t="shared" si="21"/>
        <v>Reichert, Jean</v>
      </c>
      <c r="B91" s="5" t="str">
        <f t="shared" si="22"/>
        <v>Gegner 5</v>
      </c>
      <c r="C91" s="63"/>
      <c r="D91" s="60"/>
      <c r="E91" s="60"/>
      <c r="F91" s="60"/>
      <c r="G91" s="60"/>
      <c r="H91" s="3"/>
      <c r="I91" s="3"/>
      <c r="J91" s="3"/>
      <c r="K91" s="3"/>
      <c r="L91" s="4"/>
      <c r="M91" s="4"/>
      <c r="N91" s="4"/>
      <c r="O91" s="4"/>
      <c r="P91" s="4"/>
      <c r="Q91" s="4"/>
      <c r="R91" s="4"/>
    </row>
    <row r="92" spans="1:18" s="2" customFormat="1" ht="12.75" customHeight="1">
      <c r="A92" s="73" t="str">
        <f t="shared" si="21"/>
        <v>Reichert, Jean</v>
      </c>
      <c r="B92" s="5" t="str">
        <f t="shared" si="22"/>
        <v>Gegner 6</v>
      </c>
      <c r="C92" s="63"/>
      <c r="D92" s="60"/>
      <c r="E92" s="60"/>
      <c r="F92" s="60"/>
      <c r="G92" s="60"/>
      <c r="H92" s="3"/>
      <c r="I92" s="3"/>
      <c r="J92" s="3"/>
      <c r="K92" s="3"/>
      <c r="L92" s="4"/>
      <c r="M92" s="4"/>
      <c r="N92" s="4"/>
      <c r="O92" s="4"/>
      <c r="P92" s="4"/>
      <c r="Q92" s="4"/>
      <c r="R92" s="4"/>
    </row>
    <row r="93" spans="1:18" ht="12.75" customHeight="1">
      <c r="A93" s="78" t="str">
        <f>daten!G15</f>
        <v>Scharwächter, Bernhard</v>
      </c>
      <c r="B93" s="117"/>
      <c r="C93" s="118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</row>
    <row r="94" spans="1:18" s="2" customFormat="1" ht="12.75" customHeight="1">
      <c r="A94" s="73" t="str">
        <f aca="true" t="shared" si="23" ref="A94:A99">A93</f>
        <v>Scharwächter, Bernhard</v>
      </c>
      <c r="B94" s="5" t="str">
        <f aca="true" t="shared" si="24" ref="B94:B99">B3</f>
        <v>Südwest</v>
      </c>
      <c r="C94" s="63">
        <v>1</v>
      </c>
      <c r="D94" s="60">
        <v>4</v>
      </c>
      <c r="E94" s="60">
        <v>4</v>
      </c>
      <c r="F94" s="60"/>
      <c r="G94" s="60">
        <v>3</v>
      </c>
      <c r="H94" s="3">
        <v>2</v>
      </c>
      <c r="I94" s="3">
        <v>1</v>
      </c>
      <c r="J94" s="3"/>
      <c r="K94" s="3"/>
      <c r="L94" s="4"/>
      <c r="M94" s="4"/>
      <c r="N94" s="4"/>
      <c r="O94" s="4"/>
      <c r="P94" s="4"/>
      <c r="Q94" s="4"/>
      <c r="R94" s="4"/>
    </row>
    <row r="95" spans="1:18" s="2" customFormat="1" ht="12.75" customHeight="1">
      <c r="A95" s="73" t="str">
        <f t="shared" si="23"/>
        <v>Scharwächter, Bernhard</v>
      </c>
      <c r="B95" s="5" t="str">
        <f t="shared" si="24"/>
        <v>Hessen</v>
      </c>
      <c r="C95" s="63">
        <v>1</v>
      </c>
      <c r="D95" s="60">
        <v>4</v>
      </c>
      <c r="E95" s="60">
        <v>3</v>
      </c>
      <c r="F95" s="60">
        <v>1</v>
      </c>
      <c r="G95" s="60"/>
      <c r="H95" s="3">
        <v>1</v>
      </c>
      <c r="I95" s="3"/>
      <c r="J95" s="3"/>
      <c r="K95" s="3"/>
      <c r="L95" s="4">
        <v>1</v>
      </c>
      <c r="M95" s="4">
        <v>1</v>
      </c>
      <c r="N95" s="4"/>
      <c r="O95" s="4"/>
      <c r="P95" s="4"/>
      <c r="Q95" s="4"/>
      <c r="R95" s="4"/>
    </row>
    <row r="96" spans="1:18" s="2" customFormat="1" ht="12.75" customHeight="1">
      <c r="A96" s="73" t="str">
        <f t="shared" si="23"/>
        <v>Scharwächter, Bernhard</v>
      </c>
      <c r="B96" s="5" t="str">
        <f t="shared" si="24"/>
        <v>NRW</v>
      </c>
      <c r="C96" s="63">
        <v>1</v>
      </c>
      <c r="D96" s="60">
        <v>3</v>
      </c>
      <c r="E96" s="60">
        <v>2</v>
      </c>
      <c r="F96" s="60"/>
      <c r="G96" s="60"/>
      <c r="H96" s="3">
        <v>1</v>
      </c>
      <c r="I96" s="3"/>
      <c r="J96" s="3"/>
      <c r="K96" s="3"/>
      <c r="L96" s="4"/>
      <c r="M96" s="4">
        <v>1</v>
      </c>
      <c r="N96" s="4"/>
      <c r="O96" s="4"/>
      <c r="P96" s="4"/>
      <c r="Q96" s="4"/>
      <c r="R96" s="4"/>
    </row>
    <row r="97" spans="1:18" s="2" customFormat="1" ht="12.75" customHeight="1">
      <c r="A97" s="73" t="str">
        <f t="shared" si="23"/>
        <v>Scharwächter, Bernhard</v>
      </c>
      <c r="B97" s="5" t="str">
        <f t="shared" si="24"/>
        <v>Schleswig-H./Hamburg</v>
      </c>
      <c r="C97" s="63">
        <v>1</v>
      </c>
      <c r="D97" s="60">
        <v>4</v>
      </c>
      <c r="E97" s="60">
        <v>4</v>
      </c>
      <c r="F97" s="60">
        <v>1</v>
      </c>
      <c r="G97" s="60">
        <v>1</v>
      </c>
      <c r="H97" s="3">
        <v>1</v>
      </c>
      <c r="I97" s="3"/>
      <c r="J97" s="3"/>
      <c r="K97" s="3"/>
      <c r="L97" s="4">
        <v>1</v>
      </c>
      <c r="M97" s="4"/>
      <c r="N97" s="4"/>
      <c r="O97" s="4"/>
      <c r="P97" s="4"/>
      <c r="Q97" s="4"/>
      <c r="R97" s="4"/>
    </row>
    <row r="98" spans="1:18" s="2" customFormat="1" ht="12.75" customHeight="1">
      <c r="A98" s="73" t="str">
        <f t="shared" si="23"/>
        <v>Scharwächter, Bernhard</v>
      </c>
      <c r="B98" s="5" t="str">
        <f t="shared" si="24"/>
        <v>Gegner 5</v>
      </c>
      <c r="C98" s="63"/>
      <c r="D98" s="60"/>
      <c r="E98" s="60"/>
      <c r="F98" s="60"/>
      <c r="G98" s="60"/>
      <c r="H98" s="3"/>
      <c r="I98" s="3"/>
      <c r="J98" s="3"/>
      <c r="K98" s="3"/>
      <c r="L98" s="4"/>
      <c r="M98" s="4"/>
      <c r="N98" s="4"/>
      <c r="O98" s="4"/>
      <c r="P98" s="4"/>
      <c r="Q98" s="4"/>
      <c r="R98" s="4"/>
    </row>
    <row r="99" spans="1:18" s="2" customFormat="1" ht="12.75" customHeight="1">
      <c r="A99" s="73" t="str">
        <f t="shared" si="23"/>
        <v>Scharwächter, Bernhard</v>
      </c>
      <c r="B99" s="5" t="str">
        <f t="shared" si="24"/>
        <v>Gegner 6</v>
      </c>
      <c r="C99" s="63"/>
      <c r="D99" s="60"/>
      <c r="E99" s="60"/>
      <c r="F99" s="60"/>
      <c r="G99" s="60"/>
      <c r="H99" s="3"/>
      <c r="I99" s="3"/>
      <c r="J99" s="3"/>
      <c r="K99" s="3"/>
      <c r="L99" s="4"/>
      <c r="M99" s="4"/>
      <c r="N99" s="4"/>
      <c r="O99" s="4"/>
      <c r="P99" s="4"/>
      <c r="Q99" s="4"/>
      <c r="R99" s="4"/>
    </row>
    <row r="100" spans="1:19" s="129" customFormat="1" ht="12.75" customHeight="1">
      <c r="A100" s="78" t="str">
        <f>daten!G16</f>
        <v>Schneider, Adrian</v>
      </c>
      <c r="B100" s="128"/>
      <c r="C100" s="118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</row>
    <row r="101" spans="1:18" s="2" customFormat="1" ht="12.75" customHeight="1">
      <c r="A101" s="73" t="str">
        <f aca="true" t="shared" si="25" ref="A101:A106">A100</f>
        <v>Schneider, Adrian</v>
      </c>
      <c r="B101" s="5" t="str">
        <f aca="true" t="shared" si="26" ref="B101:B106">B3</f>
        <v>Südwest</v>
      </c>
      <c r="C101" s="63"/>
      <c r="D101" s="60"/>
      <c r="E101" s="60"/>
      <c r="F101" s="60"/>
      <c r="G101" s="60"/>
      <c r="H101" s="3"/>
      <c r="I101" s="3"/>
      <c r="J101" s="3"/>
      <c r="K101" s="3"/>
      <c r="L101" s="4"/>
      <c r="M101" s="4"/>
      <c r="N101" s="4"/>
      <c r="O101" s="4"/>
      <c r="P101" s="4"/>
      <c r="Q101" s="4"/>
      <c r="R101" s="4"/>
    </row>
    <row r="102" spans="1:18" s="2" customFormat="1" ht="12.75" customHeight="1">
      <c r="A102" s="73" t="str">
        <f t="shared" si="25"/>
        <v>Schneider, Adrian</v>
      </c>
      <c r="B102" s="5" t="str">
        <f t="shared" si="26"/>
        <v>Hessen</v>
      </c>
      <c r="C102" s="63">
        <v>1</v>
      </c>
      <c r="D102" s="60">
        <v>3</v>
      </c>
      <c r="E102" s="60">
        <v>1</v>
      </c>
      <c r="F102" s="60"/>
      <c r="G102" s="60">
        <v>1</v>
      </c>
      <c r="H102" s="3"/>
      <c r="I102" s="3"/>
      <c r="J102" s="3"/>
      <c r="K102" s="3"/>
      <c r="L102" s="4"/>
      <c r="M102" s="4">
        <v>1</v>
      </c>
      <c r="N102" s="4"/>
      <c r="O102" s="4"/>
      <c r="P102" s="4"/>
      <c r="Q102" s="4">
        <v>1</v>
      </c>
      <c r="R102" s="4"/>
    </row>
    <row r="103" spans="1:18" s="2" customFormat="1" ht="12.75" customHeight="1">
      <c r="A103" s="73" t="str">
        <f t="shared" si="25"/>
        <v>Schneider, Adrian</v>
      </c>
      <c r="B103" s="5" t="str">
        <f t="shared" si="26"/>
        <v>NRW</v>
      </c>
      <c r="C103" s="63">
        <v>1</v>
      </c>
      <c r="D103" s="60">
        <v>3</v>
      </c>
      <c r="E103" s="60">
        <v>2</v>
      </c>
      <c r="F103" s="60"/>
      <c r="G103" s="60"/>
      <c r="H103" s="3"/>
      <c r="I103" s="3"/>
      <c r="J103" s="3"/>
      <c r="K103" s="3"/>
      <c r="L103" s="4"/>
      <c r="M103" s="4"/>
      <c r="N103" s="4">
        <v>1</v>
      </c>
      <c r="O103" s="4"/>
      <c r="P103" s="4"/>
      <c r="Q103" s="4"/>
      <c r="R103" s="4"/>
    </row>
    <row r="104" spans="1:18" s="2" customFormat="1" ht="12.75" customHeight="1">
      <c r="A104" s="73" t="str">
        <f t="shared" si="25"/>
        <v>Schneider, Adrian</v>
      </c>
      <c r="B104" s="5" t="str">
        <f t="shared" si="26"/>
        <v>Schleswig-H./Hamburg</v>
      </c>
      <c r="C104" s="63">
        <v>1</v>
      </c>
      <c r="D104" s="60">
        <v>4</v>
      </c>
      <c r="E104" s="60">
        <v>3</v>
      </c>
      <c r="F104" s="60"/>
      <c r="G104" s="60">
        <v>2</v>
      </c>
      <c r="H104" s="3">
        <v>1</v>
      </c>
      <c r="I104" s="3"/>
      <c r="J104" s="3"/>
      <c r="K104" s="3"/>
      <c r="L104" s="4"/>
      <c r="M104" s="4">
        <v>1</v>
      </c>
      <c r="N104" s="4"/>
      <c r="O104" s="4"/>
      <c r="P104" s="4"/>
      <c r="Q104" s="4"/>
      <c r="R104" s="4"/>
    </row>
    <row r="105" spans="1:18" s="2" customFormat="1" ht="12.75" customHeight="1">
      <c r="A105" s="73" t="str">
        <f t="shared" si="25"/>
        <v>Schneider, Adrian</v>
      </c>
      <c r="B105" s="5" t="str">
        <f t="shared" si="26"/>
        <v>Gegner 5</v>
      </c>
      <c r="C105" s="63"/>
      <c r="D105" s="60"/>
      <c r="E105" s="60"/>
      <c r="F105" s="60"/>
      <c r="G105" s="60"/>
      <c r="H105" s="3"/>
      <c r="I105" s="3"/>
      <c r="J105" s="3"/>
      <c r="K105" s="3"/>
      <c r="L105" s="4"/>
      <c r="M105" s="4"/>
      <c r="N105" s="4"/>
      <c r="O105" s="4"/>
      <c r="P105" s="4"/>
      <c r="Q105" s="4"/>
      <c r="R105" s="4"/>
    </row>
    <row r="106" spans="1:18" s="2" customFormat="1" ht="12.75" customHeight="1">
      <c r="A106" s="73" t="str">
        <f t="shared" si="25"/>
        <v>Schneider, Adrian</v>
      </c>
      <c r="B106" s="5" t="str">
        <f t="shared" si="26"/>
        <v>Gegner 6</v>
      </c>
      <c r="C106" s="63"/>
      <c r="D106" s="60"/>
      <c r="E106" s="60"/>
      <c r="F106" s="60"/>
      <c r="G106" s="60"/>
      <c r="H106" s="3"/>
      <c r="I106" s="3"/>
      <c r="J106" s="3"/>
      <c r="K106" s="3"/>
      <c r="L106" s="4"/>
      <c r="M106" s="4"/>
      <c r="N106" s="4"/>
      <c r="O106" s="4"/>
      <c r="P106" s="4"/>
      <c r="Q106" s="4"/>
      <c r="R106" s="4"/>
    </row>
    <row r="107" spans="1:18" ht="12.75" customHeight="1">
      <c r="A107" s="78" t="str">
        <f>daten!G17</f>
        <v>Spilmann, Elias</v>
      </c>
      <c r="B107" s="117"/>
      <c r="C107" s="118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</row>
    <row r="108" spans="1:18" s="2" customFormat="1" ht="12.75" customHeight="1">
      <c r="A108" s="73" t="str">
        <f aca="true" t="shared" si="27" ref="A108:A113">A107</f>
        <v>Spilmann, Elias</v>
      </c>
      <c r="B108" s="5" t="str">
        <f aca="true" t="shared" si="28" ref="B108:B113">B3</f>
        <v>Südwest</v>
      </c>
      <c r="C108" s="63">
        <v>1</v>
      </c>
      <c r="D108" s="60">
        <v>2</v>
      </c>
      <c r="E108" s="60">
        <v>1</v>
      </c>
      <c r="F108" s="60"/>
      <c r="G108" s="60"/>
      <c r="H108" s="3"/>
      <c r="I108" s="3"/>
      <c r="J108" s="3"/>
      <c r="K108" s="3"/>
      <c r="L108" s="4">
        <v>1</v>
      </c>
      <c r="M108" s="4"/>
      <c r="N108" s="4"/>
      <c r="O108" s="4"/>
      <c r="P108" s="4"/>
      <c r="Q108" s="4">
        <v>1</v>
      </c>
      <c r="R108" s="4"/>
    </row>
    <row r="109" spans="1:18" s="2" customFormat="1" ht="12.75" customHeight="1">
      <c r="A109" s="73" t="str">
        <f t="shared" si="27"/>
        <v>Spilmann, Elias</v>
      </c>
      <c r="B109" s="5" t="str">
        <f t="shared" si="28"/>
        <v>Hessen</v>
      </c>
      <c r="C109" s="63">
        <v>1</v>
      </c>
      <c r="D109" s="60">
        <v>2</v>
      </c>
      <c r="E109" s="60">
        <v>2</v>
      </c>
      <c r="F109" s="60"/>
      <c r="G109" s="60"/>
      <c r="H109" s="3"/>
      <c r="I109" s="3"/>
      <c r="J109" s="3"/>
      <c r="K109" s="3"/>
      <c r="L109" s="4">
        <v>1</v>
      </c>
      <c r="M109" s="4"/>
      <c r="N109" s="4"/>
      <c r="O109" s="4"/>
      <c r="P109" s="4"/>
      <c r="Q109" s="4"/>
      <c r="R109" s="4"/>
    </row>
    <row r="110" spans="1:18" s="2" customFormat="1" ht="12.75" customHeight="1">
      <c r="A110" s="73" t="str">
        <f t="shared" si="27"/>
        <v>Spilmann, Elias</v>
      </c>
      <c r="B110" s="5" t="str">
        <f t="shared" si="28"/>
        <v>NRW</v>
      </c>
      <c r="C110" s="63"/>
      <c r="D110" s="60"/>
      <c r="E110" s="60"/>
      <c r="F110" s="60"/>
      <c r="G110" s="60"/>
      <c r="H110" s="3"/>
      <c r="I110" s="3"/>
      <c r="J110" s="3"/>
      <c r="K110" s="3"/>
      <c r="L110" s="4"/>
      <c r="M110" s="4"/>
      <c r="N110" s="4"/>
      <c r="O110" s="4"/>
      <c r="P110" s="4"/>
      <c r="Q110" s="4"/>
      <c r="R110" s="4"/>
    </row>
    <row r="111" spans="1:18" s="2" customFormat="1" ht="12.75" customHeight="1">
      <c r="A111" s="73" t="str">
        <f t="shared" si="27"/>
        <v>Spilmann, Elias</v>
      </c>
      <c r="B111" s="5" t="str">
        <f t="shared" si="28"/>
        <v>Schleswig-H./Hamburg</v>
      </c>
      <c r="C111" s="63">
        <v>1</v>
      </c>
      <c r="D111" s="60">
        <v>3</v>
      </c>
      <c r="E111" s="60">
        <v>3</v>
      </c>
      <c r="F111" s="60">
        <v>1</v>
      </c>
      <c r="G111" s="60"/>
      <c r="H111" s="3">
        <v>1</v>
      </c>
      <c r="I111" s="3"/>
      <c r="J111" s="3"/>
      <c r="K111" s="3"/>
      <c r="L111" s="4">
        <v>2</v>
      </c>
      <c r="M111" s="4"/>
      <c r="N111" s="4"/>
      <c r="O111" s="4"/>
      <c r="P111" s="4"/>
      <c r="Q111" s="4"/>
      <c r="R111" s="4"/>
    </row>
    <row r="112" spans="1:18" s="2" customFormat="1" ht="12.75" customHeight="1">
      <c r="A112" s="73" t="str">
        <f t="shared" si="27"/>
        <v>Spilmann, Elias</v>
      </c>
      <c r="B112" s="5" t="str">
        <f t="shared" si="28"/>
        <v>Gegner 5</v>
      </c>
      <c r="C112" s="63"/>
      <c r="D112" s="60"/>
      <c r="E112" s="60"/>
      <c r="F112" s="60"/>
      <c r="G112" s="60"/>
      <c r="H112" s="3"/>
      <c r="I112" s="3"/>
      <c r="J112" s="3"/>
      <c r="K112" s="3"/>
      <c r="L112" s="4"/>
      <c r="M112" s="4"/>
      <c r="N112" s="4"/>
      <c r="O112" s="4"/>
      <c r="P112" s="4"/>
      <c r="Q112" s="4"/>
      <c r="R112" s="4"/>
    </row>
    <row r="113" spans="1:18" s="2" customFormat="1" ht="12.75" customHeight="1">
      <c r="A113" s="73" t="str">
        <f t="shared" si="27"/>
        <v>Spilmann, Elias</v>
      </c>
      <c r="B113" s="5" t="str">
        <f t="shared" si="28"/>
        <v>Gegner 6</v>
      </c>
      <c r="C113" s="63"/>
      <c r="D113" s="60"/>
      <c r="E113" s="60"/>
      <c r="F113" s="60"/>
      <c r="G113" s="60"/>
      <c r="H113" s="3"/>
      <c r="I113" s="3"/>
      <c r="J113" s="3"/>
      <c r="K113" s="3"/>
      <c r="L113" s="4"/>
      <c r="M113" s="4"/>
      <c r="N113" s="4"/>
      <c r="O113" s="4"/>
      <c r="P113" s="4"/>
      <c r="Q113" s="4"/>
      <c r="R113" s="4"/>
    </row>
    <row r="114" spans="1:18" ht="12.75" customHeight="1">
      <c r="A114" s="78">
        <f>daten!G18</f>
        <v>0</v>
      </c>
      <c r="B114" s="117"/>
      <c r="C114" s="118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</row>
    <row r="115" spans="1:18" s="2" customFormat="1" ht="12.75" customHeight="1">
      <c r="A115" s="73">
        <f aca="true" t="shared" si="29" ref="A115:A120">A114</f>
        <v>0</v>
      </c>
      <c r="B115" s="5" t="str">
        <f aca="true" t="shared" si="30" ref="B115:B120">B3</f>
        <v>Südwest</v>
      </c>
      <c r="C115" s="63"/>
      <c r="D115" s="60"/>
      <c r="E115" s="60"/>
      <c r="F115" s="60"/>
      <c r="G115" s="60"/>
      <c r="H115" s="3"/>
      <c r="I115" s="3"/>
      <c r="J115" s="3"/>
      <c r="K115" s="3"/>
      <c r="L115" s="4"/>
      <c r="M115" s="4"/>
      <c r="N115" s="4"/>
      <c r="O115" s="4"/>
      <c r="P115" s="4"/>
      <c r="Q115" s="4"/>
      <c r="R115" s="4"/>
    </row>
    <row r="116" spans="1:18" s="2" customFormat="1" ht="12.75" customHeight="1">
      <c r="A116" s="73">
        <f t="shared" si="29"/>
        <v>0</v>
      </c>
      <c r="B116" s="5" t="str">
        <f t="shared" si="30"/>
        <v>Hessen</v>
      </c>
      <c r="C116" s="63"/>
      <c r="D116" s="60"/>
      <c r="E116" s="60"/>
      <c r="F116" s="60"/>
      <c r="G116" s="60"/>
      <c r="H116" s="3"/>
      <c r="I116" s="3"/>
      <c r="J116" s="3"/>
      <c r="K116" s="3"/>
      <c r="L116" s="4"/>
      <c r="M116" s="4"/>
      <c r="N116" s="4"/>
      <c r="O116" s="4"/>
      <c r="P116" s="4"/>
      <c r="Q116" s="4"/>
      <c r="R116" s="4"/>
    </row>
    <row r="117" spans="1:18" s="2" customFormat="1" ht="12.75" customHeight="1">
      <c r="A117" s="73">
        <f t="shared" si="29"/>
        <v>0</v>
      </c>
      <c r="B117" s="5" t="str">
        <f t="shared" si="30"/>
        <v>NRW</v>
      </c>
      <c r="C117" s="63"/>
      <c r="D117" s="60"/>
      <c r="E117" s="60"/>
      <c r="F117" s="60"/>
      <c r="G117" s="60"/>
      <c r="H117" s="3"/>
      <c r="I117" s="3"/>
      <c r="J117" s="3"/>
      <c r="K117" s="3"/>
      <c r="L117" s="4"/>
      <c r="M117" s="4"/>
      <c r="N117" s="4"/>
      <c r="O117" s="4"/>
      <c r="P117" s="4"/>
      <c r="Q117" s="4"/>
      <c r="R117" s="4"/>
    </row>
    <row r="118" spans="1:18" s="2" customFormat="1" ht="12.75" customHeight="1">
      <c r="A118" s="73">
        <f t="shared" si="29"/>
        <v>0</v>
      </c>
      <c r="B118" s="5" t="str">
        <f t="shared" si="30"/>
        <v>Schleswig-H./Hamburg</v>
      </c>
      <c r="C118" s="63"/>
      <c r="D118" s="60"/>
      <c r="E118" s="60"/>
      <c r="F118" s="60"/>
      <c r="G118" s="60"/>
      <c r="H118" s="3"/>
      <c r="I118" s="3"/>
      <c r="J118" s="3"/>
      <c r="K118" s="3"/>
      <c r="L118" s="4"/>
      <c r="M118" s="4"/>
      <c r="N118" s="4"/>
      <c r="O118" s="4"/>
      <c r="P118" s="4"/>
      <c r="Q118" s="4"/>
      <c r="R118" s="4"/>
    </row>
    <row r="119" spans="1:18" s="2" customFormat="1" ht="12.75" customHeight="1">
      <c r="A119" s="73">
        <f t="shared" si="29"/>
        <v>0</v>
      </c>
      <c r="B119" s="5" t="str">
        <f t="shared" si="30"/>
        <v>Gegner 5</v>
      </c>
      <c r="C119" s="63"/>
      <c r="D119" s="60"/>
      <c r="E119" s="60"/>
      <c r="F119" s="60"/>
      <c r="G119" s="60"/>
      <c r="H119" s="3"/>
      <c r="I119" s="3"/>
      <c r="J119" s="3"/>
      <c r="K119" s="3"/>
      <c r="L119" s="4"/>
      <c r="M119" s="4"/>
      <c r="N119" s="4"/>
      <c r="O119" s="4"/>
      <c r="P119" s="4"/>
      <c r="Q119" s="4"/>
      <c r="R119" s="4"/>
    </row>
    <row r="120" spans="1:18" s="2" customFormat="1" ht="12.75" customHeight="1">
      <c r="A120" s="73">
        <f t="shared" si="29"/>
        <v>0</v>
      </c>
      <c r="B120" s="5" t="str">
        <f t="shared" si="30"/>
        <v>Gegner 6</v>
      </c>
      <c r="C120" s="63"/>
      <c r="D120" s="60"/>
      <c r="E120" s="60"/>
      <c r="F120" s="60"/>
      <c r="G120" s="60"/>
      <c r="H120" s="3"/>
      <c r="I120" s="3"/>
      <c r="J120" s="3"/>
      <c r="K120" s="3"/>
      <c r="L120" s="4"/>
      <c r="M120" s="4"/>
      <c r="N120" s="4"/>
      <c r="O120" s="4"/>
      <c r="P120" s="4"/>
      <c r="Q120" s="4"/>
      <c r="R120" s="4"/>
    </row>
    <row r="121" spans="1:18" ht="12.75" customHeight="1">
      <c r="A121" s="78">
        <f>daten!G19</f>
        <v>0</v>
      </c>
      <c r="B121" s="117"/>
      <c r="C121" s="118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</row>
    <row r="122" spans="1:18" s="2" customFormat="1" ht="12.75" customHeight="1">
      <c r="A122" s="73">
        <f aca="true" t="shared" si="31" ref="A122:A127">A121</f>
        <v>0</v>
      </c>
      <c r="B122" s="5" t="str">
        <f aca="true" t="shared" si="32" ref="B122:B127">B3</f>
        <v>Südwest</v>
      </c>
      <c r="C122" s="63"/>
      <c r="D122" s="60"/>
      <c r="E122" s="60"/>
      <c r="F122" s="60"/>
      <c r="G122" s="60"/>
      <c r="H122" s="3"/>
      <c r="I122" s="3"/>
      <c r="J122" s="3"/>
      <c r="K122" s="3"/>
      <c r="L122" s="4"/>
      <c r="M122" s="4"/>
      <c r="N122" s="4"/>
      <c r="O122" s="4"/>
      <c r="P122" s="4"/>
      <c r="Q122" s="4"/>
      <c r="R122" s="4"/>
    </row>
    <row r="123" spans="1:18" s="2" customFormat="1" ht="12.75" customHeight="1">
      <c r="A123" s="73">
        <f t="shared" si="31"/>
        <v>0</v>
      </c>
      <c r="B123" s="5" t="str">
        <f t="shared" si="32"/>
        <v>Hessen</v>
      </c>
      <c r="C123" s="63"/>
      <c r="D123" s="60"/>
      <c r="E123" s="60"/>
      <c r="F123" s="60"/>
      <c r="G123" s="60"/>
      <c r="H123" s="3"/>
      <c r="I123" s="3"/>
      <c r="J123" s="3"/>
      <c r="K123" s="3"/>
      <c r="L123" s="4"/>
      <c r="M123" s="4"/>
      <c r="N123" s="4"/>
      <c r="O123" s="4"/>
      <c r="P123" s="4"/>
      <c r="Q123" s="4"/>
      <c r="R123" s="4"/>
    </row>
    <row r="124" spans="1:18" s="2" customFormat="1" ht="12.75" customHeight="1">
      <c r="A124" s="73">
        <f t="shared" si="31"/>
        <v>0</v>
      </c>
      <c r="B124" s="5" t="str">
        <f t="shared" si="32"/>
        <v>NRW</v>
      </c>
      <c r="C124" s="63"/>
      <c r="D124" s="60"/>
      <c r="E124" s="60"/>
      <c r="F124" s="60"/>
      <c r="G124" s="60"/>
      <c r="H124" s="3"/>
      <c r="I124" s="3"/>
      <c r="J124" s="3"/>
      <c r="K124" s="3"/>
      <c r="L124" s="4"/>
      <c r="M124" s="4"/>
      <c r="N124" s="4"/>
      <c r="O124" s="4"/>
      <c r="P124" s="4"/>
      <c r="Q124" s="4"/>
      <c r="R124" s="4"/>
    </row>
    <row r="125" spans="1:18" s="2" customFormat="1" ht="12.75" customHeight="1">
      <c r="A125" s="73">
        <f t="shared" si="31"/>
        <v>0</v>
      </c>
      <c r="B125" s="5" t="str">
        <f t="shared" si="32"/>
        <v>Schleswig-H./Hamburg</v>
      </c>
      <c r="C125" s="63"/>
      <c r="D125" s="60"/>
      <c r="E125" s="60"/>
      <c r="F125" s="60"/>
      <c r="G125" s="60"/>
      <c r="H125" s="3"/>
      <c r="I125" s="3"/>
      <c r="J125" s="3"/>
      <c r="K125" s="3"/>
      <c r="L125" s="4"/>
      <c r="M125" s="4"/>
      <c r="N125" s="4"/>
      <c r="O125" s="4"/>
      <c r="P125" s="4"/>
      <c r="Q125" s="4"/>
      <c r="R125" s="4"/>
    </row>
    <row r="126" spans="1:18" s="2" customFormat="1" ht="12.75" customHeight="1">
      <c r="A126" s="73">
        <f t="shared" si="31"/>
        <v>0</v>
      </c>
      <c r="B126" s="5" t="str">
        <f t="shared" si="32"/>
        <v>Gegner 5</v>
      </c>
      <c r="C126" s="63"/>
      <c r="D126" s="60"/>
      <c r="E126" s="60"/>
      <c r="F126" s="60"/>
      <c r="G126" s="60"/>
      <c r="H126" s="3"/>
      <c r="I126" s="3"/>
      <c r="J126" s="3"/>
      <c r="K126" s="3"/>
      <c r="L126" s="4"/>
      <c r="M126" s="4"/>
      <c r="N126" s="4"/>
      <c r="O126" s="4"/>
      <c r="P126" s="4"/>
      <c r="Q126" s="4"/>
      <c r="R126" s="4"/>
    </row>
    <row r="127" spans="1:18" s="2" customFormat="1" ht="12.75" customHeight="1">
      <c r="A127" s="73">
        <f t="shared" si="31"/>
        <v>0</v>
      </c>
      <c r="B127" s="5" t="str">
        <f t="shared" si="32"/>
        <v>Gegner 6</v>
      </c>
      <c r="C127" s="63"/>
      <c r="D127" s="60"/>
      <c r="E127" s="60"/>
      <c r="F127" s="60"/>
      <c r="G127" s="60"/>
      <c r="H127" s="3"/>
      <c r="I127" s="3"/>
      <c r="J127" s="3"/>
      <c r="K127" s="3"/>
      <c r="L127" s="4"/>
      <c r="M127" s="4"/>
      <c r="N127" s="4"/>
      <c r="O127" s="4"/>
      <c r="P127" s="4"/>
      <c r="Q127" s="4"/>
      <c r="R127" s="4"/>
    </row>
    <row r="128" spans="1:18" ht="12.75" customHeight="1">
      <c r="A128" s="78">
        <f>daten!G20</f>
        <v>0</v>
      </c>
      <c r="B128" s="117"/>
      <c r="C128" s="118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</row>
    <row r="129" spans="1:18" s="2" customFormat="1" ht="12.75" customHeight="1">
      <c r="A129" s="73">
        <f aca="true" t="shared" si="33" ref="A129:A134">A128</f>
        <v>0</v>
      </c>
      <c r="B129" s="5" t="str">
        <f aca="true" t="shared" si="34" ref="B129:B134">B3</f>
        <v>Südwest</v>
      </c>
      <c r="C129" s="63"/>
      <c r="D129" s="60"/>
      <c r="E129" s="60"/>
      <c r="F129" s="60"/>
      <c r="G129" s="60"/>
      <c r="H129" s="3"/>
      <c r="I129" s="3"/>
      <c r="J129" s="3"/>
      <c r="K129" s="3"/>
      <c r="L129" s="4"/>
      <c r="M129" s="4"/>
      <c r="N129" s="4"/>
      <c r="O129" s="4"/>
      <c r="P129" s="4"/>
      <c r="Q129" s="4"/>
      <c r="R129" s="4"/>
    </row>
    <row r="130" spans="1:18" s="2" customFormat="1" ht="12.75" customHeight="1">
      <c r="A130" s="73">
        <f t="shared" si="33"/>
        <v>0</v>
      </c>
      <c r="B130" s="5" t="str">
        <f t="shared" si="34"/>
        <v>Hessen</v>
      </c>
      <c r="C130" s="63"/>
      <c r="D130" s="60"/>
      <c r="E130" s="60"/>
      <c r="F130" s="60"/>
      <c r="G130" s="60"/>
      <c r="H130" s="3"/>
      <c r="I130" s="3"/>
      <c r="J130" s="3"/>
      <c r="K130" s="3"/>
      <c r="L130" s="4"/>
      <c r="M130" s="4"/>
      <c r="N130" s="4"/>
      <c r="O130" s="4"/>
      <c r="P130" s="4"/>
      <c r="Q130" s="4"/>
      <c r="R130" s="4"/>
    </row>
    <row r="131" spans="1:18" s="2" customFormat="1" ht="12.75" customHeight="1">
      <c r="A131" s="73">
        <f t="shared" si="33"/>
        <v>0</v>
      </c>
      <c r="B131" s="5" t="str">
        <f t="shared" si="34"/>
        <v>NRW</v>
      </c>
      <c r="C131" s="63"/>
      <c r="D131" s="60"/>
      <c r="E131" s="60"/>
      <c r="F131" s="60"/>
      <c r="G131" s="60"/>
      <c r="H131" s="3"/>
      <c r="I131" s="3"/>
      <c r="J131" s="3"/>
      <c r="K131" s="3"/>
      <c r="L131" s="4"/>
      <c r="M131" s="4"/>
      <c r="N131" s="4"/>
      <c r="O131" s="4"/>
      <c r="P131" s="4"/>
      <c r="Q131" s="4"/>
      <c r="R131" s="4"/>
    </row>
    <row r="132" spans="1:18" s="2" customFormat="1" ht="12.75" customHeight="1">
      <c r="A132" s="73">
        <f t="shared" si="33"/>
        <v>0</v>
      </c>
      <c r="B132" s="5" t="str">
        <f t="shared" si="34"/>
        <v>Schleswig-H./Hamburg</v>
      </c>
      <c r="C132" s="63"/>
      <c r="D132" s="60"/>
      <c r="E132" s="60"/>
      <c r="F132" s="60"/>
      <c r="G132" s="60"/>
      <c r="H132" s="3"/>
      <c r="I132" s="3"/>
      <c r="J132" s="3"/>
      <c r="K132" s="3"/>
      <c r="L132" s="4"/>
      <c r="M132" s="4"/>
      <c r="N132" s="4"/>
      <c r="O132" s="4"/>
      <c r="P132" s="4"/>
      <c r="Q132" s="4"/>
      <c r="R132" s="4"/>
    </row>
    <row r="133" spans="1:18" s="2" customFormat="1" ht="12.75" customHeight="1">
      <c r="A133" s="73">
        <f t="shared" si="33"/>
        <v>0</v>
      </c>
      <c r="B133" s="5" t="str">
        <f t="shared" si="34"/>
        <v>Gegner 5</v>
      </c>
      <c r="C133" s="63"/>
      <c r="D133" s="60"/>
      <c r="E133" s="60"/>
      <c r="F133" s="60"/>
      <c r="G133" s="60"/>
      <c r="H133" s="3"/>
      <c r="I133" s="3"/>
      <c r="J133" s="3"/>
      <c r="K133" s="3"/>
      <c r="L133" s="4"/>
      <c r="M133" s="4"/>
      <c r="N133" s="4"/>
      <c r="O133" s="4"/>
      <c r="P133" s="4"/>
      <c r="Q133" s="4"/>
      <c r="R133" s="4"/>
    </row>
    <row r="134" spans="1:18" s="2" customFormat="1" ht="12.75" customHeight="1">
      <c r="A134" s="73">
        <f t="shared" si="33"/>
        <v>0</v>
      </c>
      <c r="B134" s="5" t="str">
        <f t="shared" si="34"/>
        <v>Gegner 6</v>
      </c>
      <c r="C134" s="63"/>
      <c r="D134" s="60"/>
      <c r="E134" s="60"/>
      <c r="F134" s="60"/>
      <c r="G134" s="60"/>
      <c r="H134" s="3"/>
      <c r="I134" s="3"/>
      <c r="J134" s="3"/>
      <c r="K134" s="3"/>
      <c r="L134" s="4"/>
      <c r="M134" s="4"/>
      <c r="N134" s="4"/>
      <c r="O134" s="4"/>
      <c r="P134" s="4"/>
      <c r="Q134" s="4"/>
      <c r="R134" s="4"/>
    </row>
    <row r="135" spans="1:18" ht="12.75" customHeight="1">
      <c r="A135" s="78">
        <f>daten!G21</f>
        <v>0</v>
      </c>
      <c r="B135" s="117"/>
      <c r="C135" s="118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</row>
    <row r="136" spans="1:18" s="2" customFormat="1" ht="12.75" customHeight="1">
      <c r="A136" s="73">
        <f aca="true" t="shared" si="35" ref="A136:A141">A135</f>
        <v>0</v>
      </c>
      <c r="B136" s="5" t="str">
        <f aca="true" t="shared" si="36" ref="B136:B141">B3</f>
        <v>Südwest</v>
      </c>
      <c r="C136" s="63"/>
      <c r="D136" s="60"/>
      <c r="E136" s="60"/>
      <c r="F136" s="60"/>
      <c r="G136" s="60"/>
      <c r="H136" s="3"/>
      <c r="I136" s="3"/>
      <c r="J136" s="3"/>
      <c r="K136" s="3"/>
      <c r="L136" s="4"/>
      <c r="M136" s="4"/>
      <c r="N136" s="4"/>
      <c r="O136" s="4"/>
      <c r="P136" s="4"/>
      <c r="Q136" s="4"/>
      <c r="R136" s="4"/>
    </row>
    <row r="137" spans="1:18" s="2" customFormat="1" ht="12.75" customHeight="1">
      <c r="A137" s="73">
        <f t="shared" si="35"/>
        <v>0</v>
      </c>
      <c r="B137" s="5" t="str">
        <f t="shared" si="36"/>
        <v>Hessen</v>
      </c>
      <c r="C137" s="63"/>
      <c r="D137" s="60"/>
      <c r="E137" s="60"/>
      <c r="F137" s="60"/>
      <c r="G137" s="60"/>
      <c r="H137" s="3"/>
      <c r="I137" s="3"/>
      <c r="J137" s="3"/>
      <c r="K137" s="3"/>
      <c r="L137" s="4"/>
      <c r="M137" s="4"/>
      <c r="N137" s="4"/>
      <c r="O137" s="4"/>
      <c r="P137" s="4"/>
      <c r="Q137" s="4"/>
      <c r="R137" s="4"/>
    </row>
    <row r="138" spans="1:18" s="2" customFormat="1" ht="12.75" customHeight="1">
      <c r="A138" s="73">
        <f t="shared" si="35"/>
        <v>0</v>
      </c>
      <c r="B138" s="5" t="str">
        <f t="shared" si="36"/>
        <v>NRW</v>
      </c>
      <c r="C138" s="63"/>
      <c r="D138" s="60"/>
      <c r="E138" s="60"/>
      <c r="F138" s="60"/>
      <c r="G138" s="60"/>
      <c r="H138" s="3"/>
      <c r="I138" s="3"/>
      <c r="J138" s="3"/>
      <c r="K138" s="3"/>
      <c r="L138" s="4"/>
      <c r="M138" s="4"/>
      <c r="N138" s="4"/>
      <c r="O138" s="4"/>
      <c r="P138" s="4"/>
      <c r="Q138" s="4"/>
      <c r="R138" s="4"/>
    </row>
    <row r="139" spans="1:18" s="2" customFormat="1" ht="12.75" customHeight="1">
      <c r="A139" s="73">
        <f t="shared" si="35"/>
        <v>0</v>
      </c>
      <c r="B139" s="5" t="str">
        <f t="shared" si="36"/>
        <v>Schleswig-H./Hamburg</v>
      </c>
      <c r="C139" s="63"/>
      <c r="D139" s="60"/>
      <c r="E139" s="60"/>
      <c r="F139" s="60"/>
      <c r="G139" s="60"/>
      <c r="H139" s="3"/>
      <c r="I139" s="3"/>
      <c r="J139" s="3"/>
      <c r="K139" s="3"/>
      <c r="L139" s="4"/>
      <c r="M139" s="4"/>
      <c r="N139" s="4"/>
      <c r="O139" s="4"/>
      <c r="P139" s="4"/>
      <c r="Q139" s="4"/>
      <c r="R139" s="4"/>
    </row>
    <row r="140" spans="1:18" s="2" customFormat="1" ht="12.75" customHeight="1">
      <c r="A140" s="73">
        <f t="shared" si="35"/>
        <v>0</v>
      </c>
      <c r="B140" s="5" t="str">
        <f t="shared" si="36"/>
        <v>Gegner 5</v>
      </c>
      <c r="C140" s="63"/>
      <c r="D140" s="60"/>
      <c r="E140" s="60"/>
      <c r="F140" s="60"/>
      <c r="G140" s="60"/>
      <c r="H140" s="3"/>
      <c r="I140" s="3"/>
      <c r="J140" s="3"/>
      <c r="K140" s="3"/>
      <c r="L140" s="4"/>
      <c r="M140" s="4"/>
      <c r="N140" s="4"/>
      <c r="O140" s="4"/>
      <c r="P140" s="4"/>
      <c r="Q140" s="4"/>
      <c r="R140" s="4"/>
    </row>
    <row r="141" spans="1:18" s="2" customFormat="1" ht="12.75" customHeight="1">
      <c r="A141" s="73">
        <f t="shared" si="35"/>
        <v>0</v>
      </c>
      <c r="B141" s="5" t="str">
        <f t="shared" si="36"/>
        <v>Gegner 6</v>
      </c>
      <c r="C141" s="63"/>
      <c r="D141" s="60"/>
      <c r="E141" s="60"/>
      <c r="F141" s="60"/>
      <c r="G141" s="60"/>
      <c r="H141" s="3"/>
      <c r="I141" s="3"/>
      <c r="J141" s="3"/>
      <c r="K141" s="3"/>
      <c r="L141" s="4"/>
      <c r="M141" s="4"/>
      <c r="N141" s="4"/>
      <c r="O141" s="4"/>
      <c r="P141" s="4"/>
      <c r="Q141" s="4"/>
      <c r="R141" s="4"/>
    </row>
    <row r="142" spans="1:18" ht="12.75" customHeight="1">
      <c r="A142" s="78">
        <f>daten!G22</f>
        <v>0</v>
      </c>
      <c r="B142" s="117"/>
      <c r="C142" s="118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</row>
    <row r="143" spans="1:18" ht="12.75" customHeight="1">
      <c r="A143" s="73">
        <f aca="true" t="shared" si="37" ref="A143:A148">A142</f>
        <v>0</v>
      </c>
      <c r="B143" s="5" t="str">
        <f aca="true" t="shared" si="38" ref="B143:B148">B31</f>
        <v>Südwest</v>
      </c>
      <c r="C143" s="63"/>
      <c r="D143" s="60"/>
      <c r="E143" s="60"/>
      <c r="F143" s="60"/>
      <c r="G143" s="60"/>
      <c r="H143" s="3"/>
      <c r="I143" s="3"/>
      <c r="J143" s="3"/>
      <c r="K143" s="3"/>
      <c r="L143" s="4"/>
      <c r="M143" s="4"/>
      <c r="N143" s="4"/>
      <c r="O143" s="4"/>
      <c r="P143" s="4"/>
      <c r="Q143" s="4"/>
      <c r="R143" s="4"/>
    </row>
    <row r="144" spans="1:18" ht="12.75" customHeight="1">
      <c r="A144" s="73">
        <f t="shared" si="37"/>
        <v>0</v>
      </c>
      <c r="B144" s="5" t="str">
        <f t="shared" si="38"/>
        <v>Hessen</v>
      </c>
      <c r="C144" s="63"/>
      <c r="D144" s="60"/>
      <c r="E144" s="60"/>
      <c r="F144" s="60"/>
      <c r="G144" s="60"/>
      <c r="H144" s="3"/>
      <c r="I144" s="3"/>
      <c r="J144" s="3"/>
      <c r="K144" s="3"/>
      <c r="L144" s="4"/>
      <c r="M144" s="4"/>
      <c r="N144" s="4"/>
      <c r="O144" s="4"/>
      <c r="P144" s="4"/>
      <c r="Q144" s="4"/>
      <c r="R144" s="4"/>
    </row>
    <row r="145" spans="1:18" ht="12.75" customHeight="1">
      <c r="A145" s="73">
        <f t="shared" si="37"/>
        <v>0</v>
      </c>
      <c r="B145" s="5" t="str">
        <f t="shared" si="38"/>
        <v>NRW</v>
      </c>
      <c r="C145" s="63"/>
      <c r="D145" s="60"/>
      <c r="E145" s="60"/>
      <c r="F145" s="60"/>
      <c r="G145" s="60"/>
      <c r="H145" s="3"/>
      <c r="I145" s="3"/>
      <c r="J145" s="3"/>
      <c r="K145" s="3"/>
      <c r="L145" s="4"/>
      <c r="M145" s="4"/>
      <c r="N145" s="4"/>
      <c r="O145" s="4"/>
      <c r="P145" s="4"/>
      <c r="Q145" s="4"/>
      <c r="R145" s="4"/>
    </row>
    <row r="146" spans="1:18" ht="12.75" customHeight="1">
      <c r="A146" s="73">
        <f t="shared" si="37"/>
        <v>0</v>
      </c>
      <c r="B146" s="5" t="str">
        <f t="shared" si="38"/>
        <v>Schleswig-H./Hamburg</v>
      </c>
      <c r="C146" s="63"/>
      <c r="D146" s="60"/>
      <c r="E146" s="60"/>
      <c r="F146" s="60"/>
      <c r="G146" s="60"/>
      <c r="H146" s="3"/>
      <c r="I146" s="3"/>
      <c r="J146" s="3"/>
      <c r="K146" s="3"/>
      <c r="L146" s="4"/>
      <c r="M146" s="4"/>
      <c r="N146" s="4"/>
      <c r="O146" s="4"/>
      <c r="P146" s="4"/>
      <c r="Q146" s="4"/>
      <c r="R146" s="4"/>
    </row>
    <row r="147" spans="1:18" ht="12.75" customHeight="1">
      <c r="A147" s="73">
        <f t="shared" si="37"/>
        <v>0</v>
      </c>
      <c r="B147" s="5" t="str">
        <f t="shared" si="38"/>
        <v>Gegner 5</v>
      </c>
      <c r="C147" s="63"/>
      <c r="D147" s="60"/>
      <c r="E147" s="60"/>
      <c r="F147" s="60"/>
      <c r="G147" s="60"/>
      <c r="H147" s="3"/>
      <c r="I147" s="3"/>
      <c r="J147" s="3"/>
      <c r="K147" s="3"/>
      <c r="L147" s="4"/>
      <c r="M147" s="4"/>
      <c r="N147" s="4"/>
      <c r="O147" s="4"/>
      <c r="P147" s="4"/>
      <c r="Q147" s="4"/>
      <c r="R147" s="4"/>
    </row>
    <row r="148" spans="1:18" ht="12.75" customHeight="1">
      <c r="A148" s="73">
        <f t="shared" si="37"/>
        <v>0</v>
      </c>
      <c r="B148" s="5" t="str">
        <f t="shared" si="38"/>
        <v>Gegner 6</v>
      </c>
      <c r="C148" s="63"/>
      <c r="D148" s="60"/>
      <c r="E148" s="60"/>
      <c r="F148" s="60"/>
      <c r="G148" s="60"/>
      <c r="H148" s="3"/>
      <c r="I148" s="3"/>
      <c r="J148" s="3"/>
      <c r="K148" s="3"/>
      <c r="L148" s="4"/>
      <c r="M148" s="4"/>
      <c r="N148" s="4"/>
      <c r="O148" s="4"/>
      <c r="P148" s="4"/>
      <c r="Q148" s="4"/>
      <c r="R148" s="4"/>
    </row>
    <row r="149" spans="1:18" ht="12.75" customHeight="1">
      <c r="A149" s="78">
        <f>daten!G23</f>
        <v>0</v>
      </c>
      <c r="B149" s="117"/>
      <c r="C149" s="118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</row>
    <row r="150" spans="1:18" ht="12.75" customHeight="1">
      <c r="A150" s="73">
        <f aca="true" t="shared" si="39" ref="A150:A155">A149</f>
        <v>0</v>
      </c>
      <c r="B150" s="5" t="str">
        <f aca="true" t="shared" si="40" ref="B150:B155">B31</f>
        <v>Südwest</v>
      </c>
      <c r="C150" s="63"/>
      <c r="D150" s="60"/>
      <c r="E150" s="60"/>
      <c r="F150" s="60"/>
      <c r="G150" s="60"/>
      <c r="H150" s="3"/>
      <c r="I150" s="3"/>
      <c r="J150" s="3"/>
      <c r="K150" s="3"/>
      <c r="L150" s="4"/>
      <c r="M150" s="4"/>
      <c r="N150" s="4"/>
      <c r="O150" s="4"/>
      <c r="P150" s="4"/>
      <c r="Q150" s="4"/>
      <c r="R150" s="4"/>
    </row>
    <row r="151" spans="1:18" ht="12.75" customHeight="1">
      <c r="A151" s="73">
        <f t="shared" si="39"/>
        <v>0</v>
      </c>
      <c r="B151" s="5" t="str">
        <f t="shared" si="40"/>
        <v>Hessen</v>
      </c>
      <c r="C151" s="63"/>
      <c r="D151" s="60"/>
      <c r="E151" s="60"/>
      <c r="F151" s="60"/>
      <c r="G151" s="60"/>
      <c r="H151" s="3"/>
      <c r="I151" s="3"/>
      <c r="J151" s="3"/>
      <c r="K151" s="3"/>
      <c r="L151" s="4"/>
      <c r="M151" s="4"/>
      <c r="N151" s="4"/>
      <c r="O151" s="4"/>
      <c r="P151" s="4"/>
      <c r="Q151" s="4"/>
      <c r="R151" s="4"/>
    </row>
    <row r="152" spans="1:18" ht="12.75" customHeight="1">
      <c r="A152" s="73">
        <f t="shared" si="39"/>
        <v>0</v>
      </c>
      <c r="B152" s="5" t="str">
        <f t="shared" si="40"/>
        <v>NRW</v>
      </c>
      <c r="C152" s="63"/>
      <c r="D152" s="60"/>
      <c r="E152" s="60"/>
      <c r="F152" s="60"/>
      <c r="G152" s="60"/>
      <c r="H152" s="3"/>
      <c r="I152" s="3"/>
      <c r="J152" s="3"/>
      <c r="K152" s="3"/>
      <c r="L152" s="4"/>
      <c r="M152" s="4"/>
      <c r="N152" s="4"/>
      <c r="O152" s="4"/>
      <c r="P152" s="4"/>
      <c r="Q152" s="4"/>
      <c r="R152" s="4"/>
    </row>
    <row r="153" spans="1:18" ht="12.75" customHeight="1">
      <c r="A153" s="73">
        <f t="shared" si="39"/>
        <v>0</v>
      </c>
      <c r="B153" s="5" t="str">
        <f t="shared" si="40"/>
        <v>Schleswig-H./Hamburg</v>
      </c>
      <c r="C153" s="63"/>
      <c r="D153" s="60"/>
      <c r="E153" s="60"/>
      <c r="F153" s="60"/>
      <c r="G153" s="60"/>
      <c r="H153" s="3"/>
      <c r="I153" s="3"/>
      <c r="J153" s="3"/>
      <c r="K153" s="3"/>
      <c r="L153" s="4"/>
      <c r="M153" s="4"/>
      <c r="N153" s="4"/>
      <c r="O153" s="4"/>
      <c r="P153" s="4"/>
      <c r="Q153" s="4"/>
      <c r="R153" s="4"/>
    </row>
    <row r="154" spans="1:18" ht="12.75" customHeight="1">
      <c r="A154" s="73">
        <f t="shared" si="39"/>
        <v>0</v>
      </c>
      <c r="B154" s="5" t="str">
        <f t="shared" si="40"/>
        <v>Gegner 5</v>
      </c>
      <c r="C154" s="63"/>
      <c r="D154" s="60"/>
      <c r="E154" s="60"/>
      <c r="F154" s="60"/>
      <c r="G154" s="60"/>
      <c r="H154" s="3"/>
      <c r="I154" s="3"/>
      <c r="J154" s="3"/>
      <c r="K154" s="3"/>
      <c r="L154" s="4"/>
      <c r="M154" s="4"/>
      <c r="N154" s="4"/>
      <c r="O154" s="4"/>
      <c r="P154" s="4"/>
      <c r="Q154" s="4"/>
      <c r="R154" s="4"/>
    </row>
    <row r="155" spans="1:18" ht="12.75" customHeight="1">
      <c r="A155" s="73">
        <f t="shared" si="39"/>
        <v>0</v>
      </c>
      <c r="B155" s="5" t="str">
        <f t="shared" si="40"/>
        <v>Gegner 6</v>
      </c>
      <c r="C155" s="63"/>
      <c r="D155" s="60"/>
      <c r="E155" s="60"/>
      <c r="F155" s="60"/>
      <c r="G155" s="60"/>
      <c r="H155" s="3"/>
      <c r="I155" s="3"/>
      <c r="J155" s="3"/>
      <c r="K155" s="3"/>
      <c r="L155" s="4"/>
      <c r="M155" s="4"/>
      <c r="N155" s="4"/>
      <c r="O155" s="4"/>
      <c r="P155" s="4"/>
      <c r="Q155" s="4"/>
      <c r="R155" s="4"/>
    </row>
    <row r="156" spans="1:18" ht="12.75" customHeight="1">
      <c r="A156" s="78">
        <f>daten!G24</f>
        <v>0</v>
      </c>
      <c r="B156" s="117"/>
      <c r="C156" s="118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</row>
    <row r="157" spans="1:18" ht="12.75" customHeight="1">
      <c r="A157" s="73">
        <f aca="true" t="shared" si="41" ref="A157:A162">A156</f>
        <v>0</v>
      </c>
      <c r="B157" s="5" t="str">
        <f aca="true" t="shared" si="42" ref="B157:B162">B31</f>
        <v>Südwest</v>
      </c>
      <c r="C157" s="63"/>
      <c r="D157" s="60"/>
      <c r="E157" s="60"/>
      <c r="F157" s="60"/>
      <c r="G157" s="60"/>
      <c r="H157" s="3"/>
      <c r="I157" s="3"/>
      <c r="J157" s="3"/>
      <c r="K157" s="3"/>
      <c r="L157" s="4"/>
      <c r="M157" s="4"/>
      <c r="N157" s="4"/>
      <c r="O157" s="4"/>
      <c r="P157" s="4"/>
      <c r="Q157" s="4"/>
      <c r="R157" s="4"/>
    </row>
    <row r="158" spans="1:18" ht="12.75" customHeight="1">
      <c r="A158" s="73">
        <f t="shared" si="41"/>
        <v>0</v>
      </c>
      <c r="B158" s="5" t="str">
        <f t="shared" si="42"/>
        <v>Hessen</v>
      </c>
      <c r="C158" s="63"/>
      <c r="D158" s="60"/>
      <c r="E158" s="60"/>
      <c r="F158" s="60"/>
      <c r="G158" s="60"/>
      <c r="H158" s="3"/>
      <c r="I158" s="3"/>
      <c r="J158" s="3"/>
      <c r="K158" s="3"/>
      <c r="L158" s="4"/>
      <c r="M158" s="4"/>
      <c r="N158" s="4"/>
      <c r="O158" s="4"/>
      <c r="P158" s="4"/>
      <c r="Q158" s="4"/>
      <c r="R158" s="4"/>
    </row>
    <row r="159" spans="1:18" ht="12.75" customHeight="1">
      <c r="A159" s="73">
        <f t="shared" si="41"/>
        <v>0</v>
      </c>
      <c r="B159" s="5" t="str">
        <f t="shared" si="42"/>
        <v>NRW</v>
      </c>
      <c r="C159" s="63"/>
      <c r="D159" s="60"/>
      <c r="E159" s="60"/>
      <c r="F159" s="60"/>
      <c r="G159" s="60"/>
      <c r="H159" s="3"/>
      <c r="I159" s="3"/>
      <c r="J159" s="3"/>
      <c r="K159" s="3"/>
      <c r="L159" s="4"/>
      <c r="M159" s="4"/>
      <c r="N159" s="4"/>
      <c r="O159" s="4"/>
      <c r="P159" s="4"/>
      <c r="Q159" s="4"/>
      <c r="R159" s="4"/>
    </row>
    <row r="160" spans="1:18" ht="12.75" customHeight="1">
      <c r="A160" s="73">
        <f t="shared" si="41"/>
        <v>0</v>
      </c>
      <c r="B160" s="5" t="str">
        <f t="shared" si="42"/>
        <v>Schleswig-H./Hamburg</v>
      </c>
      <c r="C160" s="63"/>
      <c r="D160" s="60"/>
      <c r="E160" s="60"/>
      <c r="F160" s="60"/>
      <c r="G160" s="60"/>
      <c r="H160" s="3"/>
      <c r="I160" s="3"/>
      <c r="J160" s="3"/>
      <c r="K160" s="3"/>
      <c r="L160" s="4"/>
      <c r="M160" s="4"/>
      <c r="N160" s="4"/>
      <c r="O160" s="4"/>
      <c r="P160" s="4"/>
      <c r="Q160" s="4"/>
      <c r="R160" s="4"/>
    </row>
    <row r="161" spans="1:18" ht="12.75" customHeight="1">
      <c r="A161" s="73">
        <f t="shared" si="41"/>
        <v>0</v>
      </c>
      <c r="B161" s="5" t="str">
        <f t="shared" si="42"/>
        <v>Gegner 5</v>
      </c>
      <c r="C161" s="63"/>
      <c r="D161" s="60"/>
      <c r="E161" s="60"/>
      <c r="F161" s="60"/>
      <c r="G161" s="60"/>
      <c r="H161" s="3"/>
      <c r="I161" s="3"/>
      <c r="J161" s="3"/>
      <c r="K161" s="3"/>
      <c r="L161" s="4"/>
      <c r="M161" s="4"/>
      <c r="N161" s="4"/>
      <c r="O161" s="4"/>
      <c r="P161" s="4"/>
      <c r="Q161" s="4"/>
      <c r="R161" s="4"/>
    </row>
    <row r="162" spans="1:18" ht="12.75" customHeight="1">
      <c r="A162" s="73">
        <f t="shared" si="41"/>
        <v>0</v>
      </c>
      <c r="B162" s="5" t="str">
        <f t="shared" si="42"/>
        <v>Gegner 6</v>
      </c>
      <c r="C162" s="63"/>
      <c r="D162" s="60"/>
      <c r="E162" s="60"/>
      <c r="F162" s="60"/>
      <c r="G162" s="60"/>
      <c r="H162" s="3"/>
      <c r="I162" s="3"/>
      <c r="J162" s="3"/>
      <c r="K162" s="3"/>
      <c r="L162" s="4"/>
      <c r="M162" s="4"/>
      <c r="N162" s="4"/>
      <c r="O162" s="4"/>
      <c r="P162" s="4"/>
      <c r="Q162" s="4"/>
      <c r="R162" s="4"/>
    </row>
    <row r="163" spans="1:18" ht="12.75" customHeight="1">
      <c r="A163" s="78">
        <f>daten!G25</f>
        <v>0</v>
      </c>
      <c r="B163" s="117"/>
      <c r="C163" s="118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</row>
    <row r="164" spans="1:18" ht="12.75" customHeight="1">
      <c r="A164" s="73">
        <f aca="true" t="shared" si="43" ref="A164:A169">A163</f>
        <v>0</v>
      </c>
      <c r="B164" s="5" t="str">
        <f aca="true" t="shared" si="44" ref="B164:B169">B31</f>
        <v>Südwest</v>
      </c>
      <c r="C164" s="63"/>
      <c r="D164" s="60"/>
      <c r="E164" s="60"/>
      <c r="F164" s="60"/>
      <c r="G164" s="60"/>
      <c r="H164" s="3"/>
      <c r="I164" s="3"/>
      <c r="J164" s="3"/>
      <c r="K164" s="3"/>
      <c r="L164" s="4"/>
      <c r="M164" s="4"/>
      <c r="N164" s="4"/>
      <c r="O164" s="4"/>
      <c r="P164" s="4"/>
      <c r="Q164" s="4"/>
      <c r="R164" s="4"/>
    </row>
    <row r="165" spans="1:18" ht="12.75" customHeight="1">
      <c r="A165" s="73">
        <f t="shared" si="43"/>
        <v>0</v>
      </c>
      <c r="B165" s="5" t="str">
        <f t="shared" si="44"/>
        <v>Hessen</v>
      </c>
      <c r="C165" s="63"/>
      <c r="D165" s="60"/>
      <c r="E165" s="60"/>
      <c r="F165" s="60"/>
      <c r="G165" s="60"/>
      <c r="H165" s="3"/>
      <c r="I165" s="3"/>
      <c r="J165" s="3"/>
      <c r="K165" s="3"/>
      <c r="L165" s="4"/>
      <c r="M165" s="4"/>
      <c r="N165" s="4"/>
      <c r="O165" s="4"/>
      <c r="P165" s="4"/>
      <c r="Q165" s="4"/>
      <c r="R165" s="4"/>
    </row>
    <row r="166" spans="1:18" ht="12.75" customHeight="1">
      <c r="A166" s="73">
        <f t="shared" si="43"/>
        <v>0</v>
      </c>
      <c r="B166" s="5" t="str">
        <f t="shared" si="44"/>
        <v>NRW</v>
      </c>
      <c r="C166" s="63"/>
      <c r="D166" s="60"/>
      <c r="E166" s="60"/>
      <c r="F166" s="60"/>
      <c r="G166" s="60"/>
      <c r="H166" s="3"/>
      <c r="I166" s="3"/>
      <c r="J166" s="3"/>
      <c r="K166" s="3"/>
      <c r="L166" s="4"/>
      <c r="M166" s="4"/>
      <c r="N166" s="4"/>
      <c r="O166" s="4"/>
      <c r="P166" s="4"/>
      <c r="Q166" s="4"/>
      <c r="R166" s="4"/>
    </row>
    <row r="167" spans="1:18" ht="12.75" customHeight="1">
      <c r="A167" s="73">
        <f t="shared" si="43"/>
        <v>0</v>
      </c>
      <c r="B167" s="5" t="str">
        <f t="shared" si="44"/>
        <v>Schleswig-H./Hamburg</v>
      </c>
      <c r="C167" s="63"/>
      <c r="D167" s="60"/>
      <c r="E167" s="60"/>
      <c r="F167" s="60"/>
      <c r="G167" s="60"/>
      <c r="H167" s="3"/>
      <c r="I167" s="3"/>
      <c r="J167" s="3"/>
      <c r="K167" s="3"/>
      <c r="L167" s="4"/>
      <c r="M167" s="4"/>
      <c r="N167" s="4"/>
      <c r="O167" s="4"/>
      <c r="P167" s="4"/>
      <c r="Q167" s="4"/>
      <c r="R167" s="4"/>
    </row>
    <row r="168" spans="1:18" ht="12.75" customHeight="1">
      <c r="A168" s="73">
        <f t="shared" si="43"/>
        <v>0</v>
      </c>
      <c r="B168" s="5" t="str">
        <f t="shared" si="44"/>
        <v>Gegner 5</v>
      </c>
      <c r="C168" s="63"/>
      <c r="D168" s="60"/>
      <c r="E168" s="60"/>
      <c r="F168" s="60"/>
      <c r="G168" s="60"/>
      <c r="H168" s="3"/>
      <c r="I168" s="3"/>
      <c r="J168" s="3"/>
      <c r="K168" s="3"/>
      <c r="L168" s="4"/>
      <c r="M168" s="4"/>
      <c r="N168" s="4"/>
      <c r="O168" s="4"/>
      <c r="P168" s="4"/>
      <c r="Q168" s="4"/>
      <c r="R168" s="4"/>
    </row>
    <row r="169" spans="1:18" ht="12.75" customHeight="1">
      <c r="A169" s="73">
        <f t="shared" si="43"/>
        <v>0</v>
      </c>
      <c r="B169" s="5" t="str">
        <f t="shared" si="44"/>
        <v>Gegner 6</v>
      </c>
      <c r="C169" s="63"/>
      <c r="D169" s="60"/>
      <c r="E169" s="60"/>
      <c r="F169" s="60"/>
      <c r="G169" s="60"/>
      <c r="H169" s="3"/>
      <c r="I169" s="3"/>
      <c r="J169" s="3"/>
      <c r="K169" s="3"/>
      <c r="L169" s="4"/>
      <c r="M169" s="4"/>
      <c r="N169" s="4"/>
      <c r="O169" s="4"/>
      <c r="P169" s="4"/>
      <c r="Q169" s="4"/>
      <c r="R169" s="4"/>
    </row>
    <row r="171" spans="2:18" s="79" customFormat="1" ht="12.75" customHeight="1">
      <c r="B171" s="79" t="s">
        <v>35</v>
      </c>
      <c r="C171" s="90" t="s">
        <v>36</v>
      </c>
      <c r="D171" s="85">
        <f aca="true" t="shared" si="45" ref="D171:L171">SUBTOTAL(9,D3:D169)</f>
        <v>123</v>
      </c>
      <c r="E171" s="85">
        <f t="shared" si="45"/>
        <v>102</v>
      </c>
      <c r="F171" s="85">
        <f t="shared" si="45"/>
        <v>15</v>
      </c>
      <c r="G171" s="85">
        <f t="shared" si="45"/>
        <v>14</v>
      </c>
      <c r="H171" s="87">
        <f t="shared" si="45"/>
        <v>21</v>
      </c>
      <c r="I171" s="87">
        <f t="shared" si="45"/>
        <v>2</v>
      </c>
      <c r="J171" s="87">
        <f t="shared" si="45"/>
        <v>0</v>
      </c>
      <c r="K171" s="87">
        <f t="shared" si="45"/>
        <v>0</v>
      </c>
      <c r="L171" s="89">
        <f t="shared" si="45"/>
        <v>32</v>
      </c>
      <c r="M171" s="89">
        <f aca="true" t="shared" si="46" ref="M171:R171">SUBTOTAL(9,M3:M169)</f>
        <v>11</v>
      </c>
      <c r="N171" s="89">
        <f t="shared" si="46"/>
        <v>6</v>
      </c>
      <c r="O171" s="89">
        <f t="shared" si="46"/>
        <v>8</v>
      </c>
      <c r="P171" s="89">
        <f t="shared" si="46"/>
        <v>0</v>
      </c>
      <c r="Q171" s="89">
        <f t="shared" si="46"/>
        <v>4</v>
      </c>
      <c r="R171" s="89">
        <f t="shared" si="46"/>
        <v>0</v>
      </c>
    </row>
  </sheetData>
  <sheetProtection/>
  <autoFilter ref="B1:B169"/>
  <printOptions/>
  <pageMargins left="0.6692913385826772" right="0.3937007874015748" top="0.7874015748031497" bottom="0.8267716535433072" header="0.5118110236220472" footer="0.511811023622047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71"/>
  <sheetViews>
    <sheetView showGridLines="0" zoomScalePageLayoutView="0" workbookViewId="0" topLeftCell="A1">
      <pane ySplit="1" topLeftCell="A2" activePane="bottomLeft" state="frozen"/>
      <selection pane="topLeft" activeCell="A27" sqref="A27"/>
      <selection pane="bottomLeft" activeCell="A27" sqref="A27"/>
    </sheetView>
  </sheetViews>
  <sheetFormatPr defaultColWidth="11.421875" defaultRowHeight="12.75"/>
  <cols>
    <col min="1" max="1" width="20.7109375" style="131" customWidth="1"/>
    <col min="2" max="2" width="20.7109375" style="116" customWidth="1"/>
    <col min="3" max="18" width="3.7109375" style="116" customWidth="1"/>
    <col min="19" max="19" width="0" style="116" hidden="1" customWidth="1"/>
    <col min="20" max="16384" width="11.421875" style="116" customWidth="1"/>
  </cols>
  <sheetData>
    <row r="1" spans="1:18" s="1" customFormat="1" ht="12.75">
      <c r="A1" s="71" t="str">
        <f>daten!J1</f>
        <v>Hessen</v>
      </c>
      <c r="B1" s="1" t="s">
        <v>27</v>
      </c>
      <c r="C1" s="35" t="s">
        <v>25</v>
      </c>
      <c r="D1" s="35" t="s">
        <v>1</v>
      </c>
      <c r="E1" s="35" t="s">
        <v>0</v>
      </c>
      <c r="F1" s="35" t="s">
        <v>2</v>
      </c>
      <c r="G1" s="35" t="s">
        <v>3</v>
      </c>
      <c r="H1" s="35" t="s">
        <v>4</v>
      </c>
      <c r="I1" s="35" t="s">
        <v>5</v>
      </c>
      <c r="J1" s="35" t="s">
        <v>6</v>
      </c>
      <c r="K1" s="35" t="s">
        <v>7</v>
      </c>
      <c r="L1" s="35" t="s">
        <v>8</v>
      </c>
      <c r="M1" s="35" t="s">
        <v>9</v>
      </c>
      <c r="N1" s="35" t="s">
        <v>10</v>
      </c>
      <c r="O1" s="35" t="s">
        <v>11</v>
      </c>
      <c r="P1" s="35" t="s">
        <v>12</v>
      </c>
      <c r="Q1" s="35" t="s">
        <v>13</v>
      </c>
      <c r="R1" s="35" t="s">
        <v>14</v>
      </c>
    </row>
    <row r="2" spans="1:18" ht="12.75">
      <c r="A2" s="72" t="str">
        <f>daten!J2</f>
        <v>Ehrich, Christoph</v>
      </c>
      <c r="B2" s="117"/>
      <c r="C2" s="118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8" s="2" customFormat="1" ht="12.75" customHeight="1">
      <c r="A3" s="73" t="str">
        <f>A2</f>
        <v>Ehrich, Christoph</v>
      </c>
      <c r="B3" s="12" t="s">
        <v>67</v>
      </c>
      <c r="C3" s="63">
        <v>1</v>
      </c>
      <c r="D3" s="60">
        <v>4</v>
      </c>
      <c r="E3" s="60">
        <v>2</v>
      </c>
      <c r="F3" s="60">
        <v>1</v>
      </c>
      <c r="G3" s="60">
        <v>2</v>
      </c>
      <c r="H3" s="3">
        <v>2</v>
      </c>
      <c r="I3" s="3"/>
      <c r="J3" s="3"/>
      <c r="K3" s="3"/>
      <c r="L3" s="4"/>
      <c r="M3" s="4">
        <v>1</v>
      </c>
      <c r="N3" s="4"/>
      <c r="O3" s="4"/>
      <c r="P3" s="4"/>
      <c r="Q3" s="4"/>
      <c r="R3" s="4">
        <v>1</v>
      </c>
    </row>
    <row r="4" spans="1:18" s="2" customFormat="1" ht="12.75">
      <c r="A4" s="73" t="str">
        <f>A2</f>
        <v>Ehrich, Christoph</v>
      </c>
      <c r="B4" s="12" t="s">
        <v>61</v>
      </c>
      <c r="C4" s="63">
        <v>1</v>
      </c>
      <c r="D4" s="60">
        <v>4</v>
      </c>
      <c r="E4" s="60">
        <v>3</v>
      </c>
      <c r="F4" s="60">
        <v>1</v>
      </c>
      <c r="G4" s="60"/>
      <c r="H4" s="3"/>
      <c r="I4" s="3"/>
      <c r="J4" s="3"/>
      <c r="K4" s="3"/>
      <c r="L4" s="4">
        <v>1</v>
      </c>
      <c r="M4" s="4">
        <v>1</v>
      </c>
      <c r="N4" s="4"/>
      <c r="O4" s="4"/>
      <c r="P4" s="4"/>
      <c r="Q4" s="4"/>
      <c r="R4" s="4"/>
    </row>
    <row r="5" spans="1:18" s="2" customFormat="1" ht="12.75">
      <c r="A5" s="73" t="str">
        <f>A2</f>
        <v>Ehrich, Christoph</v>
      </c>
      <c r="B5" s="12" t="s">
        <v>64</v>
      </c>
      <c r="C5" s="63">
        <v>1</v>
      </c>
      <c r="D5" s="60">
        <v>4</v>
      </c>
      <c r="E5" s="60">
        <v>4</v>
      </c>
      <c r="F5" s="60">
        <v>1</v>
      </c>
      <c r="G5" s="60">
        <v>1</v>
      </c>
      <c r="H5" s="3"/>
      <c r="I5" s="3"/>
      <c r="J5" s="3"/>
      <c r="K5" s="3"/>
      <c r="L5" s="4">
        <v>2</v>
      </c>
      <c r="M5" s="4"/>
      <c r="N5" s="4"/>
      <c r="O5" s="4"/>
      <c r="P5" s="4"/>
      <c r="Q5" s="4"/>
      <c r="R5" s="4"/>
    </row>
    <row r="6" spans="1:18" s="2" customFormat="1" ht="12.75">
      <c r="A6" s="73" t="str">
        <f>A2</f>
        <v>Ehrich, Christoph</v>
      </c>
      <c r="B6" s="12" t="s">
        <v>59</v>
      </c>
      <c r="C6" s="63"/>
      <c r="D6" s="60"/>
      <c r="E6" s="60"/>
      <c r="F6" s="60"/>
      <c r="G6" s="60"/>
      <c r="H6" s="3"/>
      <c r="I6" s="3"/>
      <c r="J6" s="3"/>
      <c r="K6" s="3"/>
      <c r="L6" s="4"/>
      <c r="M6" s="4"/>
      <c r="N6" s="4"/>
      <c r="O6" s="4"/>
      <c r="P6" s="4"/>
      <c r="Q6" s="4"/>
      <c r="R6" s="4"/>
    </row>
    <row r="7" spans="1:18" s="2" customFormat="1" ht="12.75">
      <c r="A7" s="73" t="str">
        <f>A4</f>
        <v>Ehrich, Christoph</v>
      </c>
      <c r="B7" s="12" t="s">
        <v>60</v>
      </c>
      <c r="C7" s="63">
        <v>1</v>
      </c>
      <c r="D7" s="60">
        <v>4</v>
      </c>
      <c r="E7" s="60">
        <v>4</v>
      </c>
      <c r="F7" s="60"/>
      <c r="G7" s="60">
        <v>2</v>
      </c>
      <c r="H7" s="3">
        <v>1</v>
      </c>
      <c r="I7" s="3"/>
      <c r="J7" s="3"/>
      <c r="K7" s="3"/>
      <c r="L7" s="4">
        <v>1</v>
      </c>
      <c r="M7" s="4"/>
      <c r="N7" s="4"/>
      <c r="O7" s="4"/>
      <c r="P7" s="4"/>
      <c r="Q7" s="4"/>
      <c r="R7" s="4"/>
    </row>
    <row r="8" spans="1:18" s="2" customFormat="1" ht="12.75">
      <c r="A8" s="73" t="str">
        <f>A4</f>
        <v>Ehrich, Christoph</v>
      </c>
      <c r="B8" s="12" t="s">
        <v>33</v>
      </c>
      <c r="C8" s="63"/>
      <c r="D8" s="60"/>
      <c r="E8" s="60"/>
      <c r="F8" s="60"/>
      <c r="G8" s="60"/>
      <c r="H8" s="3"/>
      <c r="I8" s="3"/>
      <c r="J8" s="3"/>
      <c r="K8" s="3"/>
      <c r="L8" s="4"/>
      <c r="M8" s="4"/>
      <c r="N8" s="4"/>
      <c r="O8" s="4"/>
      <c r="P8" s="4"/>
      <c r="Q8" s="4"/>
      <c r="R8" s="4"/>
    </row>
    <row r="9" spans="1:18" ht="12.75">
      <c r="A9" s="72" t="str">
        <f>daten!J3</f>
        <v>Endres, Tim</v>
      </c>
      <c r="B9" s="117"/>
      <c r="C9" s="118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18" s="2" customFormat="1" ht="12.75">
      <c r="A10" s="73" t="str">
        <f aca="true" t="shared" si="0" ref="A10:A15">A9</f>
        <v>Endres, Tim</v>
      </c>
      <c r="B10" s="5" t="str">
        <f>$B$3</f>
        <v>NRW</v>
      </c>
      <c r="C10" s="63">
        <v>1</v>
      </c>
      <c r="D10" s="60">
        <v>4</v>
      </c>
      <c r="E10" s="60">
        <v>4</v>
      </c>
      <c r="F10" s="60"/>
      <c r="G10" s="60"/>
      <c r="H10" s="3">
        <v>1</v>
      </c>
      <c r="I10" s="3"/>
      <c r="J10" s="3"/>
      <c r="K10" s="3"/>
      <c r="L10" s="4"/>
      <c r="M10" s="4"/>
      <c r="N10" s="4"/>
      <c r="O10" s="4"/>
      <c r="P10" s="4"/>
      <c r="Q10" s="4"/>
      <c r="R10" s="4"/>
    </row>
    <row r="11" spans="1:18" s="2" customFormat="1" ht="12.75">
      <c r="A11" s="73" t="str">
        <f t="shared" si="0"/>
        <v>Endres, Tim</v>
      </c>
      <c r="B11" s="5" t="str">
        <f>$B$4</f>
        <v>Berlin-Brandenburg</v>
      </c>
      <c r="C11" s="63">
        <v>1</v>
      </c>
      <c r="D11" s="60">
        <v>4</v>
      </c>
      <c r="E11" s="60">
        <v>2</v>
      </c>
      <c r="F11" s="60">
        <v>2</v>
      </c>
      <c r="G11" s="60"/>
      <c r="H11" s="3"/>
      <c r="I11" s="3"/>
      <c r="J11" s="3"/>
      <c r="K11" s="3"/>
      <c r="L11" s="4"/>
      <c r="M11" s="4">
        <v>2</v>
      </c>
      <c r="N11" s="4"/>
      <c r="O11" s="4"/>
      <c r="P11" s="4"/>
      <c r="Q11" s="4"/>
      <c r="R11" s="4"/>
    </row>
    <row r="12" spans="1:18" s="2" customFormat="1" ht="12.75">
      <c r="A12" s="73" t="str">
        <f t="shared" si="0"/>
        <v>Endres, Tim</v>
      </c>
      <c r="B12" s="5" t="str">
        <f>$B$5</f>
        <v>Südwest</v>
      </c>
      <c r="C12" s="63">
        <v>1</v>
      </c>
      <c r="D12" s="60">
        <v>3</v>
      </c>
      <c r="E12" s="60">
        <v>2</v>
      </c>
      <c r="F12" s="60">
        <v>1</v>
      </c>
      <c r="G12" s="60">
        <v>2</v>
      </c>
      <c r="H12" s="3">
        <v>2</v>
      </c>
      <c r="I12" s="3">
        <v>1</v>
      </c>
      <c r="J12" s="3"/>
      <c r="K12" s="3"/>
      <c r="L12" s="4"/>
      <c r="M12" s="4">
        <v>1</v>
      </c>
      <c r="N12" s="4"/>
      <c r="O12" s="4"/>
      <c r="P12" s="4"/>
      <c r="Q12" s="4"/>
      <c r="R12" s="4"/>
    </row>
    <row r="13" spans="1:18" s="2" customFormat="1" ht="12.75">
      <c r="A13" s="73" t="str">
        <f t="shared" si="0"/>
        <v>Endres, Tim</v>
      </c>
      <c r="B13" s="5" t="str">
        <f>$B$6</f>
        <v>Baden-Württemberg</v>
      </c>
      <c r="C13" s="63">
        <v>1</v>
      </c>
      <c r="D13" s="60">
        <v>2</v>
      </c>
      <c r="E13" s="60">
        <v>2</v>
      </c>
      <c r="F13" s="60"/>
      <c r="G13" s="60"/>
      <c r="H13" s="3"/>
      <c r="I13" s="3"/>
      <c r="J13" s="3"/>
      <c r="K13" s="3"/>
      <c r="L13" s="4"/>
      <c r="M13" s="4"/>
      <c r="N13" s="4"/>
      <c r="O13" s="4"/>
      <c r="P13" s="4"/>
      <c r="Q13" s="4"/>
      <c r="R13" s="4"/>
    </row>
    <row r="14" spans="1:18" s="2" customFormat="1" ht="12.75">
      <c r="A14" s="73" t="str">
        <f t="shared" si="0"/>
        <v>Endres, Tim</v>
      </c>
      <c r="B14" s="5" t="str">
        <f>B7</f>
        <v>Bayern</v>
      </c>
      <c r="C14" s="63">
        <v>1</v>
      </c>
      <c r="D14" s="60">
        <v>3</v>
      </c>
      <c r="E14" s="60">
        <v>3</v>
      </c>
      <c r="F14" s="60"/>
      <c r="G14" s="60"/>
      <c r="H14" s="3">
        <v>1</v>
      </c>
      <c r="I14" s="3"/>
      <c r="J14" s="3"/>
      <c r="K14" s="3"/>
      <c r="L14" s="4"/>
      <c r="M14" s="4"/>
      <c r="N14" s="4"/>
      <c r="O14" s="4"/>
      <c r="P14" s="4"/>
      <c r="Q14" s="4"/>
      <c r="R14" s="4"/>
    </row>
    <row r="15" spans="1:18" s="2" customFormat="1" ht="12.75">
      <c r="A15" s="73" t="str">
        <f t="shared" si="0"/>
        <v>Endres, Tim</v>
      </c>
      <c r="B15" s="5" t="str">
        <f>B8</f>
        <v>Gegner 6</v>
      </c>
      <c r="C15" s="63"/>
      <c r="D15" s="60"/>
      <c r="E15" s="60"/>
      <c r="F15" s="60"/>
      <c r="G15" s="60"/>
      <c r="H15" s="3"/>
      <c r="I15" s="3"/>
      <c r="J15" s="3"/>
      <c r="K15" s="3"/>
      <c r="L15" s="4"/>
      <c r="M15" s="4"/>
      <c r="N15" s="4"/>
      <c r="O15" s="4"/>
      <c r="P15" s="4"/>
      <c r="Q15" s="4"/>
      <c r="R15" s="4"/>
    </row>
    <row r="16" spans="1:18" ht="12.75">
      <c r="A16" s="72" t="str">
        <f>daten!J4</f>
        <v>Fabricius, Jan</v>
      </c>
      <c r="B16" s="117"/>
      <c r="C16" s="118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1:18" s="2" customFormat="1" ht="12.75">
      <c r="A17" s="73" t="str">
        <f aca="true" t="shared" si="1" ref="A17:A22">A16</f>
        <v>Fabricius, Jan</v>
      </c>
      <c r="B17" s="5" t="str">
        <f aca="true" t="shared" si="2" ref="B17:B22">B3</f>
        <v>NRW</v>
      </c>
      <c r="C17" s="63"/>
      <c r="D17" s="60"/>
      <c r="E17" s="60"/>
      <c r="F17" s="60"/>
      <c r="G17" s="60"/>
      <c r="H17" s="3"/>
      <c r="I17" s="3"/>
      <c r="J17" s="3"/>
      <c r="K17" s="3"/>
      <c r="L17" s="4"/>
      <c r="M17" s="4"/>
      <c r="N17" s="4"/>
      <c r="O17" s="4"/>
      <c r="P17" s="4"/>
      <c r="Q17" s="4"/>
      <c r="R17" s="4"/>
    </row>
    <row r="18" spans="1:18" s="2" customFormat="1" ht="12.75">
      <c r="A18" s="73" t="str">
        <f t="shared" si="1"/>
        <v>Fabricius, Jan</v>
      </c>
      <c r="B18" s="5" t="str">
        <f t="shared" si="2"/>
        <v>Berlin-Brandenburg</v>
      </c>
      <c r="C18" s="63">
        <v>1</v>
      </c>
      <c r="D18" s="60">
        <v>4</v>
      </c>
      <c r="E18" s="60">
        <v>2</v>
      </c>
      <c r="F18" s="60"/>
      <c r="G18" s="60">
        <v>1</v>
      </c>
      <c r="H18" s="3">
        <v>1</v>
      </c>
      <c r="I18" s="3"/>
      <c r="J18" s="3"/>
      <c r="K18" s="3"/>
      <c r="L18" s="4"/>
      <c r="M18" s="4">
        <v>2</v>
      </c>
      <c r="N18" s="4"/>
      <c r="O18" s="4"/>
      <c r="P18" s="4">
        <v>1</v>
      </c>
      <c r="Q18" s="4"/>
      <c r="R18" s="4"/>
    </row>
    <row r="19" spans="1:18" s="2" customFormat="1" ht="12.75">
      <c r="A19" s="73" t="str">
        <f t="shared" si="1"/>
        <v>Fabricius, Jan</v>
      </c>
      <c r="B19" s="5" t="str">
        <f t="shared" si="2"/>
        <v>Südwest</v>
      </c>
      <c r="C19" s="63">
        <v>1</v>
      </c>
      <c r="D19" s="60">
        <v>4</v>
      </c>
      <c r="E19" s="60">
        <v>4</v>
      </c>
      <c r="F19" s="60">
        <v>2</v>
      </c>
      <c r="G19" s="60"/>
      <c r="H19" s="3">
        <v>2</v>
      </c>
      <c r="I19" s="3"/>
      <c r="J19" s="3"/>
      <c r="K19" s="3"/>
      <c r="L19" s="4">
        <v>2</v>
      </c>
      <c r="M19" s="4"/>
      <c r="N19" s="4"/>
      <c r="O19" s="4">
        <v>1</v>
      </c>
      <c r="P19" s="4"/>
      <c r="Q19" s="4"/>
      <c r="R19" s="4"/>
    </row>
    <row r="20" spans="1:18" s="2" customFormat="1" ht="12.75">
      <c r="A20" s="73" t="str">
        <f t="shared" si="1"/>
        <v>Fabricius, Jan</v>
      </c>
      <c r="B20" s="5" t="str">
        <f t="shared" si="2"/>
        <v>Baden-Württemberg</v>
      </c>
      <c r="C20" s="63">
        <v>1</v>
      </c>
      <c r="D20" s="60">
        <v>2</v>
      </c>
      <c r="E20" s="60">
        <v>2</v>
      </c>
      <c r="F20" s="60"/>
      <c r="G20" s="60"/>
      <c r="H20" s="3"/>
      <c r="I20" s="3"/>
      <c r="J20" s="3"/>
      <c r="K20" s="3"/>
      <c r="L20" s="4"/>
      <c r="M20" s="4"/>
      <c r="N20" s="4"/>
      <c r="O20" s="4"/>
      <c r="P20" s="4"/>
      <c r="Q20" s="4"/>
      <c r="R20" s="4"/>
    </row>
    <row r="21" spans="1:18" s="2" customFormat="1" ht="12.75">
      <c r="A21" s="73" t="str">
        <f t="shared" si="1"/>
        <v>Fabricius, Jan</v>
      </c>
      <c r="B21" s="5" t="str">
        <f t="shared" si="2"/>
        <v>Bayern</v>
      </c>
      <c r="C21" s="63">
        <v>1</v>
      </c>
      <c r="D21" s="60">
        <v>4</v>
      </c>
      <c r="E21" s="60">
        <v>4</v>
      </c>
      <c r="F21" s="60"/>
      <c r="G21" s="60"/>
      <c r="H21" s="3"/>
      <c r="I21" s="3"/>
      <c r="J21" s="3"/>
      <c r="K21" s="3"/>
      <c r="L21" s="4">
        <v>1</v>
      </c>
      <c r="M21" s="4"/>
      <c r="N21" s="4"/>
      <c r="O21" s="4"/>
      <c r="P21" s="4"/>
      <c r="Q21" s="4"/>
      <c r="R21" s="4"/>
    </row>
    <row r="22" spans="1:18" s="2" customFormat="1" ht="12.75">
      <c r="A22" s="73" t="str">
        <f t="shared" si="1"/>
        <v>Fabricius, Jan</v>
      </c>
      <c r="B22" s="5" t="str">
        <f t="shared" si="2"/>
        <v>Gegner 6</v>
      </c>
      <c r="C22" s="63"/>
      <c r="D22" s="60"/>
      <c r="E22" s="60"/>
      <c r="F22" s="60"/>
      <c r="G22" s="60"/>
      <c r="H22" s="3"/>
      <c r="I22" s="3"/>
      <c r="J22" s="3"/>
      <c r="K22" s="3"/>
      <c r="L22" s="4"/>
      <c r="M22" s="4"/>
      <c r="N22" s="4"/>
      <c r="O22" s="4"/>
      <c r="P22" s="4"/>
      <c r="Q22" s="4"/>
      <c r="R22" s="4"/>
    </row>
    <row r="23" spans="1:44" ht="12.75">
      <c r="A23" s="72" t="str">
        <f>daten!J5</f>
        <v>Glahn, Jake</v>
      </c>
      <c r="B23" s="117"/>
      <c r="C23" s="118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</row>
    <row r="24" spans="1:18" s="2" customFormat="1" ht="12.75">
      <c r="A24" s="73" t="str">
        <f aca="true" t="shared" si="3" ref="A24:A29">A23</f>
        <v>Glahn, Jake</v>
      </c>
      <c r="B24" s="5" t="str">
        <f aca="true" t="shared" si="4" ref="B24:B29">B3</f>
        <v>NRW</v>
      </c>
      <c r="C24" s="63">
        <v>1</v>
      </c>
      <c r="D24" s="60">
        <v>3</v>
      </c>
      <c r="E24" s="60">
        <v>3</v>
      </c>
      <c r="F24" s="60"/>
      <c r="G24" s="60"/>
      <c r="H24" s="3"/>
      <c r="I24" s="3"/>
      <c r="J24" s="3"/>
      <c r="K24" s="3"/>
      <c r="L24" s="4">
        <v>2</v>
      </c>
      <c r="M24" s="4"/>
      <c r="N24" s="4"/>
      <c r="O24" s="4"/>
      <c r="P24" s="4"/>
      <c r="Q24" s="4"/>
      <c r="R24" s="4"/>
    </row>
    <row r="25" spans="1:18" s="2" customFormat="1" ht="12.75">
      <c r="A25" s="73" t="str">
        <f t="shared" si="3"/>
        <v>Glahn, Jake</v>
      </c>
      <c r="B25" s="5" t="str">
        <f t="shared" si="4"/>
        <v>Berlin-Brandenburg</v>
      </c>
      <c r="C25" s="63"/>
      <c r="D25" s="60"/>
      <c r="E25" s="60"/>
      <c r="F25" s="60"/>
      <c r="G25" s="60"/>
      <c r="H25" s="3"/>
      <c r="I25" s="3"/>
      <c r="J25" s="3"/>
      <c r="K25" s="3"/>
      <c r="L25" s="4"/>
      <c r="M25" s="4"/>
      <c r="N25" s="4"/>
      <c r="O25" s="4"/>
      <c r="P25" s="4"/>
      <c r="Q25" s="4"/>
      <c r="R25" s="4"/>
    </row>
    <row r="26" spans="1:18" s="2" customFormat="1" ht="12.75">
      <c r="A26" s="73" t="str">
        <f t="shared" si="3"/>
        <v>Glahn, Jake</v>
      </c>
      <c r="B26" s="5" t="str">
        <f t="shared" si="4"/>
        <v>Südwest</v>
      </c>
      <c r="C26" s="63"/>
      <c r="D26" s="60"/>
      <c r="E26" s="60"/>
      <c r="F26" s="60"/>
      <c r="G26" s="60"/>
      <c r="H26" s="3"/>
      <c r="I26" s="3"/>
      <c r="J26" s="3"/>
      <c r="K26" s="3"/>
      <c r="L26" s="4"/>
      <c r="M26" s="4"/>
      <c r="N26" s="4"/>
      <c r="O26" s="4"/>
      <c r="P26" s="4"/>
      <c r="Q26" s="4"/>
      <c r="R26" s="4"/>
    </row>
    <row r="27" spans="1:18" s="2" customFormat="1" ht="12.75">
      <c r="A27" s="73" t="str">
        <f t="shared" si="3"/>
        <v>Glahn, Jake</v>
      </c>
      <c r="B27" s="5" t="str">
        <f t="shared" si="4"/>
        <v>Baden-Württemberg</v>
      </c>
      <c r="C27" s="63">
        <v>1</v>
      </c>
      <c r="D27" s="60"/>
      <c r="E27" s="60"/>
      <c r="F27" s="60"/>
      <c r="G27" s="60"/>
      <c r="H27" s="3"/>
      <c r="I27" s="3"/>
      <c r="J27" s="3"/>
      <c r="K27" s="3"/>
      <c r="L27" s="4"/>
      <c r="M27" s="4"/>
      <c r="N27" s="4"/>
      <c r="O27" s="4"/>
      <c r="P27" s="4"/>
      <c r="Q27" s="4"/>
      <c r="R27" s="4"/>
    </row>
    <row r="28" spans="1:18" s="2" customFormat="1" ht="12.75">
      <c r="A28" s="73" t="str">
        <f t="shared" si="3"/>
        <v>Glahn, Jake</v>
      </c>
      <c r="B28" s="5" t="str">
        <f t="shared" si="4"/>
        <v>Bayern</v>
      </c>
      <c r="C28" s="63">
        <v>1</v>
      </c>
      <c r="D28" s="60">
        <v>2</v>
      </c>
      <c r="E28" s="60">
        <v>2</v>
      </c>
      <c r="F28" s="60">
        <v>1</v>
      </c>
      <c r="G28" s="60">
        <v>1</v>
      </c>
      <c r="H28" s="3">
        <v>1</v>
      </c>
      <c r="I28" s="3"/>
      <c r="J28" s="3">
        <v>1</v>
      </c>
      <c r="K28" s="3"/>
      <c r="L28" s="4">
        <v>1</v>
      </c>
      <c r="M28" s="4"/>
      <c r="N28" s="4"/>
      <c r="O28" s="4"/>
      <c r="P28" s="4"/>
      <c r="Q28" s="4"/>
      <c r="R28" s="4"/>
    </row>
    <row r="29" spans="1:18" s="2" customFormat="1" ht="12.75">
      <c r="A29" s="73" t="str">
        <f t="shared" si="3"/>
        <v>Glahn, Jake</v>
      </c>
      <c r="B29" s="5" t="str">
        <f t="shared" si="4"/>
        <v>Gegner 6</v>
      </c>
      <c r="C29" s="63"/>
      <c r="D29" s="60"/>
      <c r="E29" s="60"/>
      <c r="F29" s="60"/>
      <c r="G29" s="60"/>
      <c r="H29" s="3"/>
      <c r="I29" s="3"/>
      <c r="J29" s="3"/>
      <c r="K29" s="3"/>
      <c r="L29" s="4"/>
      <c r="M29" s="4"/>
      <c r="N29" s="4"/>
      <c r="O29" s="4"/>
      <c r="P29" s="4"/>
      <c r="Q29" s="4"/>
      <c r="R29" s="4"/>
    </row>
    <row r="30" spans="1:18" ht="15" customHeight="1">
      <c r="A30" s="72" t="str">
        <f>daten!J6</f>
        <v>Harrison, Joshua</v>
      </c>
      <c r="B30" s="117"/>
      <c r="C30" s="118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</row>
    <row r="31" spans="1:18" s="2" customFormat="1" ht="12.75">
      <c r="A31" s="73" t="str">
        <f aca="true" t="shared" si="5" ref="A31:A36">A30</f>
        <v>Harrison, Joshua</v>
      </c>
      <c r="B31" s="5" t="str">
        <f aca="true" t="shared" si="6" ref="B31:B36">B3</f>
        <v>NRW</v>
      </c>
      <c r="C31" s="63">
        <v>1</v>
      </c>
      <c r="D31" s="60">
        <v>3</v>
      </c>
      <c r="E31" s="60">
        <v>3</v>
      </c>
      <c r="F31" s="60"/>
      <c r="G31" s="60"/>
      <c r="H31" s="3"/>
      <c r="I31" s="3"/>
      <c r="J31" s="3"/>
      <c r="K31" s="3"/>
      <c r="L31" s="4">
        <v>1</v>
      </c>
      <c r="M31" s="4"/>
      <c r="N31" s="4"/>
      <c r="O31" s="4"/>
      <c r="P31" s="4"/>
      <c r="Q31" s="57"/>
      <c r="R31" s="4"/>
    </row>
    <row r="32" spans="1:18" s="2" customFormat="1" ht="12.75">
      <c r="A32" s="73" t="str">
        <f t="shared" si="5"/>
        <v>Harrison, Joshua</v>
      </c>
      <c r="B32" s="5" t="str">
        <f t="shared" si="6"/>
        <v>Berlin-Brandenburg</v>
      </c>
      <c r="C32" s="63">
        <v>1</v>
      </c>
      <c r="D32" s="60">
        <v>4</v>
      </c>
      <c r="E32" s="60">
        <v>3</v>
      </c>
      <c r="F32" s="60"/>
      <c r="G32" s="60"/>
      <c r="H32" s="3">
        <v>1</v>
      </c>
      <c r="I32" s="3"/>
      <c r="J32" s="3"/>
      <c r="K32" s="3"/>
      <c r="L32" s="4">
        <v>1</v>
      </c>
      <c r="M32" s="4">
        <v>1</v>
      </c>
      <c r="N32" s="4"/>
      <c r="O32" s="4">
        <v>1</v>
      </c>
      <c r="P32" s="4"/>
      <c r="Q32" s="57"/>
      <c r="R32" s="4"/>
    </row>
    <row r="33" spans="1:18" s="2" customFormat="1" ht="12.75">
      <c r="A33" s="73" t="str">
        <f t="shared" si="5"/>
        <v>Harrison, Joshua</v>
      </c>
      <c r="B33" s="5" t="str">
        <f t="shared" si="6"/>
        <v>Südwest</v>
      </c>
      <c r="C33" s="63"/>
      <c r="D33" s="60"/>
      <c r="E33" s="60"/>
      <c r="F33" s="60"/>
      <c r="G33" s="60"/>
      <c r="H33" s="3"/>
      <c r="I33" s="3"/>
      <c r="J33" s="3"/>
      <c r="K33" s="3"/>
      <c r="L33" s="4"/>
      <c r="M33" s="4"/>
      <c r="N33" s="4"/>
      <c r="O33" s="4"/>
      <c r="P33" s="4"/>
      <c r="Q33" s="57"/>
      <c r="R33" s="4"/>
    </row>
    <row r="34" spans="1:18" s="2" customFormat="1" ht="12.75">
      <c r="A34" s="73" t="str">
        <f t="shared" si="5"/>
        <v>Harrison, Joshua</v>
      </c>
      <c r="B34" s="5" t="str">
        <f t="shared" si="6"/>
        <v>Baden-Württemberg</v>
      </c>
      <c r="C34" s="63">
        <v>1</v>
      </c>
      <c r="D34" s="60">
        <v>1</v>
      </c>
      <c r="E34" s="60">
        <v>1</v>
      </c>
      <c r="F34" s="60"/>
      <c r="G34" s="60"/>
      <c r="H34" s="3"/>
      <c r="I34" s="3"/>
      <c r="J34" s="3"/>
      <c r="K34" s="3"/>
      <c r="L34" s="4"/>
      <c r="M34" s="4"/>
      <c r="N34" s="4"/>
      <c r="O34" s="4"/>
      <c r="P34" s="4"/>
      <c r="Q34" s="57"/>
      <c r="R34" s="4"/>
    </row>
    <row r="35" spans="1:18" s="2" customFormat="1" ht="12.75">
      <c r="A35" s="73" t="str">
        <f t="shared" si="5"/>
        <v>Harrison, Joshua</v>
      </c>
      <c r="B35" s="5" t="str">
        <f t="shared" si="6"/>
        <v>Bayern</v>
      </c>
      <c r="C35" s="63">
        <v>1</v>
      </c>
      <c r="D35" s="60">
        <v>1</v>
      </c>
      <c r="E35" s="60">
        <v>1</v>
      </c>
      <c r="F35" s="60"/>
      <c r="G35" s="60"/>
      <c r="H35" s="3"/>
      <c r="I35" s="3"/>
      <c r="J35" s="3"/>
      <c r="K35" s="3"/>
      <c r="L35" s="4"/>
      <c r="M35" s="4"/>
      <c r="N35" s="4"/>
      <c r="O35" s="4"/>
      <c r="P35" s="4"/>
      <c r="Q35" s="57"/>
      <c r="R35" s="4"/>
    </row>
    <row r="36" spans="1:18" s="2" customFormat="1" ht="12.75">
      <c r="A36" s="73" t="str">
        <f t="shared" si="5"/>
        <v>Harrison, Joshua</v>
      </c>
      <c r="B36" s="5" t="str">
        <f t="shared" si="6"/>
        <v>Gegner 6</v>
      </c>
      <c r="C36" s="63"/>
      <c r="D36" s="60"/>
      <c r="E36" s="60"/>
      <c r="F36" s="60"/>
      <c r="G36" s="60"/>
      <c r="H36" s="3"/>
      <c r="I36" s="3"/>
      <c r="J36" s="3"/>
      <c r="K36" s="3"/>
      <c r="L36" s="4"/>
      <c r="M36" s="4"/>
      <c r="N36" s="4"/>
      <c r="O36" s="4"/>
      <c r="P36" s="4"/>
      <c r="Q36" s="57"/>
      <c r="R36" s="4"/>
    </row>
    <row r="37" spans="1:18" ht="12.75">
      <c r="A37" s="72" t="str">
        <f>daten!J7</f>
        <v>Johnscher, Ben</v>
      </c>
      <c r="B37" s="117"/>
      <c r="C37" s="118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</row>
    <row r="38" spans="1:18" s="2" customFormat="1" ht="12.75">
      <c r="A38" s="73" t="str">
        <f aca="true" t="shared" si="7" ref="A38:A43">A37</f>
        <v>Johnscher, Ben</v>
      </c>
      <c r="B38" s="5" t="str">
        <f aca="true" t="shared" si="8" ref="B38:B43">B3</f>
        <v>NRW</v>
      </c>
      <c r="C38" s="63"/>
      <c r="D38" s="60"/>
      <c r="E38" s="60"/>
      <c r="F38" s="60"/>
      <c r="G38" s="60"/>
      <c r="H38" s="3"/>
      <c r="I38" s="3"/>
      <c r="J38" s="3"/>
      <c r="K38" s="3"/>
      <c r="L38" s="4"/>
      <c r="M38" s="4"/>
      <c r="N38" s="4"/>
      <c r="O38" s="4"/>
      <c r="P38" s="4"/>
      <c r="Q38" s="4"/>
      <c r="R38" s="4"/>
    </row>
    <row r="39" spans="1:18" s="2" customFormat="1" ht="12.75">
      <c r="A39" s="73" t="str">
        <f t="shared" si="7"/>
        <v>Johnscher, Ben</v>
      </c>
      <c r="B39" s="5" t="str">
        <f t="shared" si="8"/>
        <v>Berlin-Brandenburg</v>
      </c>
      <c r="C39" s="63"/>
      <c r="D39" s="60"/>
      <c r="E39" s="60"/>
      <c r="F39" s="60"/>
      <c r="G39" s="60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</row>
    <row r="40" spans="1:18" s="2" customFormat="1" ht="12.75">
      <c r="A40" s="73" t="str">
        <f t="shared" si="7"/>
        <v>Johnscher, Ben</v>
      </c>
      <c r="B40" s="5" t="str">
        <f t="shared" si="8"/>
        <v>Südwest</v>
      </c>
      <c r="C40" s="63"/>
      <c r="D40" s="60"/>
      <c r="E40" s="60"/>
      <c r="F40" s="60"/>
      <c r="G40" s="60"/>
      <c r="H40" s="3"/>
      <c r="I40" s="3"/>
      <c r="J40" s="3"/>
      <c r="K40" s="3"/>
      <c r="L40" s="4"/>
      <c r="M40" s="4"/>
      <c r="N40" s="4"/>
      <c r="O40" s="4"/>
      <c r="P40" s="4"/>
      <c r="Q40" s="4"/>
      <c r="R40" s="4"/>
    </row>
    <row r="41" spans="1:18" s="2" customFormat="1" ht="12.75">
      <c r="A41" s="73" t="str">
        <f t="shared" si="7"/>
        <v>Johnscher, Ben</v>
      </c>
      <c r="B41" s="5" t="str">
        <f t="shared" si="8"/>
        <v>Baden-Württemberg</v>
      </c>
      <c r="C41" s="63">
        <v>1</v>
      </c>
      <c r="D41" s="60">
        <v>1</v>
      </c>
      <c r="E41" s="60">
        <v>1</v>
      </c>
      <c r="F41" s="60"/>
      <c r="G41" s="60"/>
      <c r="H41" s="3"/>
      <c r="I41" s="3"/>
      <c r="J41" s="3"/>
      <c r="K41" s="3"/>
      <c r="L41" s="4"/>
      <c r="M41" s="4"/>
      <c r="N41" s="4"/>
      <c r="O41" s="4"/>
      <c r="P41" s="4"/>
      <c r="Q41" s="4"/>
      <c r="R41" s="4"/>
    </row>
    <row r="42" spans="1:18" s="2" customFormat="1" ht="12.75">
      <c r="A42" s="73" t="str">
        <f t="shared" si="7"/>
        <v>Johnscher, Ben</v>
      </c>
      <c r="B42" s="5" t="str">
        <f t="shared" si="8"/>
        <v>Bayern</v>
      </c>
      <c r="C42" s="63">
        <v>1</v>
      </c>
      <c r="D42" s="60">
        <v>1</v>
      </c>
      <c r="E42" s="60"/>
      <c r="F42" s="60"/>
      <c r="G42" s="60"/>
      <c r="H42" s="3"/>
      <c r="I42" s="3"/>
      <c r="J42" s="3"/>
      <c r="K42" s="3"/>
      <c r="L42" s="4"/>
      <c r="M42" s="4">
        <v>1</v>
      </c>
      <c r="N42" s="4"/>
      <c r="O42" s="4"/>
      <c r="P42" s="4"/>
      <c r="Q42" s="4"/>
      <c r="R42" s="4"/>
    </row>
    <row r="43" spans="1:18" s="2" customFormat="1" ht="12.75">
      <c r="A43" s="73" t="str">
        <f t="shared" si="7"/>
        <v>Johnscher, Ben</v>
      </c>
      <c r="B43" s="5" t="str">
        <f t="shared" si="8"/>
        <v>Gegner 6</v>
      </c>
      <c r="C43" s="63"/>
      <c r="D43" s="60"/>
      <c r="E43" s="60"/>
      <c r="F43" s="60"/>
      <c r="G43" s="60"/>
      <c r="H43" s="3"/>
      <c r="I43" s="3"/>
      <c r="J43" s="3"/>
      <c r="K43" s="3"/>
      <c r="L43" s="4"/>
      <c r="M43" s="4"/>
      <c r="N43" s="4"/>
      <c r="O43" s="4"/>
      <c r="P43" s="4"/>
      <c r="Q43" s="4"/>
      <c r="R43" s="4"/>
    </row>
    <row r="44" spans="1:18" ht="12.75">
      <c r="A44" s="72" t="str">
        <f>daten!J8</f>
        <v>Kiss, Yannik</v>
      </c>
      <c r="B44" s="117"/>
      <c r="C44" s="118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</row>
    <row r="45" spans="1:18" s="2" customFormat="1" ht="12.75">
      <c r="A45" s="73" t="str">
        <f aca="true" t="shared" si="9" ref="A45:A50">A44</f>
        <v>Kiss, Yannik</v>
      </c>
      <c r="B45" s="5" t="str">
        <f aca="true" t="shared" si="10" ref="B45:B50">B3</f>
        <v>NRW</v>
      </c>
      <c r="C45" s="63"/>
      <c r="D45" s="60"/>
      <c r="E45" s="60"/>
      <c r="F45" s="60"/>
      <c r="G45" s="60"/>
      <c r="H45" s="3"/>
      <c r="I45" s="3"/>
      <c r="J45" s="3"/>
      <c r="K45" s="3"/>
      <c r="L45" s="4"/>
      <c r="M45" s="4"/>
      <c r="N45" s="4"/>
      <c r="O45" s="4"/>
      <c r="P45" s="4"/>
      <c r="Q45" s="4"/>
      <c r="R45" s="4"/>
    </row>
    <row r="46" spans="1:18" s="2" customFormat="1" ht="12.75">
      <c r="A46" s="73" t="str">
        <f t="shared" si="9"/>
        <v>Kiss, Yannik</v>
      </c>
      <c r="B46" s="5" t="str">
        <f t="shared" si="10"/>
        <v>Berlin-Brandenburg</v>
      </c>
      <c r="C46" s="63"/>
      <c r="D46" s="60"/>
      <c r="E46" s="60"/>
      <c r="F46" s="60"/>
      <c r="G46" s="60"/>
      <c r="H46" s="3"/>
      <c r="I46" s="3"/>
      <c r="J46" s="3"/>
      <c r="K46" s="3"/>
      <c r="L46" s="4"/>
      <c r="M46" s="4"/>
      <c r="N46" s="4"/>
      <c r="O46" s="4"/>
      <c r="P46" s="4"/>
      <c r="Q46" s="4"/>
      <c r="R46" s="4"/>
    </row>
    <row r="47" spans="1:18" s="2" customFormat="1" ht="12.75">
      <c r="A47" s="73" t="str">
        <f t="shared" si="9"/>
        <v>Kiss, Yannik</v>
      </c>
      <c r="B47" s="5" t="str">
        <f t="shared" si="10"/>
        <v>Südwest</v>
      </c>
      <c r="C47" s="63">
        <v>1</v>
      </c>
      <c r="D47" s="60">
        <v>3</v>
      </c>
      <c r="E47" s="60">
        <v>2</v>
      </c>
      <c r="F47" s="60">
        <v>1</v>
      </c>
      <c r="G47" s="60">
        <v>2</v>
      </c>
      <c r="H47" s="3">
        <v>1</v>
      </c>
      <c r="I47" s="3"/>
      <c r="J47" s="3"/>
      <c r="K47" s="3"/>
      <c r="L47" s="4">
        <v>1</v>
      </c>
      <c r="M47" s="4">
        <v>1</v>
      </c>
      <c r="N47" s="4"/>
      <c r="O47" s="4">
        <v>1</v>
      </c>
      <c r="P47" s="4"/>
      <c r="Q47" s="4"/>
      <c r="R47" s="4"/>
    </row>
    <row r="48" spans="1:18" s="2" customFormat="1" ht="12.75">
      <c r="A48" s="73" t="str">
        <f t="shared" si="9"/>
        <v>Kiss, Yannik</v>
      </c>
      <c r="B48" s="5" t="str">
        <f t="shared" si="10"/>
        <v>Baden-Württemberg</v>
      </c>
      <c r="C48" s="63">
        <v>1</v>
      </c>
      <c r="D48" s="60">
        <v>1</v>
      </c>
      <c r="E48" s="60"/>
      <c r="F48" s="60"/>
      <c r="G48" s="60"/>
      <c r="H48" s="3"/>
      <c r="I48" s="3"/>
      <c r="J48" s="3"/>
      <c r="K48" s="3"/>
      <c r="L48" s="4"/>
      <c r="M48" s="4"/>
      <c r="N48" s="4"/>
      <c r="O48" s="4"/>
      <c r="P48" s="4"/>
      <c r="Q48" s="4">
        <v>1</v>
      </c>
      <c r="R48" s="4"/>
    </row>
    <row r="49" spans="1:18" s="2" customFormat="1" ht="12.75">
      <c r="A49" s="73" t="str">
        <f t="shared" si="9"/>
        <v>Kiss, Yannik</v>
      </c>
      <c r="B49" s="5" t="str">
        <f t="shared" si="10"/>
        <v>Bayern</v>
      </c>
      <c r="C49" s="63"/>
      <c r="D49" s="60"/>
      <c r="E49" s="60"/>
      <c r="F49" s="60"/>
      <c r="G49" s="60"/>
      <c r="H49" s="3"/>
      <c r="I49" s="3"/>
      <c r="J49" s="3"/>
      <c r="K49" s="3"/>
      <c r="L49" s="4"/>
      <c r="M49" s="4"/>
      <c r="N49" s="4"/>
      <c r="O49" s="4"/>
      <c r="P49" s="4"/>
      <c r="Q49" s="4"/>
      <c r="R49" s="4"/>
    </row>
    <row r="50" spans="1:18" s="2" customFormat="1" ht="12.75">
      <c r="A50" s="73" t="str">
        <f t="shared" si="9"/>
        <v>Kiss, Yannik</v>
      </c>
      <c r="B50" s="5" t="str">
        <f t="shared" si="10"/>
        <v>Gegner 6</v>
      </c>
      <c r="C50" s="63"/>
      <c r="D50" s="60"/>
      <c r="E50" s="60"/>
      <c r="F50" s="60"/>
      <c r="G50" s="60"/>
      <c r="H50" s="3"/>
      <c r="I50" s="3"/>
      <c r="J50" s="3"/>
      <c r="K50" s="3"/>
      <c r="L50" s="4"/>
      <c r="M50" s="4"/>
      <c r="N50" s="4"/>
      <c r="O50" s="4"/>
      <c r="P50" s="4"/>
      <c r="Q50" s="4"/>
      <c r="R50" s="4"/>
    </row>
    <row r="51" spans="1:18" ht="12.75">
      <c r="A51" s="72" t="str">
        <f>daten!J9</f>
        <v>Lindner, Dustin</v>
      </c>
      <c r="B51" s="117"/>
      <c r="C51" s="118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</row>
    <row r="52" spans="1:18" s="2" customFormat="1" ht="12.75">
      <c r="A52" s="73" t="str">
        <f aca="true" t="shared" si="11" ref="A52:A57">A51</f>
        <v>Lindner, Dustin</v>
      </c>
      <c r="B52" s="5" t="str">
        <f aca="true" t="shared" si="12" ref="B52:B57">B3</f>
        <v>NRW</v>
      </c>
      <c r="C52" s="63">
        <v>1</v>
      </c>
      <c r="D52" s="60">
        <v>3</v>
      </c>
      <c r="E52" s="60">
        <v>3</v>
      </c>
      <c r="F52" s="60">
        <v>1</v>
      </c>
      <c r="G52" s="60"/>
      <c r="H52" s="3">
        <v>1</v>
      </c>
      <c r="I52" s="3">
        <v>1</v>
      </c>
      <c r="J52" s="3"/>
      <c r="K52" s="3"/>
      <c r="L52" s="4"/>
      <c r="M52" s="4"/>
      <c r="N52" s="4"/>
      <c r="O52" s="4"/>
      <c r="P52" s="4"/>
      <c r="Q52" s="4"/>
      <c r="R52" s="4"/>
    </row>
    <row r="53" spans="1:18" s="2" customFormat="1" ht="12.75">
      <c r="A53" s="73" t="str">
        <f t="shared" si="11"/>
        <v>Lindner, Dustin</v>
      </c>
      <c r="B53" s="5" t="str">
        <f t="shared" si="12"/>
        <v>Berlin-Brandenburg</v>
      </c>
      <c r="C53" s="63">
        <v>1</v>
      </c>
      <c r="D53" s="60">
        <v>4</v>
      </c>
      <c r="E53" s="60">
        <v>3</v>
      </c>
      <c r="F53" s="60">
        <v>1</v>
      </c>
      <c r="G53" s="60">
        <v>2</v>
      </c>
      <c r="H53" s="3">
        <v>2</v>
      </c>
      <c r="I53" s="3"/>
      <c r="J53" s="3"/>
      <c r="K53" s="3"/>
      <c r="L53" s="4">
        <v>1</v>
      </c>
      <c r="M53" s="4"/>
      <c r="N53" s="4">
        <v>1</v>
      </c>
      <c r="O53" s="4">
        <v>1</v>
      </c>
      <c r="P53" s="4"/>
      <c r="Q53" s="4"/>
      <c r="R53" s="4"/>
    </row>
    <row r="54" spans="1:18" s="2" customFormat="1" ht="12.75">
      <c r="A54" s="73" t="str">
        <f t="shared" si="11"/>
        <v>Lindner, Dustin</v>
      </c>
      <c r="B54" s="5" t="str">
        <f t="shared" si="12"/>
        <v>Südwest</v>
      </c>
      <c r="C54" s="63">
        <v>1</v>
      </c>
      <c r="D54" s="60">
        <v>4</v>
      </c>
      <c r="E54" s="60">
        <v>4</v>
      </c>
      <c r="F54" s="60"/>
      <c r="G54" s="60"/>
      <c r="H54" s="3"/>
      <c r="I54" s="3"/>
      <c r="J54" s="3"/>
      <c r="K54" s="3"/>
      <c r="L54" s="4">
        <v>3</v>
      </c>
      <c r="M54" s="4"/>
      <c r="N54" s="4"/>
      <c r="O54" s="4"/>
      <c r="P54" s="4"/>
      <c r="Q54" s="4"/>
      <c r="R54" s="4"/>
    </row>
    <row r="55" spans="1:18" s="2" customFormat="1" ht="12.75">
      <c r="A55" s="73" t="str">
        <f t="shared" si="11"/>
        <v>Lindner, Dustin</v>
      </c>
      <c r="B55" s="5" t="str">
        <f t="shared" si="12"/>
        <v>Baden-Württemberg</v>
      </c>
      <c r="C55" s="63">
        <v>1</v>
      </c>
      <c r="D55" s="60">
        <v>1</v>
      </c>
      <c r="E55" s="60">
        <v>1</v>
      </c>
      <c r="F55" s="60"/>
      <c r="G55" s="60"/>
      <c r="H55" s="3"/>
      <c r="I55" s="3"/>
      <c r="J55" s="3"/>
      <c r="K55" s="3"/>
      <c r="L55" s="4"/>
      <c r="M55" s="4"/>
      <c r="N55" s="4"/>
      <c r="O55" s="4"/>
      <c r="P55" s="4"/>
      <c r="Q55" s="4"/>
      <c r="R55" s="4"/>
    </row>
    <row r="56" spans="1:18" s="2" customFormat="1" ht="12.75">
      <c r="A56" s="73" t="str">
        <f t="shared" si="11"/>
        <v>Lindner, Dustin</v>
      </c>
      <c r="B56" s="5" t="str">
        <f t="shared" si="12"/>
        <v>Bayern</v>
      </c>
      <c r="C56" s="63">
        <v>1</v>
      </c>
      <c r="D56" s="60">
        <v>2</v>
      </c>
      <c r="E56" s="60">
        <v>2</v>
      </c>
      <c r="F56" s="60">
        <v>1</v>
      </c>
      <c r="G56" s="60"/>
      <c r="H56" s="3"/>
      <c r="I56" s="3"/>
      <c r="J56" s="3"/>
      <c r="K56" s="3"/>
      <c r="L56" s="4"/>
      <c r="M56" s="4"/>
      <c r="N56" s="4"/>
      <c r="O56" s="4"/>
      <c r="P56" s="4"/>
      <c r="Q56" s="4"/>
      <c r="R56" s="4"/>
    </row>
    <row r="57" spans="1:18" s="2" customFormat="1" ht="12.75">
      <c r="A57" s="73" t="str">
        <f t="shared" si="11"/>
        <v>Lindner, Dustin</v>
      </c>
      <c r="B57" s="5" t="str">
        <f t="shared" si="12"/>
        <v>Gegner 6</v>
      </c>
      <c r="C57" s="63"/>
      <c r="D57" s="60"/>
      <c r="E57" s="60"/>
      <c r="F57" s="60"/>
      <c r="G57" s="60"/>
      <c r="H57" s="3"/>
      <c r="I57" s="3"/>
      <c r="J57" s="3"/>
      <c r="K57" s="3"/>
      <c r="L57" s="4"/>
      <c r="M57" s="4"/>
      <c r="N57" s="4"/>
      <c r="O57" s="4"/>
      <c r="P57" s="4"/>
      <c r="Q57" s="4"/>
      <c r="R57" s="4"/>
    </row>
    <row r="58" spans="1:18" ht="12.75">
      <c r="A58" s="72" t="str">
        <f>daten!J10</f>
        <v>Meyer, Phil</v>
      </c>
      <c r="B58" s="117"/>
      <c r="C58" s="118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</row>
    <row r="59" spans="1:18" s="2" customFormat="1" ht="12.75">
      <c r="A59" s="73" t="str">
        <f aca="true" t="shared" si="13" ref="A59:A64">A58</f>
        <v>Meyer, Phil</v>
      </c>
      <c r="B59" s="5" t="str">
        <f aca="true" t="shared" si="14" ref="B59:B64">B3</f>
        <v>NRW</v>
      </c>
      <c r="C59" s="63"/>
      <c r="D59" s="60"/>
      <c r="E59" s="60"/>
      <c r="F59" s="60"/>
      <c r="G59" s="60"/>
      <c r="H59" s="3"/>
      <c r="I59" s="3"/>
      <c r="J59" s="3"/>
      <c r="K59" s="3"/>
      <c r="L59" s="4"/>
      <c r="M59" s="4"/>
      <c r="N59" s="4"/>
      <c r="O59" s="4"/>
      <c r="P59" s="4"/>
      <c r="Q59" s="57"/>
      <c r="R59" s="4"/>
    </row>
    <row r="60" spans="1:18" s="2" customFormat="1" ht="12.75">
      <c r="A60" s="73" t="str">
        <f t="shared" si="13"/>
        <v>Meyer, Phil</v>
      </c>
      <c r="B60" s="5" t="str">
        <f t="shared" si="14"/>
        <v>Berlin-Brandenburg</v>
      </c>
      <c r="C60" s="63">
        <v>1</v>
      </c>
      <c r="D60" s="60">
        <v>2</v>
      </c>
      <c r="E60" s="60">
        <v>1</v>
      </c>
      <c r="F60" s="60"/>
      <c r="G60" s="60">
        <v>1</v>
      </c>
      <c r="H60" s="3"/>
      <c r="I60" s="3"/>
      <c r="J60" s="3"/>
      <c r="K60" s="3"/>
      <c r="L60" s="4"/>
      <c r="M60" s="4">
        <v>1</v>
      </c>
      <c r="N60" s="4"/>
      <c r="O60" s="4"/>
      <c r="P60" s="4"/>
      <c r="Q60" s="57"/>
      <c r="R60" s="4"/>
    </row>
    <row r="61" spans="1:18" s="2" customFormat="1" ht="12.75">
      <c r="A61" s="73" t="str">
        <f t="shared" si="13"/>
        <v>Meyer, Phil</v>
      </c>
      <c r="B61" s="5" t="str">
        <f t="shared" si="14"/>
        <v>Südwest</v>
      </c>
      <c r="C61" s="63"/>
      <c r="D61" s="60"/>
      <c r="E61" s="60"/>
      <c r="F61" s="60"/>
      <c r="G61" s="60"/>
      <c r="H61" s="3"/>
      <c r="I61" s="3"/>
      <c r="J61" s="3"/>
      <c r="K61" s="3"/>
      <c r="L61" s="4"/>
      <c r="M61" s="4"/>
      <c r="N61" s="4"/>
      <c r="O61" s="4"/>
      <c r="P61" s="4"/>
      <c r="Q61" s="57"/>
      <c r="R61" s="4"/>
    </row>
    <row r="62" spans="1:18" s="2" customFormat="1" ht="12.75">
      <c r="A62" s="73" t="str">
        <f t="shared" si="13"/>
        <v>Meyer, Phil</v>
      </c>
      <c r="B62" s="5" t="str">
        <f t="shared" si="14"/>
        <v>Baden-Württemberg</v>
      </c>
      <c r="C62" s="63">
        <v>1</v>
      </c>
      <c r="D62" s="60">
        <v>2</v>
      </c>
      <c r="E62" s="60">
        <v>1</v>
      </c>
      <c r="F62" s="60"/>
      <c r="G62" s="60"/>
      <c r="H62" s="3"/>
      <c r="I62" s="3"/>
      <c r="J62" s="3"/>
      <c r="K62" s="3"/>
      <c r="L62" s="4">
        <v>1</v>
      </c>
      <c r="M62" s="4">
        <v>1</v>
      </c>
      <c r="N62" s="4"/>
      <c r="O62" s="4"/>
      <c r="P62" s="4"/>
      <c r="Q62" s="57"/>
      <c r="R62" s="4"/>
    </row>
    <row r="63" spans="1:18" s="2" customFormat="1" ht="12.75">
      <c r="A63" s="73" t="str">
        <f t="shared" si="13"/>
        <v>Meyer, Phil</v>
      </c>
      <c r="B63" s="5" t="str">
        <f t="shared" si="14"/>
        <v>Bayern</v>
      </c>
      <c r="C63" s="63"/>
      <c r="D63" s="60"/>
      <c r="E63" s="60"/>
      <c r="F63" s="60"/>
      <c r="G63" s="60"/>
      <c r="H63" s="3"/>
      <c r="I63" s="3"/>
      <c r="J63" s="3"/>
      <c r="K63" s="3"/>
      <c r="L63" s="4"/>
      <c r="M63" s="4"/>
      <c r="N63" s="4"/>
      <c r="O63" s="4"/>
      <c r="P63" s="4"/>
      <c r="Q63" s="57"/>
      <c r="R63" s="4"/>
    </row>
    <row r="64" spans="1:18" s="2" customFormat="1" ht="12.75">
      <c r="A64" s="73" t="str">
        <f t="shared" si="13"/>
        <v>Meyer, Phil</v>
      </c>
      <c r="B64" s="5" t="str">
        <f t="shared" si="14"/>
        <v>Gegner 6</v>
      </c>
      <c r="C64" s="63"/>
      <c r="D64" s="60"/>
      <c r="E64" s="60"/>
      <c r="F64" s="60"/>
      <c r="G64" s="60"/>
      <c r="H64" s="3"/>
      <c r="I64" s="3"/>
      <c r="J64" s="3"/>
      <c r="K64" s="3"/>
      <c r="L64" s="4"/>
      <c r="M64" s="4"/>
      <c r="N64" s="4"/>
      <c r="O64" s="4"/>
      <c r="P64" s="4"/>
      <c r="Q64" s="57"/>
      <c r="R64" s="4"/>
    </row>
    <row r="65" spans="1:22" ht="12.75">
      <c r="A65" s="72" t="str">
        <f>daten!J11</f>
        <v>Romeyer, Louis</v>
      </c>
      <c r="B65" s="117"/>
      <c r="C65" s="118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</row>
    <row r="66" spans="1:18" s="2" customFormat="1" ht="12.75">
      <c r="A66" s="73" t="str">
        <f aca="true" t="shared" si="15" ref="A66:A71">A65</f>
        <v>Romeyer, Louis</v>
      </c>
      <c r="B66" s="5" t="str">
        <f aca="true" t="shared" si="16" ref="B66:B71">B3</f>
        <v>NRW</v>
      </c>
      <c r="C66" s="63">
        <v>1</v>
      </c>
      <c r="D66" s="60">
        <v>3</v>
      </c>
      <c r="E66" s="60"/>
      <c r="F66" s="60"/>
      <c r="G66" s="60"/>
      <c r="H66" s="3"/>
      <c r="I66" s="3"/>
      <c r="J66" s="3"/>
      <c r="K66" s="3"/>
      <c r="L66" s="4"/>
      <c r="M66" s="4">
        <v>3</v>
      </c>
      <c r="N66" s="4"/>
      <c r="O66" s="4"/>
      <c r="P66" s="4"/>
      <c r="Q66" s="4"/>
      <c r="R66" s="4"/>
    </row>
    <row r="67" spans="1:18" s="2" customFormat="1" ht="12.75">
      <c r="A67" s="73" t="str">
        <f t="shared" si="15"/>
        <v>Romeyer, Louis</v>
      </c>
      <c r="B67" s="5" t="str">
        <f t="shared" si="16"/>
        <v>Berlin-Brandenburg</v>
      </c>
      <c r="C67" s="63">
        <v>1</v>
      </c>
      <c r="D67" s="60">
        <v>4</v>
      </c>
      <c r="E67" s="60">
        <v>3</v>
      </c>
      <c r="F67" s="60"/>
      <c r="G67" s="60">
        <v>2</v>
      </c>
      <c r="H67" s="3">
        <v>1</v>
      </c>
      <c r="I67" s="3"/>
      <c r="J67" s="3"/>
      <c r="K67" s="3"/>
      <c r="L67" s="4">
        <v>1</v>
      </c>
      <c r="M67" s="4">
        <v>1</v>
      </c>
      <c r="N67" s="4"/>
      <c r="O67" s="4">
        <v>1</v>
      </c>
      <c r="P67" s="4"/>
      <c r="Q67" s="4"/>
      <c r="R67" s="4"/>
    </row>
    <row r="68" spans="1:18" s="2" customFormat="1" ht="12.75">
      <c r="A68" s="73" t="str">
        <f t="shared" si="15"/>
        <v>Romeyer, Louis</v>
      </c>
      <c r="B68" s="5" t="str">
        <f t="shared" si="16"/>
        <v>Südwest</v>
      </c>
      <c r="C68" s="63">
        <v>1</v>
      </c>
      <c r="D68" s="60">
        <v>4</v>
      </c>
      <c r="E68" s="60">
        <v>4</v>
      </c>
      <c r="F68" s="60">
        <v>1</v>
      </c>
      <c r="G68" s="60"/>
      <c r="H68" s="3">
        <v>1</v>
      </c>
      <c r="I68" s="3"/>
      <c r="J68" s="3"/>
      <c r="K68" s="3"/>
      <c r="L68" s="4">
        <v>2</v>
      </c>
      <c r="M68" s="4"/>
      <c r="N68" s="4"/>
      <c r="O68" s="4">
        <v>1</v>
      </c>
      <c r="P68" s="4"/>
      <c r="Q68" s="4"/>
      <c r="R68" s="4"/>
    </row>
    <row r="69" spans="1:18" s="2" customFormat="1" ht="12.75">
      <c r="A69" s="73" t="str">
        <f t="shared" si="15"/>
        <v>Romeyer, Louis</v>
      </c>
      <c r="B69" s="5" t="str">
        <f t="shared" si="16"/>
        <v>Baden-Württemberg</v>
      </c>
      <c r="C69" s="63">
        <v>1</v>
      </c>
      <c r="D69" s="60">
        <v>2</v>
      </c>
      <c r="E69" s="60">
        <v>2</v>
      </c>
      <c r="F69" s="60"/>
      <c r="G69" s="60"/>
      <c r="H69" s="3"/>
      <c r="I69" s="3"/>
      <c r="J69" s="3"/>
      <c r="K69" s="3"/>
      <c r="L69" s="4">
        <v>2</v>
      </c>
      <c r="M69" s="4"/>
      <c r="N69" s="4"/>
      <c r="O69" s="4"/>
      <c r="P69" s="4"/>
      <c r="Q69" s="4"/>
      <c r="R69" s="4"/>
    </row>
    <row r="70" spans="1:18" s="2" customFormat="1" ht="12.75">
      <c r="A70" s="73" t="str">
        <f t="shared" si="15"/>
        <v>Romeyer, Louis</v>
      </c>
      <c r="B70" s="5" t="str">
        <f t="shared" si="16"/>
        <v>Bayern</v>
      </c>
      <c r="C70" s="63">
        <v>1</v>
      </c>
      <c r="D70" s="60">
        <v>3</v>
      </c>
      <c r="E70" s="60">
        <v>3</v>
      </c>
      <c r="F70" s="60"/>
      <c r="G70" s="60"/>
      <c r="H70" s="3"/>
      <c r="I70" s="3"/>
      <c r="J70" s="3"/>
      <c r="K70" s="3"/>
      <c r="L70" s="4">
        <v>1</v>
      </c>
      <c r="M70" s="4"/>
      <c r="N70" s="4"/>
      <c r="O70" s="4"/>
      <c r="P70" s="4"/>
      <c r="Q70" s="4"/>
      <c r="R70" s="4"/>
    </row>
    <row r="71" spans="1:18" s="2" customFormat="1" ht="12.75">
      <c r="A71" s="73" t="str">
        <f t="shared" si="15"/>
        <v>Romeyer, Louis</v>
      </c>
      <c r="B71" s="5" t="str">
        <f t="shared" si="16"/>
        <v>Gegner 6</v>
      </c>
      <c r="C71" s="63"/>
      <c r="D71" s="60"/>
      <c r="E71" s="60"/>
      <c r="F71" s="60"/>
      <c r="G71" s="60"/>
      <c r="H71" s="3"/>
      <c r="I71" s="3"/>
      <c r="J71" s="3"/>
      <c r="K71" s="3"/>
      <c r="L71" s="4"/>
      <c r="M71" s="4"/>
      <c r="N71" s="4"/>
      <c r="O71" s="4"/>
      <c r="P71" s="4"/>
      <c r="Q71" s="4"/>
      <c r="R71" s="4"/>
    </row>
    <row r="72" spans="1:18" ht="12.75">
      <c r="A72" s="72" t="str">
        <f>daten!J12</f>
        <v>Ross, Carlo</v>
      </c>
      <c r="B72" s="117"/>
      <c r="C72" s="11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</row>
    <row r="73" spans="1:18" s="2" customFormat="1" ht="12.75">
      <c r="A73" s="73" t="str">
        <f aca="true" t="shared" si="17" ref="A73:A78">A72</f>
        <v>Ross, Carlo</v>
      </c>
      <c r="B73" s="5" t="str">
        <f aca="true" t="shared" si="18" ref="B73:B78">B3</f>
        <v>NRW</v>
      </c>
      <c r="C73" s="63">
        <v>1</v>
      </c>
      <c r="D73" s="60">
        <v>4</v>
      </c>
      <c r="E73" s="60">
        <v>3</v>
      </c>
      <c r="F73" s="60">
        <v>2</v>
      </c>
      <c r="G73" s="60"/>
      <c r="H73" s="3">
        <v>2</v>
      </c>
      <c r="I73" s="3"/>
      <c r="J73" s="3">
        <v>1</v>
      </c>
      <c r="K73" s="3"/>
      <c r="L73" s="4">
        <v>1</v>
      </c>
      <c r="M73" s="4">
        <v>1</v>
      </c>
      <c r="N73" s="4"/>
      <c r="O73" s="4"/>
      <c r="P73" s="4"/>
      <c r="Q73" s="4"/>
      <c r="R73" s="4"/>
    </row>
    <row r="74" spans="1:18" s="2" customFormat="1" ht="12.75">
      <c r="A74" s="73" t="str">
        <f t="shared" si="17"/>
        <v>Ross, Carlo</v>
      </c>
      <c r="B74" s="5" t="str">
        <f t="shared" si="18"/>
        <v>Berlin-Brandenburg</v>
      </c>
      <c r="C74" s="63">
        <v>1</v>
      </c>
      <c r="D74" s="60">
        <v>5</v>
      </c>
      <c r="E74" s="60">
        <v>2</v>
      </c>
      <c r="F74" s="60">
        <v>2</v>
      </c>
      <c r="G74" s="60"/>
      <c r="H74" s="3"/>
      <c r="I74" s="3"/>
      <c r="J74" s="3"/>
      <c r="K74" s="3"/>
      <c r="L74" s="4">
        <v>1</v>
      </c>
      <c r="M74" s="4">
        <v>3</v>
      </c>
      <c r="N74" s="4"/>
      <c r="O74" s="4">
        <v>1</v>
      </c>
      <c r="P74" s="4"/>
      <c r="Q74" s="4"/>
      <c r="R74" s="4"/>
    </row>
    <row r="75" spans="1:18" s="2" customFormat="1" ht="12.75">
      <c r="A75" s="73" t="str">
        <f t="shared" si="17"/>
        <v>Ross, Carlo</v>
      </c>
      <c r="B75" s="5" t="str">
        <f t="shared" si="18"/>
        <v>Südwest</v>
      </c>
      <c r="C75" s="63">
        <v>1</v>
      </c>
      <c r="D75" s="60">
        <v>4</v>
      </c>
      <c r="E75" s="60">
        <v>4</v>
      </c>
      <c r="F75" s="60">
        <v>1</v>
      </c>
      <c r="G75" s="60"/>
      <c r="H75" s="3">
        <v>1</v>
      </c>
      <c r="I75" s="3"/>
      <c r="J75" s="3">
        <v>1</v>
      </c>
      <c r="K75" s="3"/>
      <c r="L75" s="4">
        <v>1</v>
      </c>
      <c r="M75" s="4"/>
      <c r="N75" s="4"/>
      <c r="O75" s="4"/>
      <c r="P75" s="4"/>
      <c r="Q75" s="4"/>
      <c r="R75" s="4"/>
    </row>
    <row r="76" spans="1:18" s="2" customFormat="1" ht="12.75">
      <c r="A76" s="73" t="str">
        <f t="shared" si="17"/>
        <v>Ross, Carlo</v>
      </c>
      <c r="B76" s="5" t="str">
        <f t="shared" si="18"/>
        <v>Baden-Württemberg</v>
      </c>
      <c r="C76" s="63">
        <v>1</v>
      </c>
      <c r="D76" s="60">
        <v>2</v>
      </c>
      <c r="E76" s="60">
        <v>2</v>
      </c>
      <c r="F76" s="60"/>
      <c r="G76" s="60"/>
      <c r="H76" s="3"/>
      <c r="I76" s="3"/>
      <c r="J76" s="3"/>
      <c r="K76" s="3"/>
      <c r="L76" s="4"/>
      <c r="M76" s="4"/>
      <c r="N76" s="4"/>
      <c r="O76" s="4"/>
      <c r="P76" s="4"/>
      <c r="Q76" s="4"/>
      <c r="R76" s="4"/>
    </row>
    <row r="77" spans="1:18" s="2" customFormat="1" ht="12.75">
      <c r="A77" s="73" t="str">
        <f t="shared" si="17"/>
        <v>Ross, Carlo</v>
      </c>
      <c r="B77" s="5" t="str">
        <f t="shared" si="18"/>
        <v>Bayern</v>
      </c>
      <c r="C77" s="63">
        <v>1</v>
      </c>
      <c r="D77" s="60">
        <v>4</v>
      </c>
      <c r="E77" s="60">
        <v>4</v>
      </c>
      <c r="F77" s="60">
        <v>1</v>
      </c>
      <c r="G77" s="60">
        <v>2</v>
      </c>
      <c r="H77" s="3">
        <v>2</v>
      </c>
      <c r="I77" s="3">
        <v>1</v>
      </c>
      <c r="J77" s="3"/>
      <c r="K77" s="3"/>
      <c r="L77" s="4">
        <v>1</v>
      </c>
      <c r="M77" s="4"/>
      <c r="N77" s="4"/>
      <c r="O77" s="4">
        <v>2</v>
      </c>
      <c r="P77" s="4"/>
      <c r="Q77" s="4"/>
      <c r="R77" s="4"/>
    </row>
    <row r="78" spans="1:18" s="2" customFormat="1" ht="12.75">
      <c r="A78" s="73" t="str">
        <f t="shared" si="17"/>
        <v>Ross, Carlo</v>
      </c>
      <c r="B78" s="5" t="str">
        <f t="shared" si="18"/>
        <v>Gegner 6</v>
      </c>
      <c r="C78" s="63"/>
      <c r="D78" s="60"/>
      <c r="E78" s="60"/>
      <c r="F78" s="60"/>
      <c r="G78" s="60"/>
      <c r="H78" s="3"/>
      <c r="I78" s="3"/>
      <c r="J78" s="3"/>
      <c r="K78" s="3"/>
      <c r="L78" s="4"/>
      <c r="M78" s="4"/>
      <c r="N78" s="4"/>
      <c r="O78" s="4"/>
      <c r="P78" s="4"/>
      <c r="Q78" s="4"/>
      <c r="R78" s="4"/>
    </row>
    <row r="79" spans="1:31" ht="12.75">
      <c r="A79" s="72" t="str">
        <f>daten!J13</f>
        <v>Rossius, Nicklas</v>
      </c>
      <c r="B79" s="117"/>
      <c r="C79" s="118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</row>
    <row r="80" spans="1:18" s="2" customFormat="1" ht="12.75">
      <c r="A80" s="73" t="str">
        <f aca="true" t="shared" si="19" ref="A80:A85">A79</f>
        <v>Rossius, Nicklas</v>
      </c>
      <c r="B80" s="5" t="str">
        <f aca="true" t="shared" si="20" ref="B80:B85">B3</f>
        <v>NRW</v>
      </c>
      <c r="C80" s="63">
        <v>1</v>
      </c>
      <c r="D80" s="60">
        <v>3</v>
      </c>
      <c r="E80" s="60">
        <v>1</v>
      </c>
      <c r="F80" s="60">
        <v>1</v>
      </c>
      <c r="G80" s="60"/>
      <c r="H80" s="3"/>
      <c r="I80" s="3"/>
      <c r="J80" s="3"/>
      <c r="K80" s="3"/>
      <c r="L80" s="4"/>
      <c r="M80" s="4">
        <v>2</v>
      </c>
      <c r="N80" s="4"/>
      <c r="O80" s="4"/>
      <c r="P80" s="4"/>
      <c r="Q80" s="4"/>
      <c r="R80" s="4"/>
    </row>
    <row r="81" spans="1:18" s="2" customFormat="1" ht="12.75">
      <c r="A81" s="73" t="str">
        <f t="shared" si="19"/>
        <v>Rossius, Nicklas</v>
      </c>
      <c r="B81" s="5" t="str">
        <f t="shared" si="20"/>
        <v>Berlin-Brandenburg</v>
      </c>
      <c r="C81" s="63">
        <v>1</v>
      </c>
      <c r="D81" s="60">
        <v>2</v>
      </c>
      <c r="E81" s="60">
        <v>1</v>
      </c>
      <c r="F81" s="60"/>
      <c r="G81" s="60"/>
      <c r="H81" s="3">
        <v>1</v>
      </c>
      <c r="I81" s="3"/>
      <c r="J81" s="3"/>
      <c r="K81" s="3"/>
      <c r="L81" s="4"/>
      <c r="M81" s="4">
        <v>1</v>
      </c>
      <c r="N81" s="4"/>
      <c r="O81" s="4">
        <v>1</v>
      </c>
      <c r="P81" s="4"/>
      <c r="Q81" s="4"/>
      <c r="R81" s="4"/>
    </row>
    <row r="82" spans="1:18" s="2" customFormat="1" ht="12.75">
      <c r="A82" s="73" t="str">
        <f t="shared" si="19"/>
        <v>Rossius, Nicklas</v>
      </c>
      <c r="B82" s="5" t="str">
        <f t="shared" si="20"/>
        <v>Südwest</v>
      </c>
      <c r="C82" s="63"/>
      <c r="D82" s="60"/>
      <c r="E82" s="60"/>
      <c r="F82" s="60"/>
      <c r="G82" s="60"/>
      <c r="H82" s="3"/>
      <c r="I82" s="3"/>
      <c r="J82" s="3"/>
      <c r="K82" s="3"/>
      <c r="L82" s="4"/>
      <c r="M82" s="4"/>
      <c r="N82" s="4"/>
      <c r="O82" s="4"/>
      <c r="P82" s="4"/>
      <c r="Q82" s="4"/>
      <c r="R82" s="4"/>
    </row>
    <row r="83" spans="1:18" s="2" customFormat="1" ht="12.75">
      <c r="A83" s="73" t="str">
        <f t="shared" si="19"/>
        <v>Rossius, Nicklas</v>
      </c>
      <c r="B83" s="5" t="str">
        <f t="shared" si="20"/>
        <v>Baden-Württemberg</v>
      </c>
      <c r="C83" s="63"/>
      <c r="D83" s="60"/>
      <c r="E83" s="60"/>
      <c r="F83" s="60"/>
      <c r="G83" s="60"/>
      <c r="H83" s="3"/>
      <c r="I83" s="3"/>
      <c r="J83" s="3"/>
      <c r="K83" s="3"/>
      <c r="L83" s="4"/>
      <c r="M83" s="4"/>
      <c r="N83" s="4"/>
      <c r="O83" s="4"/>
      <c r="P83" s="4"/>
      <c r="Q83" s="4"/>
      <c r="R83" s="4"/>
    </row>
    <row r="84" spans="1:18" s="2" customFormat="1" ht="12.75">
      <c r="A84" s="73" t="str">
        <f t="shared" si="19"/>
        <v>Rossius, Nicklas</v>
      </c>
      <c r="B84" s="5" t="str">
        <f t="shared" si="20"/>
        <v>Bayern</v>
      </c>
      <c r="C84" s="63">
        <v>1</v>
      </c>
      <c r="D84" s="60">
        <v>2</v>
      </c>
      <c r="E84" s="60"/>
      <c r="F84" s="60">
        <v>1</v>
      </c>
      <c r="G84" s="60"/>
      <c r="H84" s="3"/>
      <c r="I84" s="3"/>
      <c r="J84" s="3"/>
      <c r="K84" s="3"/>
      <c r="L84" s="4"/>
      <c r="M84" s="4">
        <v>1</v>
      </c>
      <c r="N84" s="4"/>
      <c r="O84" s="4">
        <v>1</v>
      </c>
      <c r="P84" s="4"/>
      <c r="Q84" s="4">
        <v>1</v>
      </c>
      <c r="R84" s="4"/>
    </row>
    <row r="85" spans="1:18" s="2" customFormat="1" ht="12.75">
      <c r="A85" s="73" t="str">
        <f t="shared" si="19"/>
        <v>Rossius, Nicklas</v>
      </c>
      <c r="B85" s="5" t="str">
        <f t="shared" si="20"/>
        <v>Gegner 6</v>
      </c>
      <c r="C85" s="63"/>
      <c r="D85" s="60"/>
      <c r="E85" s="60"/>
      <c r="F85" s="60"/>
      <c r="G85" s="60"/>
      <c r="H85" s="3"/>
      <c r="I85" s="3"/>
      <c r="J85" s="3"/>
      <c r="K85" s="3"/>
      <c r="L85" s="4"/>
      <c r="M85" s="4"/>
      <c r="N85" s="4"/>
      <c r="O85" s="4"/>
      <c r="P85" s="4"/>
      <c r="Q85" s="4"/>
      <c r="R85" s="4"/>
    </row>
    <row r="86" spans="1:18" ht="12.75">
      <c r="A86" s="72" t="str">
        <f>daten!J14</f>
        <v>Schiesser, Jacob</v>
      </c>
      <c r="B86" s="117"/>
      <c r="C86" s="118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</row>
    <row r="87" spans="1:18" s="2" customFormat="1" ht="12.75">
      <c r="A87" s="73" t="str">
        <f aca="true" t="shared" si="21" ref="A87:A92">A86</f>
        <v>Schiesser, Jacob</v>
      </c>
      <c r="B87" s="5" t="str">
        <f aca="true" t="shared" si="22" ref="B87:B92">B3</f>
        <v>NRW</v>
      </c>
      <c r="C87" s="63"/>
      <c r="D87" s="60"/>
      <c r="E87" s="60"/>
      <c r="F87" s="60"/>
      <c r="G87" s="60"/>
      <c r="H87" s="3"/>
      <c r="I87" s="3"/>
      <c r="J87" s="3"/>
      <c r="K87" s="3"/>
      <c r="L87" s="4"/>
      <c r="M87" s="4"/>
      <c r="N87" s="4"/>
      <c r="O87" s="4"/>
      <c r="P87" s="4"/>
      <c r="Q87" s="4"/>
      <c r="R87" s="4"/>
    </row>
    <row r="88" spans="1:18" s="2" customFormat="1" ht="12.75">
      <c r="A88" s="73" t="str">
        <f t="shared" si="21"/>
        <v>Schiesser, Jacob</v>
      </c>
      <c r="B88" s="5" t="str">
        <f t="shared" si="22"/>
        <v>Berlin-Brandenburg</v>
      </c>
      <c r="C88" s="63"/>
      <c r="D88" s="60"/>
      <c r="E88" s="60"/>
      <c r="F88" s="60"/>
      <c r="G88" s="60"/>
      <c r="H88" s="3"/>
      <c r="I88" s="3"/>
      <c r="J88" s="3"/>
      <c r="K88" s="3"/>
      <c r="L88" s="4"/>
      <c r="M88" s="4"/>
      <c r="N88" s="4"/>
      <c r="O88" s="4"/>
      <c r="P88" s="4"/>
      <c r="Q88" s="4"/>
      <c r="R88" s="4"/>
    </row>
    <row r="89" spans="1:18" s="2" customFormat="1" ht="12.75">
      <c r="A89" s="73" t="str">
        <f t="shared" si="21"/>
        <v>Schiesser, Jacob</v>
      </c>
      <c r="B89" s="5" t="str">
        <f t="shared" si="22"/>
        <v>Südwest</v>
      </c>
      <c r="C89" s="63"/>
      <c r="D89" s="60"/>
      <c r="E89" s="60"/>
      <c r="F89" s="60"/>
      <c r="G89" s="60"/>
      <c r="H89" s="3"/>
      <c r="I89" s="3"/>
      <c r="J89" s="3"/>
      <c r="K89" s="3"/>
      <c r="L89" s="4"/>
      <c r="M89" s="4"/>
      <c r="N89" s="4"/>
      <c r="O89" s="4"/>
      <c r="P89" s="4"/>
      <c r="Q89" s="4"/>
      <c r="R89" s="4"/>
    </row>
    <row r="90" spans="1:18" s="2" customFormat="1" ht="12.75">
      <c r="A90" s="73" t="str">
        <f t="shared" si="21"/>
        <v>Schiesser, Jacob</v>
      </c>
      <c r="B90" s="5" t="str">
        <f t="shared" si="22"/>
        <v>Baden-Württemberg</v>
      </c>
      <c r="C90" s="63"/>
      <c r="D90" s="60"/>
      <c r="E90" s="60"/>
      <c r="F90" s="60"/>
      <c r="G90" s="60"/>
      <c r="H90" s="3"/>
      <c r="I90" s="3"/>
      <c r="J90" s="3"/>
      <c r="K90" s="3"/>
      <c r="L90" s="4"/>
      <c r="M90" s="4"/>
      <c r="N90" s="4"/>
      <c r="O90" s="4"/>
      <c r="P90" s="4"/>
      <c r="Q90" s="4"/>
      <c r="R90" s="4"/>
    </row>
    <row r="91" spans="1:18" s="2" customFormat="1" ht="12.75">
      <c r="A91" s="73" t="str">
        <f t="shared" si="21"/>
        <v>Schiesser, Jacob</v>
      </c>
      <c r="B91" s="5" t="str">
        <f t="shared" si="22"/>
        <v>Bayern</v>
      </c>
      <c r="C91" s="63">
        <v>1</v>
      </c>
      <c r="D91" s="60">
        <v>1</v>
      </c>
      <c r="E91" s="60">
        <v>1</v>
      </c>
      <c r="F91" s="60">
        <v>1</v>
      </c>
      <c r="G91" s="60"/>
      <c r="H91" s="3"/>
      <c r="I91" s="3"/>
      <c r="J91" s="3"/>
      <c r="K91" s="3"/>
      <c r="L91" s="4"/>
      <c r="M91" s="4"/>
      <c r="N91" s="4"/>
      <c r="O91" s="4"/>
      <c r="P91" s="4"/>
      <c r="Q91" s="4"/>
      <c r="R91" s="4"/>
    </row>
    <row r="92" spans="1:18" s="2" customFormat="1" ht="12.75">
      <c r="A92" s="73" t="str">
        <f t="shared" si="21"/>
        <v>Schiesser, Jacob</v>
      </c>
      <c r="B92" s="5" t="str">
        <f t="shared" si="22"/>
        <v>Gegner 6</v>
      </c>
      <c r="C92" s="63"/>
      <c r="D92" s="60"/>
      <c r="E92" s="60"/>
      <c r="F92" s="60"/>
      <c r="G92" s="60"/>
      <c r="H92" s="3"/>
      <c r="I92" s="3"/>
      <c r="J92" s="3"/>
      <c r="K92" s="3"/>
      <c r="L92" s="4"/>
      <c r="M92" s="4"/>
      <c r="N92" s="4"/>
      <c r="O92" s="4"/>
      <c r="P92" s="4"/>
      <c r="Q92" s="4"/>
      <c r="R92" s="4"/>
    </row>
    <row r="93" spans="1:18" ht="12.75">
      <c r="A93" s="72" t="str">
        <f>daten!J15</f>
        <v>Schmidt, Jan-Felix</v>
      </c>
      <c r="B93" s="117"/>
      <c r="C93" s="118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</row>
    <row r="94" spans="1:18" s="2" customFormat="1" ht="12.75">
      <c r="A94" s="73" t="str">
        <f aca="true" t="shared" si="23" ref="A94:A99">A93</f>
        <v>Schmidt, Jan-Felix</v>
      </c>
      <c r="B94" s="5" t="str">
        <f aca="true" t="shared" si="24" ref="B94:B99">B3</f>
        <v>NRW</v>
      </c>
      <c r="C94" s="63"/>
      <c r="D94" s="60"/>
      <c r="E94" s="60"/>
      <c r="F94" s="60"/>
      <c r="G94" s="60"/>
      <c r="H94" s="3"/>
      <c r="I94" s="3"/>
      <c r="J94" s="3"/>
      <c r="K94" s="3"/>
      <c r="L94" s="4"/>
      <c r="M94" s="4"/>
      <c r="N94" s="4"/>
      <c r="O94" s="4"/>
      <c r="P94" s="4"/>
      <c r="Q94" s="4"/>
      <c r="R94" s="4"/>
    </row>
    <row r="95" spans="1:18" s="2" customFormat="1" ht="12.75">
      <c r="A95" s="73" t="str">
        <f t="shared" si="23"/>
        <v>Schmidt, Jan-Felix</v>
      </c>
      <c r="B95" s="5" t="str">
        <f t="shared" si="24"/>
        <v>Berlin-Brandenburg</v>
      </c>
      <c r="C95" s="63"/>
      <c r="D95" s="60"/>
      <c r="E95" s="60"/>
      <c r="F95" s="60"/>
      <c r="G95" s="60"/>
      <c r="H95" s="3"/>
      <c r="I95" s="3"/>
      <c r="J95" s="3"/>
      <c r="K95" s="3"/>
      <c r="L95" s="4"/>
      <c r="M95" s="4"/>
      <c r="N95" s="4"/>
      <c r="O95" s="4"/>
      <c r="P95" s="4"/>
      <c r="Q95" s="4"/>
      <c r="R95" s="4"/>
    </row>
    <row r="96" spans="1:18" s="2" customFormat="1" ht="12.75">
      <c r="A96" s="73" t="str">
        <f t="shared" si="23"/>
        <v>Schmidt, Jan-Felix</v>
      </c>
      <c r="B96" s="5" t="str">
        <f t="shared" si="24"/>
        <v>Südwest</v>
      </c>
      <c r="C96" s="63"/>
      <c r="D96" s="60"/>
      <c r="E96" s="60"/>
      <c r="F96" s="60"/>
      <c r="G96" s="60"/>
      <c r="H96" s="3"/>
      <c r="I96" s="3"/>
      <c r="J96" s="3"/>
      <c r="K96" s="3"/>
      <c r="L96" s="4"/>
      <c r="M96" s="4"/>
      <c r="N96" s="4"/>
      <c r="O96" s="4"/>
      <c r="P96" s="4"/>
      <c r="Q96" s="4"/>
      <c r="R96" s="4"/>
    </row>
    <row r="97" spans="1:18" s="2" customFormat="1" ht="12.75">
      <c r="A97" s="73" t="str">
        <f t="shared" si="23"/>
        <v>Schmidt, Jan-Felix</v>
      </c>
      <c r="B97" s="5" t="str">
        <f t="shared" si="24"/>
        <v>Baden-Württemberg</v>
      </c>
      <c r="C97" s="63"/>
      <c r="D97" s="60"/>
      <c r="E97" s="60"/>
      <c r="F97" s="60"/>
      <c r="G97" s="60"/>
      <c r="H97" s="3"/>
      <c r="I97" s="3"/>
      <c r="J97" s="3"/>
      <c r="K97" s="3"/>
      <c r="L97" s="4"/>
      <c r="M97" s="4"/>
      <c r="N97" s="4"/>
      <c r="O97" s="4"/>
      <c r="P97" s="4"/>
      <c r="Q97" s="4"/>
      <c r="R97" s="4"/>
    </row>
    <row r="98" spans="1:18" s="2" customFormat="1" ht="12.75">
      <c r="A98" s="73" t="str">
        <f t="shared" si="23"/>
        <v>Schmidt, Jan-Felix</v>
      </c>
      <c r="B98" s="5" t="str">
        <f t="shared" si="24"/>
        <v>Bayern</v>
      </c>
      <c r="C98" s="63"/>
      <c r="D98" s="60"/>
      <c r="E98" s="60"/>
      <c r="F98" s="60"/>
      <c r="G98" s="60"/>
      <c r="H98" s="3"/>
      <c r="I98" s="3"/>
      <c r="J98" s="3"/>
      <c r="K98" s="3"/>
      <c r="L98" s="4"/>
      <c r="M98" s="4"/>
      <c r="N98" s="4"/>
      <c r="O98" s="4"/>
      <c r="P98" s="4"/>
      <c r="Q98" s="4"/>
      <c r="R98" s="4"/>
    </row>
    <row r="99" spans="1:18" s="2" customFormat="1" ht="12.75">
      <c r="A99" s="73" t="str">
        <f t="shared" si="23"/>
        <v>Schmidt, Jan-Felix</v>
      </c>
      <c r="B99" s="5" t="str">
        <f t="shared" si="24"/>
        <v>Gegner 6</v>
      </c>
      <c r="C99" s="63"/>
      <c r="D99" s="60"/>
      <c r="E99" s="60"/>
      <c r="F99" s="60"/>
      <c r="G99" s="60"/>
      <c r="H99" s="3"/>
      <c r="I99" s="3"/>
      <c r="J99" s="3"/>
      <c r="K99" s="3"/>
      <c r="L99" s="4"/>
      <c r="M99" s="4"/>
      <c r="N99" s="4"/>
      <c r="O99" s="4"/>
      <c r="P99" s="4"/>
      <c r="Q99" s="4"/>
      <c r="R99" s="4"/>
    </row>
    <row r="100" spans="1:19" s="129" customFormat="1" ht="12.75">
      <c r="A100" s="72" t="str">
        <f>daten!J16</f>
        <v>Thierolf,  Felix</v>
      </c>
      <c r="B100" s="128"/>
      <c r="C100" s="118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</row>
    <row r="101" spans="1:18" s="2" customFormat="1" ht="12.75">
      <c r="A101" s="73" t="str">
        <f aca="true" t="shared" si="25" ref="A101:A106">A100</f>
        <v>Thierolf,  Felix</v>
      </c>
      <c r="B101" s="5" t="str">
        <f aca="true" t="shared" si="26" ref="B101:B106">B3</f>
        <v>NRW</v>
      </c>
      <c r="C101" s="63">
        <v>1</v>
      </c>
      <c r="D101" s="60">
        <v>4</v>
      </c>
      <c r="E101" s="60">
        <v>3</v>
      </c>
      <c r="F101" s="60">
        <v>1</v>
      </c>
      <c r="G101" s="60">
        <v>1</v>
      </c>
      <c r="H101" s="3"/>
      <c r="I101" s="3"/>
      <c r="J101" s="3"/>
      <c r="K101" s="3"/>
      <c r="L101" s="4">
        <v>2</v>
      </c>
      <c r="M101" s="4">
        <v>1</v>
      </c>
      <c r="N101" s="4"/>
      <c r="O101" s="4"/>
      <c r="P101" s="4"/>
      <c r="Q101" s="4"/>
      <c r="R101" s="4"/>
    </row>
    <row r="102" spans="1:18" s="2" customFormat="1" ht="12.75">
      <c r="A102" s="73" t="str">
        <f t="shared" si="25"/>
        <v>Thierolf,  Felix</v>
      </c>
      <c r="B102" s="5" t="str">
        <f t="shared" si="26"/>
        <v>Berlin-Brandenburg</v>
      </c>
      <c r="C102" s="63">
        <v>1</v>
      </c>
      <c r="D102" s="60">
        <v>4</v>
      </c>
      <c r="E102" s="60">
        <v>2</v>
      </c>
      <c r="F102" s="60">
        <v>2</v>
      </c>
      <c r="G102" s="60"/>
      <c r="H102" s="3">
        <v>1</v>
      </c>
      <c r="I102" s="3"/>
      <c r="J102" s="3"/>
      <c r="K102" s="3"/>
      <c r="L102" s="4"/>
      <c r="M102" s="4">
        <v>1</v>
      </c>
      <c r="N102" s="4"/>
      <c r="O102" s="4"/>
      <c r="P102" s="4">
        <v>1</v>
      </c>
      <c r="Q102" s="4">
        <v>1</v>
      </c>
      <c r="R102" s="4"/>
    </row>
    <row r="103" spans="1:18" s="2" customFormat="1" ht="12.75">
      <c r="A103" s="73" t="str">
        <f t="shared" si="25"/>
        <v>Thierolf,  Felix</v>
      </c>
      <c r="B103" s="5" t="str">
        <f t="shared" si="26"/>
        <v>Südwest</v>
      </c>
      <c r="C103" s="63">
        <v>1</v>
      </c>
      <c r="D103" s="60">
        <v>4</v>
      </c>
      <c r="E103" s="60">
        <v>4</v>
      </c>
      <c r="F103" s="60">
        <v>1</v>
      </c>
      <c r="G103" s="60">
        <v>1</v>
      </c>
      <c r="H103" s="3">
        <v>1</v>
      </c>
      <c r="I103" s="3"/>
      <c r="J103" s="3"/>
      <c r="K103" s="3"/>
      <c r="L103" s="4"/>
      <c r="M103" s="4"/>
      <c r="N103" s="4"/>
      <c r="O103" s="4">
        <v>2</v>
      </c>
      <c r="P103" s="4"/>
      <c r="Q103" s="4"/>
      <c r="R103" s="4"/>
    </row>
    <row r="104" spans="1:18" s="2" customFormat="1" ht="12.75">
      <c r="A104" s="73" t="str">
        <f t="shared" si="25"/>
        <v>Thierolf,  Felix</v>
      </c>
      <c r="B104" s="5" t="str">
        <f t="shared" si="26"/>
        <v>Baden-Württemberg</v>
      </c>
      <c r="C104" s="63">
        <v>1</v>
      </c>
      <c r="D104" s="60">
        <v>2</v>
      </c>
      <c r="E104" s="60">
        <v>2</v>
      </c>
      <c r="F104" s="60"/>
      <c r="G104" s="60"/>
      <c r="H104" s="3"/>
      <c r="I104" s="3"/>
      <c r="J104" s="3"/>
      <c r="K104" s="3"/>
      <c r="L104" s="4"/>
      <c r="M104" s="4"/>
      <c r="N104" s="4"/>
      <c r="O104" s="4"/>
      <c r="P104" s="4"/>
      <c r="Q104" s="4"/>
      <c r="R104" s="4"/>
    </row>
    <row r="105" spans="1:18" s="2" customFormat="1" ht="12.75">
      <c r="A105" s="73" t="str">
        <f t="shared" si="25"/>
        <v>Thierolf,  Felix</v>
      </c>
      <c r="B105" s="5" t="str">
        <f t="shared" si="26"/>
        <v>Bayern</v>
      </c>
      <c r="C105" s="63">
        <v>1</v>
      </c>
      <c r="D105" s="60">
        <v>4</v>
      </c>
      <c r="E105" s="60">
        <v>4</v>
      </c>
      <c r="F105" s="60"/>
      <c r="G105" s="60"/>
      <c r="H105" s="3">
        <v>1</v>
      </c>
      <c r="I105" s="3"/>
      <c r="J105" s="3"/>
      <c r="K105" s="3"/>
      <c r="L105" s="4"/>
      <c r="M105" s="4"/>
      <c r="N105" s="4"/>
      <c r="O105" s="4"/>
      <c r="P105" s="4"/>
      <c r="Q105" s="4"/>
      <c r="R105" s="4"/>
    </row>
    <row r="106" spans="1:18" s="2" customFormat="1" ht="12.75">
      <c r="A106" s="73" t="str">
        <f t="shared" si="25"/>
        <v>Thierolf,  Felix</v>
      </c>
      <c r="B106" s="5" t="str">
        <f t="shared" si="26"/>
        <v>Gegner 6</v>
      </c>
      <c r="C106" s="63"/>
      <c r="D106" s="60"/>
      <c r="E106" s="60"/>
      <c r="F106" s="60"/>
      <c r="G106" s="60"/>
      <c r="H106" s="3"/>
      <c r="I106" s="3"/>
      <c r="J106" s="3"/>
      <c r="K106" s="3"/>
      <c r="L106" s="4"/>
      <c r="M106" s="4"/>
      <c r="N106" s="4"/>
      <c r="O106" s="4"/>
      <c r="P106" s="4"/>
      <c r="Q106" s="4"/>
      <c r="R106" s="4"/>
    </row>
    <row r="107" spans="1:18" ht="12.75">
      <c r="A107" s="72" t="str">
        <f>daten!J17</f>
        <v>Weck, Julius</v>
      </c>
      <c r="B107" s="117"/>
      <c r="C107" s="118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</row>
    <row r="108" spans="1:18" s="2" customFormat="1" ht="12.75">
      <c r="A108" s="73" t="str">
        <f aca="true" t="shared" si="27" ref="A108:A113">A107</f>
        <v>Weck, Julius</v>
      </c>
      <c r="B108" s="5" t="str">
        <f aca="true" t="shared" si="28" ref="B108:B113">B3</f>
        <v>NRW</v>
      </c>
      <c r="C108" s="63"/>
      <c r="D108" s="60"/>
      <c r="E108" s="60"/>
      <c r="F108" s="60"/>
      <c r="G108" s="60"/>
      <c r="H108" s="3"/>
      <c r="I108" s="3"/>
      <c r="J108" s="3"/>
      <c r="K108" s="3"/>
      <c r="L108" s="4"/>
      <c r="M108" s="4"/>
      <c r="N108" s="4"/>
      <c r="O108" s="4"/>
      <c r="P108" s="4"/>
      <c r="Q108" s="4"/>
      <c r="R108" s="4"/>
    </row>
    <row r="109" spans="1:18" s="2" customFormat="1" ht="12.75">
      <c r="A109" s="73" t="str">
        <f t="shared" si="27"/>
        <v>Weck, Julius</v>
      </c>
      <c r="B109" s="5" t="str">
        <f t="shared" si="28"/>
        <v>Berlin-Brandenburg</v>
      </c>
      <c r="C109" s="63">
        <v>1</v>
      </c>
      <c r="D109" s="60"/>
      <c r="E109" s="60"/>
      <c r="F109" s="60"/>
      <c r="G109" s="60"/>
      <c r="H109" s="3"/>
      <c r="I109" s="3"/>
      <c r="J109" s="3"/>
      <c r="K109" s="3"/>
      <c r="L109" s="4"/>
      <c r="M109" s="4"/>
      <c r="N109" s="4"/>
      <c r="O109" s="4"/>
      <c r="P109" s="4"/>
      <c r="Q109" s="4"/>
      <c r="R109" s="4"/>
    </row>
    <row r="110" spans="1:18" s="2" customFormat="1" ht="12.75">
      <c r="A110" s="73" t="str">
        <f t="shared" si="27"/>
        <v>Weck, Julius</v>
      </c>
      <c r="B110" s="5" t="str">
        <f t="shared" si="28"/>
        <v>Südwest</v>
      </c>
      <c r="C110" s="63">
        <v>1</v>
      </c>
      <c r="D110" s="60">
        <v>3</v>
      </c>
      <c r="E110" s="60">
        <v>3</v>
      </c>
      <c r="F110" s="60"/>
      <c r="G110" s="60">
        <v>2</v>
      </c>
      <c r="H110" s="3">
        <v>1</v>
      </c>
      <c r="I110" s="3"/>
      <c r="J110" s="3"/>
      <c r="K110" s="3"/>
      <c r="L110" s="4">
        <v>2</v>
      </c>
      <c r="M110" s="4"/>
      <c r="N110" s="4"/>
      <c r="O110" s="4"/>
      <c r="P110" s="4"/>
      <c r="Q110" s="4"/>
      <c r="R110" s="4"/>
    </row>
    <row r="111" spans="1:18" s="2" customFormat="1" ht="12.75">
      <c r="A111" s="73" t="str">
        <f t="shared" si="27"/>
        <v>Weck, Julius</v>
      </c>
      <c r="B111" s="5" t="str">
        <f t="shared" si="28"/>
        <v>Baden-Württemberg</v>
      </c>
      <c r="C111" s="63"/>
      <c r="D111" s="60"/>
      <c r="E111" s="60"/>
      <c r="F111" s="60"/>
      <c r="G111" s="60"/>
      <c r="H111" s="3"/>
      <c r="I111" s="3"/>
      <c r="J111" s="3"/>
      <c r="K111" s="3"/>
      <c r="L111" s="4"/>
      <c r="M111" s="4"/>
      <c r="N111" s="4"/>
      <c r="O111" s="4"/>
      <c r="P111" s="4"/>
      <c r="Q111" s="4"/>
      <c r="R111" s="4"/>
    </row>
    <row r="112" spans="1:18" s="2" customFormat="1" ht="12.75">
      <c r="A112" s="73" t="str">
        <f t="shared" si="27"/>
        <v>Weck, Julius</v>
      </c>
      <c r="B112" s="5" t="str">
        <f t="shared" si="28"/>
        <v>Bayern</v>
      </c>
      <c r="C112" s="63"/>
      <c r="D112" s="60"/>
      <c r="E112" s="60"/>
      <c r="F112" s="60"/>
      <c r="G112" s="60"/>
      <c r="H112" s="3"/>
      <c r="I112" s="3"/>
      <c r="J112" s="3"/>
      <c r="K112" s="3"/>
      <c r="L112" s="4"/>
      <c r="M112" s="4"/>
      <c r="N112" s="4"/>
      <c r="O112" s="4"/>
      <c r="P112" s="4"/>
      <c r="Q112" s="4"/>
      <c r="R112" s="4"/>
    </row>
    <row r="113" spans="1:18" s="2" customFormat="1" ht="12.75">
      <c r="A113" s="73" t="str">
        <f t="shared" si="27"/>
        <v>Weck, Julius</v>
      </c>
      <c r="B113" s="5" t="str">
        <f t="shared" si="28"/>
        <v>Gegner 6</v>
      </c>
      <c r="C113" s="63"/>
      <c r="D113" s="60"/>
      <c r="E113" s="60"/>
      <c r="F113" s="60"/>
      <c r="G113" s="60"/>
      <c r="H113" s="3"/>
      <c r="I113" s="3"/>
      <c r="J113" s="3"/>
      <c r="K113" s="3"/>
      <c r="L113" s="4"/>
      <c r="M113" s="4"/>
      <c r="N113" s="4"/>
      <c r="O113" s="4"/>
      <c r="P113" s="4"/>
      <c r="Q113" s="4"/>
      <c r="R113" s="4"/>
    </row>
    <row r="114" spans="1:18" ht="12.75">
      <c r="A114" s="72">
        <f>daten!J18</f>
        <v>0</v>
      </c>
      <c r="B114" s="117"/>
      <c r="C114" s="118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</row>
    <row r="115" spans="1:18" s="2" customFormat="1" ht="12.75">
      <c r="A115" s="73">
        <f aca="true" t="shared" si="29" ref="A115:A120">A114</f>
        <v>0</v>
      </c>
      <c r="B115" s="5" t="str">
        <f aca="true" t="shared" si="30" ref="B115:B120">B3</f>
        <v>NRW</v>
      </c>
      <c r="C115" s="63"/>
      <c r="D115" s="60"/>
      <c r="E115" s="60"/>
      <c r="F115" s="60"/>
      <c r="G115" s="60"/>
      <c r="H115" s="3"/>
      <c r="I115" s="3"/>
      <c r="J115" s="3"/>
      <c r="K115" s="3"/>
      <c r="L115" s="4"/>
      <c r="M115" s="4"/>
      <c r="N115" s="4"/>
      <c r="O115" s="4"/>
      <c r="P115" s="4"/>
      <c r="Q115" s="4"/>
      <c r="R115" s="4"/>
    </row>
    <row r="116" spans="1:18" s="2" customFormat="1" ht="12.75">
      <c r="A116" s="73">
        <f t="shared" si="29"/>
        <v>0</v>
      </c>
      <c r="B116" s="5" t="str">
        <f t="shared" si="30"/>
        <v>Berlin-Brandenburg</v>
      </c>
      <c r="C116" s="63"/>
      <c r="D116" s="60"/>
      <c r="E116" s="60"/>
      <c r="F116" s="60"/>
      <c r="G116" s="60"/>
      <c r="H116" s="3"/>
      <c r="I116" s="3"/>
      <c r="J116" s="3"/>
      <c r="K116" s="3"/>
      <c r="L116" s="4"/>
      <c r="M116" s="4"/>
      <c r="N116" s="4"/>
      <c r="O116" s="4"/>
      <c r="P116" s="4"/>
      <c r="Q116" s="4"/>
      <c r="R116" s="4"/>
    </row>
    <row r="117" spans="1:18" s="2" customFormat="1" ht="12.75">
      <c r="A117" s="73">
        <f t="shared" si="29"/>
        <v>0</v>
      </c>
      <c r="B117" s="5" t="str">
        <f t="shared" si="30"/>
        <v>Südwest</v>
      </c>
      <c r="C117" s="63"/>
      <c r="D117" s="60"/>
      <c r="E117" s="60"/>
      <c r="F117" s="60"/>
      <c r="G117" s="60"/>
      <c r="H117" s="3"/>
      <c r="I117" s="3"/>
      <c r="J117" s="3"/>
      <c r="K117" s="3"/>
      <c r="L117" s="4"/>
      <c r="M117" s="4"/>
      <c r="N117" s="4"/>
      <c r="O117" s="4"/>
      <c r="P117" s="4"/>
      <c r="Q117" s="4"/>
      <c r="R117" s="4"/>
    </row>
    <row r="118" spans="1:18" s="2" customFormat="1" ht="12.75">
      <c r="A118" s="73">
        <f t="shared" si="29"/>
        <v>0</v>
      </c>
      <c r="B118" s="5" t="str">
        <f t="shared" si="30"/>
        <v>Baden-Württemberg</v>
      </c>
      <c r="C118" s="63"/>
      <c r="D118" s="60"/>
      <c r="E118" s="60"/>
      <c r="F118" s="60"/>
      <c r="G118" s="60"/>
      <c r="H118" s="3"/>
      <c r="I118" s="3"/>
      <c r="J118" s="3"/>
      <c r="K118" s="3"/>
      <c r="L118" s="4"/>
      <c r="M118" s="4"/>
      <c r="N118" s="4"/>
      <c r="O118" s="4"/>
      <c r="P118" s="4"/>
      <c r="Q118" s="4"/>
      <c r="R118" s="4"/>
    </row>
    <row r="119" spans="1:18" s="2" customFormat="1" ht="12.75">
      <c r="A119" s="73">
        <f t="shared" si="29"/>
        <v>0</v>
      </c>
      <c r="B119" s="5" t="str">
        <f t="shared" si="30"/>
        <v>Bayern</v>
      </c>
      <c r="C119" s="63"/>
      <c r="D119" s="60"/>
      <c r="E119" s="60"/>
      <c r="F119" s="60"/>
      <c r="G119" s="60"/>
      <c r="H119" s="3"/>
      <c r="I119" s="3"/>
      <c r="J119" s="3"/>
      <c r="K119" s="3"/>
      <c r="L119" s="4"/>
      <c r="M119" s="4"/>
      <c r="N119" s="4"/>
      <c r="O119" s="4"/>
      <c r="P119" s="4"/>
      <c r="Q119" s="4"/>
      <c r="R119" s="4"/>
    </row>
    <row r="120" spans="1:18" s="2" customFormat="1" ht="12.75">
      <c r="A120" s="73">
        <f t="shared" si="29"/>
        <v>0</v>
      </c>
      <c r="B120" s="5" t="str">
        <f t="shared" si="30"/>
        <v>Gegner 6</v>
      </c>
      <c r="C120" s="63"/>
      <c r="D120" s="60"/>
      <c r="E120" s="60"/>
      <c r="F120" s="60"/>
      <c r="G120" s="60"/>
      <c r="H120" s="3"/>
      <c r="I120" s="3"/>
      <c r="J120" s="3"/>
      <c r="K120" s="3"/>
      <c r="L120" s="4"/>
      <c r="M120" s="4"/>
      <c r="N120" s="4"/>
      <c r="O120" s="4"/>
      <c r="P120" s="4"/>
      <c r="Q120" s="4"/>
      <c r="R120" s="4"/>
    </row>
    <row r="121" spans="1:18" ht="12.75">
      <c r="A121" s="72">
        <f>daten!J19</f>
        <v>0</v>
      </c>
      <c r="B121" s="117"/>
      <c r="C121" s="118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</row>
    <row r="122" spans="1:18" s="2" customFormat="1" ht="12.75">
      <c r="A122" s="73">
        <f aca="true" t="shared" si="31" ref="A122:A127">A121</f>
        <v>0</v>
      </c>
      <c r="B122" s="5" t="str">
        <f aca="true" t="shared" si="32" ref="B122:B127">B3</f>
        <v>NRW</v>
      </c>
      <c r="C122" s="63"/>
      <c r="D122" s="60"/>
      <c r="E122" s="60"/>
      <c r="F122" s="60"/>
      <c r="G122" s="60"/>
      <c r="H122" s="3"/>
      <c r="I122" s="3"/>
      <c r="J122" s="3"/>
      <c r="K122" s="3"/>
      <c r="L122" s="4"/>
      <c r="M122" s="4"/>
      <c r="N122" s="4"/>
      <c r="O122" s="4"/>
      <c r="P122" s="4"/>
      <c r="Q122" s="4"/>
      <c r="R122" s="4"/>
    </row>
    <row r="123" spans="1:18" s="2" customFormat="1" ht="12.75">
      <c r="A123" s="73">
        <f t="shared" si="31"/>
        <v>0</v>
      </c>
      <c r="B123" s="5" t="str">
        <f t="shared" si="32"/>
        <v>Berlin-Brandenburg</v>
      </c>
      <c r="C123" s="63"/>
      <c r="D123" s="60"/>
      <c r="E123" s="60"/>
      <c r="F123" s="60"/>
      <c r="G123" s="60"/>
      <c r="H123" s="3"/>
      <c r="I123" s="3"/>
      <c r="J123" s="3"/>
      <c r="K123" s="3"/>
      <c r="L123" s="4"/>
      <c r="M123" s="4"/>
      <c r="N123" s="4"/>
      <c r="O123" s="4"/>
      <c r="P123" s="4"/>
      <c r="Q123" s="4"/>
      <c r="R123" s="4"/>
    </row>
    <row r="124" spans="1:18" s="2" customFormat="1" ht="12.75">
      <c r="A124" s="73">
        <f t="shared" si="31"/>
        <v>0</v>
      </c>
      <c r="B124" s="5" t="str">
        <f t="shared" si="32"/>
        <v>Südwest</v>
      </c>
      <c r="C124" s="63"/>
      <c r="D124" s="60"/>
      <c r="E124" s="60"/>
      <c r="F124" s="60"/>
      <c r="G124" s="60"/>
      <c r="H124" s="3"/>
      <c r="I124" s="3"/>
      <c r="J124" s="3"/>
      <c r="K124" s="3"/>
      <c r="L124" s="4"/>
      <c r="M124" s="4"/>
      <c r="N124" s="4"/>
      <c r="O124" s="4"/>
      <c r="P124" s="4"/>
      <c r="Q124" s="4"/>
      <c r="R124" s="4"/>
    </row>
    <row r="125" spans="1:18" s="2" customFormat="1" ht="12.75">
      <c r="A125" s="73">
        <f t="shared" si="31"/>
        <v>0</v>
      </c>
      <c r="B125" s="5" t="str">
        <f t="shared" si="32"/>
        <v>Baden-Württemberg</v>
      </c>
      <c r="C125" s="63"/>
      <c r="D125" s="60"/>
      <c r="E125" s="60"/>
      <c r="F125" s="60"/>
      <c r="G125" s="60"/>
      <c r="H125" s="3"/>
      <c r="I125" s="3"/>
      <c r="J125" s="3"/>
      <c r="K125" s="3"/>
      <c r="L125" s="4"/>
      <c r="M125" s="4"/>
      <c r="N125" s="4"/>
      <c r="O125" s="4"/>
      <c r="P125" s="4"/>
      <c r="Q125" s="4"/>
      <c r="R125" s="4"/>
    </row>
    <row r="126" spans="1:18" s="2" customFormat="1" ht="12.75">
      <c r="A126" s="73">
        <f t="shared" si="31"/>
        <v>0</v>
      </c>
      <c r="B126" s="5" t="str">
        <f t="shared" si="32"/>
        <v>Bayern</v>
      </c>
      <c r="C126" s="63"/>
      <c r="D126" s="60"/>
      <c r="E126" s="60"/>
      <c r="F126" s="60"/>
      <c r="G126" s="60"/>
      <c r="H126" s="3"/>
      <c r="I126" s="3"/>
      <c r="J126" s="3"/>
      <c r="K126" s="3"/>
      <c r="L126" s="4"/>
      <c r="M126" s="4"/>
      <c r="N126" s="4"/>
      <c r="O126" s="4"/>
      <c r="P126" s="4"/>
      <c r="Q126" s="4"/>
      <c r="R126" s="4"/>
    </row>
    <row r="127" spans="1:18" s="2" customFormat="1" ht="12.75">
      <c r="A127" s="73">
        <f t="shared" si="31"/>
        <v>0</v>
      </c>
      <c r="B127" s="5" t="str">
        <f t="shared" si="32"/>
        <v>Gegner 6</v>
      </c>
      <c r="C127" s="63"/>
      <c r="D127" s="60"/>
      <c r="E127" s="60"/>
      <c r="F127" s="60"/>
      <c r="G127" s="60"/>
      <c r="H127" s="3"/>
      <c r="I127" s="3"/>
      <c r="J127" s="3"/>
      <c r="K127" s="3"/>
      <c r="L127" s="4"/>
      <c r="M127" s="4"/>
      <c r="N127" s="4"/>
      <c r="O127" s="4"/>
      <c r="P127" s="4"/>
      <c r="Q127" s="4"/>
      <c r="R127" s="4"/>
    </row>
    <row r="128" spans="1:18" ht="12.75">
      <c r="A128" s="72">
        <f>daten!J20</f>
        <v>0</v>
      </c>
      <c r="B128" s="117"/>
      <c r="C128" s="118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</row>
    <row r="129" spans="1:18" s="2" customFormat="1" ht="12.75">
      <c r="A129" s="73">
        <f aca="true" t="shared" si="33" ref="A129:A134">A128</f>
        <v>0</v>
      </c>
      <c r="B129" s="5" t="str">
        <f aca="true" t="shared" si="34" ref="B129:B134">B3</f>
        <v>NRW</v>
      </c>
      <c r="C129" s="63"/>
      <c r="D129" s="60"/>
      <c r="E129" s="60"/>
      <c r="F129" s="60"/>
      <c r="G129" s="60"/>
      <c r="H129" s="3"/>
      <c r="I129" s="3"/>
      <c r="J129" s="3"/>
      <c r="K129" s="3"/>
      <c r="L129" s="4"/>
      <c r="M129" s="4"/>
      <c r="N129" s="4"/>
      <c r="O129" s="4"/>
      <c r="P129" s="4"/>
      <c r="Q129" s="4"/>
      <c r="R129" s="4"/>
    </row>
    <row r="130" spans="1:18" s="2" customFormat="1" ht="12.75">
      <c r="A130" s="73">
        <f t="shared" si="33"/>
        <v>0</v>
      </c>
      <c r="B130" s="5" t="str">
        <f t="shared" si="34"/>
        <v>Berlin-Brandenburg</v>
      </c>
      <c r="C130" s="63"/>
      <c r="D130" s="60"/>
      <c r="E130" s="60"/>
      <c r="F130" s="60"/>
      <c r="G130" s="60"/>
      <c r="H130" s="3"/>
      <c r="I130" s="3"/>
      <c r="J130" s="3"/>
      <c r="K130" s="3"/>
      <c r="L130" s="4"/>
      <c r="M130" s="4"/>
      <c r="N130" s="4"/>
      <c r="O130" s="4"/>
      <c r="P130" s="4"/>
      <c r="Q130" s="4"/>
      <c r="R130" s="4"/>
    </row>
    <row r="131" spans="1:18" s="2" customFormat="1" ht="12.75">
      <c r="A131" s="73">
        <f t="shared" si="33"/>
        <v>0</v>
      </c>
      <c r="B131" s="5" t="str">
        <f t="shared" si="34"/>
        <v>Südwest</v>
      </c>
      <c r="C131" s="63"/>
      <c r="D131" s="60"/>
      <c r="E131" s="60"/>
      <c r="F131" s="60"/>
      <c r="G131" s="60"/>
      <c r="H131" s="3"/>
      <c r="I131" s="3"/>
      <c r="J131" s="3"/>
      <c r="K131" s="3"/>
      <c r="L131" s="4"/>
      <c r="M131" s="4"/>
      <c r="N131" s="4"/>
      <c r="O131" s="4"/>
      <c r="P131" s="4"/>
      <c r="Q131" s="4"/>
      <c r="R131" s="4"/>
    </row>
    <row r="132" spans="1:18" s="2" customFormat="1" ht="12.75">
      <c r="A132" s="73">
        <f t="shared" si="33"/>
        <v>0</v>
      </c>
      <c r="B132" s="5" t="str">
        <f t="shared" si="34"/>
        <v>Baden-Württemberg</v>
      </c>
      <c r="C132" s="63"/>
      <c r="D132" s="60"/>
      <c r="E132" s="60"/>
      <c r="F132" s="60"/>
      <c r="G132" s="60"/>
      <c r="H132" s="3"/>
      <c r="I132" s="3"/>
      <c r="J132" s="3"/>
      <c r="K132" s="3"/>
      <c r="L132" s="4"/>
      <c r="M132" s="4"/>
      <c r="N132" s="4"/>
      <c r="O132" s="4"/>
      <c r="P132" s="4"/>
      <c r="Q132" s="4"/>
      <c r="R132" s="4"/>
    </row>
    <row r="133" spans="1:18" s="2" customFormat="1" ht="12.75">
      <c r="A133" s="73">
        <f t="shared" si="33"/>
        <v>0</v>
      </c>
      <c r="B133" s="5" t="str">
        <f t="shared" si="34"/>
        <v>Bayern</v>
      </c>
      <c r="C133" s="63"/>
      <c r="D133" s="60"/>
      <c r="E133" s="60"/>
      <c r="F133" s="60"/>
      <c r="G133" s="60"/>
      <c r="H133" s="3"/>
      <c r="I133" s="3"/>
      <c r="J133" s="3"/>
      <c r="K133" s="3"/>
      <c r="L133" s="4"/>
      <c r="M133" s="4"/>
      <c r="N133" s="4"/>
      <c r="O133" s="4"/>
      <c r="P133" s="4"/>
      <c r="Q133" s="4"/>
      <c r="R133" s="4"/>
    </row>
    <row r="134" spans="1:18" s="2" customFormat="1" ht="12.75">
      <c r="A134" s="73">
        <f t="shared" si="33"/>
        <v>0</v>
      </c>
      <c r="B134" s="5" t="str">
        <f t="shared" si="34"/>
        <v>Gegner 6</v>
      </c>
      <c r="C134" s="63"/>
      <c r="D134" s="60"/>
      <c r="E134" s="60"/>
      <c r="F134" s="60"/>
      <c r="G134" s="60"/>
      <c r="H134" s="3"/>
      <c r="I134" s="3"/>
      <c r="J134" s="3"/>
      <c r="K134" s="3"/>
      <c r="L134" s="4"/>
      <c r="M134" s="4"/>
      <c r="N134" s="4"/>
      <c r="O134" s="4"/>
      <c r="P134" s="4"/>
      <c r="Q134" s="4"/>
      <c r="R134" s="4"/>
    </row>
    <row r="135" spans="1:18" ht="12.75">
      <c r="A135" s="72">
        <f>daten!J21</f>
        <v>0</v>
      </c>
      <c r="B135" s="117"/>
      <c r="C135" s="118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</row>
    <row r="136" spans="1:18" s="2" customFormat="1" ht="12.75">
      <c r="A136" s="73">
        <f aca="true" t="shared" si="35" ref="A136:A141">A135</f>
        <v>0</v>
      </c>
      <c r="B136" s="5" t="str">
        <f aca="true" t="shared" si="36" ref="B136:B141">B3</f>
        <v>NRW</v>
      </c>
      <c r="C136" s="63"/>
      <c r="D136" s="60"/>
      <c r="E136" s="60"/>
      <c r="F136" s="60"/>
      <c r="G136" s="60"/>
      <c r="H136" s="3"/>
      <c r="I136" s="3"/>
      <c r="J136" s="3"/>
      <c r="K136" s="3"/>
      <c r="L136" s="4"/>
      <c r="M136" s="4"/>
      <c r="N136" s="4"/>
      <c r="O136" s="4"/>
      <c r="P136" s="4"/>
      <c r="Q136" s="4"/>
      <c r="R136" s="4"/>
    </row>
    <row r="137" spans="1:18" s="2" customFormat="1" ht="12.75">
      <c r="A137" s="73">
        <f t="shared" si="35"/>
        <v>0</v>
      </c>
      <c r="B137" s="5" t="str">
        <f t="shared" si="36"/>
        <v>Berlin-Brandenburg</v>
      </c>
      <c r="C137" s="63"/>
      <c r="D137" s="60"/>
      <c r="E137" s="60"/>
      <c r="F137" s="60"/>
      <c r="G137" s="60"/>
      <c r="H137" s="3"/>
      <c r="I137" s="3"/>
      <c r="J137" s="3"/>
      <c r="K137" s="3"/>
      <c r="L137" s="4"/>
      <c r="M137" s="4"/>
      <c r="N137" s="4"/>
      <c r="O137" s="4"/>
      <c r="P137" s="4"/>
      <c r="Q137" s="4"/>
      <c r="R137" s="4"/>
    </row>
    <row r="138" spans="1:18" s="2" customFormat="1" ht="12.75">
      <c r="A138" s="73">
        <f t="shared" si="35"/>
        <v>0</v>
      </c>
      <c r="B138" s="5" t="str">
        <f t="shared" si="36"/>
        <v>Südwest</v>
      </c>
      <c r="C138" s="63"/>
      <c r="D138" s="60"/>
      <c r="E138" s="60"/>
      <c r="F138" s="60"/>
      <c r="G138" s="60"/>
      <c r="H138" s="3"/>
      <c r="I138" s="3"/>
      <c r="J138" s="3"/>
      <c r="K138" s="3"/>
      <c r="L138" s="4"/>
      <c r="M138" s="4"/>
      <c r="N138" s="4"/>
      <c r="O138" s="4"/>
      <c r="P138" s="4"/>
      <c r="Q138" s="4"/>
      <c r="R138" s="4"/>
    </row>
    <row r="139" spans="1:18" s="2" customFormat="1" ht="12.75">
      <c r="A139" s="73">
        <f t="shared" si="35"/>
        <v>0</v>
      </c>
      <c r="B139" s="5" t="str">
        <f t="shared" si="36"/>
        <v>Baden-Württemberg</v>
      </c>
      <c r="C139" s="63"/>
      <c r="D139" s="60"/>
      <c r="E139" s="60"/>
      <c r="F139" s="60"/>
      <c r="G139" s="60"/>
      <c r="H139" s="3"/>
      <c r="I139" s="3"/>
      <c r="J139" s="3"/>
      <c r="K139" s="3"/>
      <c r="L139" s="4"/>
      <c r="M139" s="4"/>
      <c r="N139" s="4"/>
      <c r="O139" s="4"/>
      <c r="P139" s="4"/>
      <c r="Q139" s="4"/>
      <c r="R139" s="4"/>
    </row>
    <row r="140" spans="1:18" s="2" customFormat="1" ht="12.75">
      <c r="A140" s="73">
        <f t="shared" si="35"/>
        <v>0</v>
      </c>
      <c r="B140" s="5" t="str">
        <f t="shared" si="36"/>
        <v>Bayern</v>
      </c>
      <c r="C140" s="63"/>
      <c r="D140" s="60"/>
      <c r="E140" s="60"/>
      <c r="F140" s="60"/>
      <c r="G140" s="60"/>
      <c r="H140" s="3"/>
      <c r="I140" s="3"/>
      <c r="J140" s="3"/>
      <c r="K140" s="3"/>
      <c r="L140" s="4"/>
      <c r="M140" s="4"/>
      <c r="N140" s="4"/>
      <c r="O140" s="4"/>
      <c r="P140" s="4"/>
      <c r="Q140" s="4"/>
      <c r="R140" s="4"/>
    </row>
    <row r="141" spans="1:18" s="2" customFormat="1" ht="12.75">
      <c r="A141" s="73">
        <f t="shared" si="35"/>
        <v>0</v>
      </c>
      <c r="B141" s="5" t="str">
        <f t="shared" si="36"/>
        <v>Gegner 6</v>
      </c>
      <c r="C141" s="63"/>
      <c r="D141" s="60"/>
      <c r="E141" s="60"/>
      <c r="F141" s="60"/>
      <c r="G141" s="60"/>
      <c r="H141" s="3"/>
      <c r="I141" s="3"/>
      <c r="J141" s="3"/>
      <c r="K141" s="3"/>
      <c r="L141" s="4"/>
      <c r="M141" s="4"/>
      <c r="N141" s="4"/>
      <c r="O141" s="4"/>
      <c r="P141" s="4"/>
      <c r="Q141" s="4"/>
      <c r="R141" s="4"/>
    </row>
    <row r="142" spans="1:18" ht="12.75">
      <c r="A142" s="72">
        <f>daten!J22</f>
        <v>0</v>
      </c>
      <c r="B142" s="117"/>
      <c r="C142" s="118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</row>
    <row r="143" spans="1:18" s="2" customFormat="1" ht="12.75">
      <c r="A143" s="73">
        <f aca="true" t="shared" si="37" ref="A143:A148">A142</f>
        <v>0</v>
      </c>
      <c r="B143" s="5" t="str">
        <f aca="true" t="shared" si="38" ref="B143:B148">B31</f>
        <v>NRW</v>
      </c>
      <c r="C143" s="63"/>
      <c r="D143" s="60"/>
      <c r="E143" s="60"/>
      <c r="F143" s="60"/>
      <c r="G143" s="60"/>
      <c r="H143" s="3"/>
      <c r="I143" s="3"/>
      <c r="J143" s="3"/>
      <c r="K143" s="3"/>
      <c r="L143" s="4"/>
      <c r="M143" s="4"/>
      <c r="N143" s="4"/>
      <c r="O143" s="4"/>
      <c r="P143" s="4"/>
      <c r="Q143" s="4"/>
      <c r="R143" s="4"/>
    </row>
    <row r="144" spans="1:18" s="2" customFormat="1" ht="12.75">
      <c r="A144" s="73">
        <f t="shared" si="37"/>
        <v>0</v>
      </c>
      <c r="B144" s="5" t="str">
        <f t="shared" si="38"/>
        <v>Berlin-Brandenburg</v>
      </c>
      <c r="C144" s="63"/>
      <c r="D144" s="60"/>
      <c r="E144" s="60"/>
      <c r="F144" s="60"/>
      <c r="G144" s="60"/>
      <c r="H144" s="3"/>
      <c r="I144" s="3"/>
      <c r="J144" s="3"/>
      <c r="K144" s="3"/>
      <c r="L144" s="4"/>
      <c r="M144" s="4"/>
      <c r="N144" s="4"/>
      <c r="O144" s="4"/>
      <c r="P144" s="4"/>
      <c r="Q144" s="4"/>
      <c r="R144" s="4"/>
    </row>
    <row r="145" spans="1:18" s="2" customFormat="1" ht="12.75">
      <c r="A145" s="73">
        <f t="shared" si="37"/>
        <v>0</v>
      </c>
      <c r="B145" s="5" t="str">
        <f t="shared" si="38"/>
        <v>Südwest</v>
      </c>
      <c r="C145" s="63"/>
      <c r="D145" s="60"/>
      <c r="E145" s="60"/>
      <c r="F145" s="60"/>
      <c r="G145" s="60"/>
      <c r="H145" s="3"/>
      <c r="I145" s="3"/>
      <c r="J145" s="3"/>
      <c r="K145" s="3"/>
      <c r="L145" s="4"/>
      <c r="M145" s="4"/>
      <c r="N145" s="4"/>
      <c r="O145" s="4"/>
      <c r="P145" s="4"/>
      <c r="Q145" s="4"/>
      <c r="R145" s="4"/>
    </row>
    <row r="146" spans="1:18" s="2" customFormat="1" ht="12.75">
      <c r="A146" s="73">
        <f t="shared" si="37"/>
        <v>0</v>
      </c>
      <c r="B146" s="5" t="str">
        <f t="shared" si="38"/>
        <v>Baden-Württemberg</v>
      </c>
      <c r="C146" s="63"/>
      <c r="D146" s="60"/>
      <c r="E146" s="60"/>
      <c r="F146" s="60"/>
      <c r="G146" s="60"/>
      <c r="H146" s="3"/>
      <c r="I146" s="3"/>
      <c r="J146" s="3"/>
      <c r="K146" s="3"/>
      <c r="L146" s="4"/>
      <c r="M146" s="4"/>
      <c r="N146" s="4"/>
      <c r="O146" s="4"/>
      <c r="P146" s="4"/>
      <c r="Q146" s="4"/>
      <c r="R146" s="4"/>
    </row>
    <row r="147" spans="1:18" s="2" customFormat="1" ht="12.75">
      <c r="A147" s="73">
        <f t="shared" si="37"/>
        <v>0</v>
      </c>
      <c r="B147" s="5" t="str">
        <f t="shared" si="38"/>
        <v>Bayern</v>
      </c>
      <c r="C147" s="63"/>
      <c r="D147" s="60"/>
      <c r="E147" s="60"/>
      <c r="F147" s="60"/>
      <c r="G147" s="60"/>
      <c r="H147" s="3"/>
      <c r="I147" s="3"/>
      <c r="J147" s="3"/>
      <c r="K147" s="3"/>
      <c r="L147" s="4"/>
      <c r="M147" s="4"/>
      <c r="N147" s="4"/>
      <c r="O147" s="4"/>
      <c r="P147" s="4"/>
      <c r="Q147" s="4"/>
      <c r="R147" s="4"/>
    </row>
    <row r="148" spans="1:18" s="2" customFormat="1" ht="12.75">
      <c r="A148" s="73">
        <f t="shared" si="37"/>
        <v>0</v>
      </c>
      <c r="B148" s="5" t="str">
        <f t="shared" si="38"/>
        <v>Gegner 6</v>
      </c>
      <c r="C148" s="63"/>
      <c r="D148" s="60"/>
      <c r="E148" s="60"/>
      <c r="F148" s="60"/>
      <c r="G148" s="60"/>
      <c r="H148" s="3"/>
      <c r="I148" s="3"/>
      <c r="J148" s="3"/>
      <c r="K148" s="3"/>
      <c r="L148" s="4"/>
      <c r="M148" s="4"/>
      <c r="N148" s="4"/>
      <c r="O148" s="4"/>
      <c r="P148" s="4"/>
      <c r="Q148" s="4"/>
      <c r="R148" s="4"/>
    </row>
    <row r="149" spans="1:18" ht="12.75">
      <c r="A149" s="72">
        <f>daten!J23</f>
        <v>0</v>
      </c>
      <c r="B149" s="117"/>
      <c r="C149" s="118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</row>
    <row r="150" spans="1:18" s="2" customFormat="1" ht="12.75">
      <c r="A150" s="73">
        <f aca="true" t="shared" si="39" ref="A150:A155">A149</f>
        <v>0</v>
      </c>
      <c r="B150" s="5" t="str">
        <f aca="true" t="shared" si="40" ref="B150:B155">B31</f>
        <v>NRW</v>
      </c>
      <c r="C150" s="63"/>
      <c r="D150" s="60"/>
      <c r="E150" s="60"/>
      <c r="F150" s="60"/>
      <c r="G150" s="60"/>
      <c r="H150" s="3"/>
      <c r="I150" s="3"/>
      <c r="J150" s="3"/>
      <c r="K150" s="3"/>
      <c r="L150" s="4"/>
      <c r="M150" s="4"/>
      <c r="N150" s="4"/>
      <c r="O150" s="4"/>
      <c r="P150" s="4"/>
      <c r="Q150" s="4"/>
      <c r="R150" s="4"/>
    </row>
    <row r="151" spans="1:18" s="2" customFormat="1" ht="12.75">
      <c r="A151" s="73">
        <f t="shared" si="39"/>
        <v>0</v>
      </c>
      <c r="B151" s="5" t="str">
        <f t="shared" si="40"/>
        <v>Berlin-Brandenburg</v>
      </c>
      <c r="C151" s="63"/>
      <c r="D151" s="60"/>
      <c r="E151" s="60"/>
      <c r="F151" s="60"/>
      <c r="G151" s="60"/>
      <c r="H151" s="3"/>
      <c r="I151" s="3"/>
      <c r="J151" s="3"/>
      <c r="K151" s="3"/>
      <c r="L151" s="4"/>
      <c r="M151" s="4"/>
      <c r="N151" s="4"/>
      <c r="O151" s="4"/>
      <c r="P151" s="4"/>
      <c r="Q151" s="4"/>
      <c r="R151" s="4"/>
    </row>
    <row r="152" spans="1:18" s="2" customFormat="1" ht="12.75">
      <c r="A152" s="73">
        <f t="shared" si="39"/>
        <v>0</v>
      </c>
      <c r="B152" s="5" t="str">
        <f t="shared" si="40"/>
        <v>Südwest</v>
      </c>
      <c r="C152" s="63"/>
      <c r="D152" s="60"/>
      <c r="E152" s="60"/>
      <c r="F152" s="60"/>
      <c r="G152" s="60"/>
      <c r="H152" s="3"/>
      <c r="I152" s="3"/>
      <c r="J152" s="3"/>
      <c r="K152" s="3"/>
      <c r="L152" s="4"/>
      <c r="M152" s="4"/>
      <c r="N152" s="4"/>
      <c r="O152" s="4"/>
      <c r="P152" s="4"/>
      <c r="Q152" s="4"/>
      <c r="R152" s="4"/>
    </row>
    <row r="153" spans="1:18" s="2" customFormat="1" ht="12.75">
      <c r="A153" s="73">
        <f t="shared" si="39"/>
        <v>0</v>
      </c>
      <c r="B153" s="5" t="str">
        <f t="shared" si="40"/>
        <v>Baden-Württemberg</v>
      </c>
      <c r="C153" s="63"/>
      <c r="D153" s="60"/>
      <c r="E153" s="60"/>
      <c r="F153" s="60"/>
      <c r="G153" s="60"/>
      <c r="H153" s="3"/>
      <c r="I153" s="3"/>
      <c r="J153" s="3"/>
      <c r="K153" s="3"/>
      <c r="L153" s="4"/>
      <c r="M153" s="4"/>
      <c r="N153" s="4"/>
      <c r="O153" s="4"/>
      <c r="P153" s="4"/>
      <c r="Q153" s="4"/>
      <c r="R153" s="4"/>
    </row>
    <row r="154" spans="1:18" s="2" customFormat="1" ht="12.75">
      <c r="A154" s="73">
        <f t="shared" si="39"/>
        <v>0</v>
      </c>
      <c r="B154" s="5" t="str">
        <f t="shared" si="40"/>
        <v>Bayern</v>
      </c>
      <c r="C154" s="63"/>
      <c r="D154" s="60"/>
      <c r="E154" s="60"/>
      <c r="F154" s="60"/>
      <c r="G154" s="60"/>
      <c r="H154" s="3"/>
      <c r="I154" s="3"/>
      <c r="J154" s="3"/>
      <c r="K154" s="3"/>
      <c r="L154" s="4"/>
      <c r="M154" s="4"/>
      <c r="N154" s="4"/>
      <c r="O154" s="4"/>
      <c r="P154" s="4"/>
      <c r="Q154" s="4"/>
      <c r="R154" s="4"/>
    </row>
    <row r="155" spans="1:18" s="2" customFormat="1" ht="12.75">
      <c r="A155" s="73">
        <f t="shared" si="39"/>
        <v>0</v>
      </c>
      <c r="B155" s="5" t="str">
        <f t="shared" si="40"/>
        <v>Gegner 6</v>
      </c>
      <c r="C155" s="63"/>
      <c r="D155" s="60"/>
      <c r="E155" s="60"/>
      <c r="F155" s="60"/>
      <c r="G155" s="60"/>
      <c r="H155" s="3"/>
      <c r="I155" s="3"/>
      <c r="J155" s="3"/>
      <c r="K155" s="3"/>
      <c r="L155" s="4"/>
      <c r="M155" s="4"/>
      <c r="N155" s="4"/>
      <c r="O155" s="4"/>
      <c r="P155" s="4"/>
      <c r="Q155" s="4"/>
      <c r="R155" s="4"/>
    </row>
    <row r="156" spans="1:18" ht="12.75">
      <c r="A156" s="72">
        <f>daten!J24</f>
        <v>0</v>
      </c>
      <c r="B156" s="117"/>
      <c r="C156" s="118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</row>
    <row r="157" spans="1:18" s="2" customFormat="1" ht="12.75">
      <c r="A157" s="73">
        <f aca="true" t="shared" si="41" ref="A157:A162">A156</f>
        <v>0</v>
      </c>
      <c r="B157" s="5" t="str">
        <f aca="true" t="shared" si="42" ref="B157:B162">B31</f>
        <v>NRW</v>
      </c>
      <c r="C157" s="63"/>
      <c r="D157" s="60"/>
      <c r="E157" s="60"/>
      <c r="F157" s="60"/>
      <c r="G157" s="60"/>
      <c r="H157" s="3"/>
      <c r="I157" s="3"/>
      <c r="J157" s="3"/>
      <c r="K157" s="3"/>
      <c r="L157" s="4"/>
      <c r="M157" s="4"/>
      <c r="N157" s="4"/>
      <c r="O157" s="4"/>
      <c r="P157" s="4"/>
      <c r="Q157" s="4"/>
      <c r="R157" s="4"/>
    </row>
    <row r="158" spans="1:18" s="2" customFormat="1" ht="12.75">
      <c r="A158" s="73">
        <f t="shared" si="41"/>
        <v>0</v>
      </c>
      <c r="B158" s="5" t="str">
        <f t="shared" si="42"/>
        <v>Berlin-Brandenburg</v>
      </c>
      <c r="C158" s="63"/>
      <c r="D158" s="60"/>
      <c r="E158" s="60"/>
      <c r="F158" s="60"/>
      <c r="G158" s="60"/>
      <c r="H158" s="3"/>
      <c r="I158" s="3"/>
      <c r="J158" s="3"/>
      <c r="K158" s="3"/>
      <c r="L158" s="4"/>
      <c r="M158" s="4"/>
      <c r="N158" s="4"/>
      <c r="O158" s="4"/>
      <c r="P158" s="4"/>
      <c r="Q158" s="4"/>
      <c r="R158" s="4"/>
    </row>
    <row r="159" spans="1:18" s="2" customFormat="1" ht="12.75">
      <c r="A159" s="73">
        <f t="shared" si="41"/>
        <v>0</v>
      </c>
      <c r="B159" s="5" t="str">
        <f t="shared" si="42"/>
        <v>Südwest</v>
      </c>
      <c r="C159" s="63"/>
      <c r="D159" s="60"/>
      <c r="E159" s="60"/>
      <c r="F159" s="60"/>
      <c r="G159" s="60"/>
      <c r="H159" s="3"/>
      <c r="I159" s="3"/>
      <c r="J159" s="3"/>
      <c r="K159" s="3"/>
      <c r="L159" s="4"/>
      <c r="M159" s="4"/>
      <c r="N159" s="4"/>
      <c r="O159" s="4"/>
      <c r="P159" s="4"/>
      <c r="Q159" s="4"/>
      <c r="R159" s="4"/>
    </row>
    <row r="160" spans="1:18" s="2" customFormat="1" ht="12.75">
      <c r="A160" s="73">
        <f t="shared" si="41"/>
        <v>0</v>
      </c>
      <c r="B160" s="5" t="str">
        <f t="shared" si="42"/>
        <v>Baden-Württemberg</v>
      </c>
      <c r="C160" s="63"/>
      <c r="D160" s="60"/>
      <c r="E160" s="60"/>
      <c r="F160" s="60"/>
      <c r="G160" s="60"/>
      <c r="H160" s="3"/>
      <c r="I160" s="3"/>
      <c r="J160" s="3"/>
      <c r="K160" s="3"/>
      <c r="L160" s="4"/>
      <c r="M160" s="4"/>
      <c r="N160" s="4"/>
      <c r="O160" s="4"/>
      <c r="P160" s="4"/>
      <c r="Q160" s="4"/>
      <c r="R160" s="4"/>
    </row>
    <row r="161" spans="1:18" s="2" customFormat="1" ht="12.75">
      <c r="A161" s="73">
        <f t="shared" si="41"/>
        <v>0</v>
      </c>
      <c r="B161" s="5" t="str">
        <f t="shared" si="42"/>
        <v>Bayern</v>
      </c>
      <c r="C161" s="63"/>
      <c r="D161" s="60"/>
      <c r="E161" s="60"/>
      <c r="F161" s="60"/>
      <c r="G161" s="60"/>
      <c r="H161" s="3"/>
      <c r="I161" s="3"/>
      <c r="J161" s="3"/>
      <c r="K161" s="3"/>
      <c r="L161" s="4"/>
      <c r="M161" s="4"/>
      <c r="N161" s="4"/>
      <c r="O161" s="4"/>
      <c r="P161" s="4"/>
      <c r="Q161" s="4"/>
      <c r="R161" s="4"/>
    </row>
    <row r="162" spans="1:18" s="2" customFormat="1" ht="12.75">
      <c r="A162" s="73">
        <f t="shared" si="41"/>
        <v>0</v>
      </c>
      <c r="B162" s="5" t="str">
        <f t="shared" si="42"/>
        <v>Gegner 6</v>
      </c>
      <c r="C162" s="63"/>
      <c r="D162" s="60"/>
      <c r="E162" s="60"/>
      <c r="F162" s="60"/>
      <c r="G162" s="60"/>
      <c r="H162" s="3"/>
      <c r="I162" s="3"/>
      <c r="J162" s="3"/>
      <c r="K162" s="3"/>
      <c r="L162" s="4"/>
      <c r="M162" s="4"/>
      <c r="N162" s="4"/>
      <c r="O162" s="4"/>
      <c r="P162" s="4"/>
      <c r="Q162" s="4"/>
      <c r="R162" s="4"/>
    </row>
    <row r="163" spans="1:18" ht="12.75">
      <c r="A163" s="72">
        <f>daten!J25</f>
        <v>0</v>
      </c>
      <c r="B163" s="117"/>
      <c r="C163" s="118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</row>
    <row r="164" spans="1:18" s="2" customFormat="1" ht="12.75">
      <c r="A164" s="73">
        <f aca="true" t="shared" si="43" ref="A164:A169">A163</f>
        <v>0</v>
      </c>
      <c r="B164" s="5" t="str">
        <f aca="true" t="shared" si="44" ref="B164:B169">B31</f>
        <v>NRW</v>
      </c>
      <c r="C164" s="63"/>
      <c r="D164" s="60"/>
      <c r="E164" s="60"/>
      <c r="F164" s="60"/>
      <c r="G164" s="60"/>
      <c r="H164" s="3"/>
      <c r="I164" s="3"/>
      <c r="J164" s="3"/>
      <c r="K164" s="3"/>
      <c r="L164" s="4"/>
      <c r="M164" s="4"/>
      <c r="N164" s="4"/>
      <c r="O164" s="4"/>
      <c r="P164" s="4"/>
      <c r="Q164" s="4"/>
      <c r="R164" s="4"/>
    </row>
    <row r="165" spans="1:18" s="2" customFormat="1" ht="12.75">
      <c r="A165" s="73">
        <f t="shared" si="43"/>
        <v>0</v>
      </c>
      <c r="B165" s="5" t="str">
        <f t="shared" si="44"/>
        <v>Berlin-Brandenburg</v>
      </c>
      <c r="C165" s="63"/>
      <c r="D165" s="60"/>
      <c r="E165" s="60"/>
      <c r="F165" s="60"/>
      <c r="G165" s="60"/>
      <c r="H165" s="3"/>
      <c r="I165" s="3"/>
      <c r="J165" s="3"/>
      <c r="K165" s="3"/>
      <c r="L165" s="4"/>
      <c r="M165" s="4"/>
      <c r="N165" s="4"/>
      <c r="O165" s="4"/>
      <c r="P165" s="4"/>
      <c r="Q165" s="4"/>
      <c r="R165" s="4"/>
    </row>
    <row r="166" spans="1:18" s="2" customFormat="1" ht="12.75">
      <c r="A166" s="73">
        <f t="shared" si="43"/>
        <v>0</v>
      </c>
      <c r="B166" s="5" t="str">
        <f t="shared" si="44"/>
        <v>Südwest</v>
      </c>
      <c r="C166" s="63"/>
      <c r="D166" s="60"/>
      <c r="E166" s="60"/>
      <c r="F166" s="60"/>
      <c r="G166" s="60"/>
      <c r="H166" s="3"/>
      <c r="I166" s="3"/>
      <c r="J166" s="3"/>
      <c r="K166" s="3"/>
      <c r="L166" s="4"/>
      <c r="M166" s="4"/>
      <c r="N166" s="4"/>
      <c r="O166" s="4"/>
      <c r="P166" s="4"/>
      <c r="Q166" s="4"/>
      <c r="R166" s="4"/>
    </row>
    <row r="167" spans="1:18" s="2" customFormat="1" ht="12.75">
      <c r="A167" s="73">
        <f t="shared" si="43"/>
        <v>0</v>
      </c>
      <c r="B167" s="5" t="str">
        <f t="shared" si="44"/>
        <v>Baden-Württemberg</v>
      </c>
      <c r="C167" s="63"/>
      <c r="D167" s="60"/>
      <c r="E167" s="60"/>
      <c r="F167" s="60"/>
      <c r="G167" s="60"/>
      <c r="H167" s="3"/>
      <c r="I167" s="3"/>
      <c r="J167" s="3"/>
      <c r="K167" s="3"/>
      <c r="L167" s="4"/>
      <c r="M167" s="4"/>
      <c r="N167" s="4"/>
      <c r="O167" s="4"/>
      <c r="P167" s="4"/>
      <c r="Q167" s="4"/>
      <c r="R167" s="4"/>
    </row>
    <row r="168" spans="1:18" s="2" customFormat="1" ht="12.75">
      <c r="A168" s="73">
        <f t="shared" si="43"/>
        <v>0</v>
      </c>
      <c r="B168" s="5" t="str">
        <f t="shared" si="44"/>
        <v>Bayern</v>
      </c>
      <c r="C168" s="63"/>
      <c r="D168" s="60"/>
      <c r="E168" s="60"/>
      <c r="F168" s="60"/>
      <c r="G168" s="60"/>
      <c r="H168" s="3"/>
      <c r="I168" s="3"/>
      <c r="J168" s="3"/>
      <c r="K168" s="3"/>
      <c r="L168" s="4"/>
      <c r="M168" s="4"/>
      <c r="N168" s="4"/>
      <c r="O168" s="4"/>
      <c r="P168" s="4"/>
      <c r="Q168" s="4"/>
      <c r="R168" s="4"/>
    </row>
    <row r="169" spans="1:18" s="2" customFormat="1" ht="12.75">
      <c r="A169" s="73">
        <f t="shared" si="43"/>
        <v>0</v>
      </c>
      <c r="B169" s="5" t="str">
        <f t="shared" si="44"/>
        <v>Gegner 6</v>
      </c>
      <c r="C169" s="63"/>
      <c r="D169" s="60"/>
      <c r="E169" s="60"/>
      <c r="F169" s="60"/>
      <c r="G169" s="60"/>
      <c r="H169" s="3"/>
      <c r="I169" s="3"/>
      <c r="J169" s="3"/>
      <c r="K169" s="3"/>
      <c r="L169" s="4"/>
      <c r="M169" s="4"/>
      <c r="N169" s="4"/>
      <c r="O169" s="4"/>
      <c r="P169" s="4"/>
      <c r="Q169" s="4"/>
      <c r="R169" s="4"/>
    </row>
    <row r="171" spans="2:18" s="79" customFormat="1" ht="12.75">
      <c r="B171" s="79" t="s">
        <v>35</v>
      </c>
      <c r="C171" s="90" t="s">
        <v>36</v>
      </c>
      <c r="D171" s="85">
        <f aca="true" t="shared" si="45" ref="D171:L171">SUBTOTAL(9,D3:D169)</f>
        <v>148</v>
      </c>
      <c r="E171" s="85">
        <f t="shared" si="45"/>
        <v>117</v>
      </c>
      <c r="F171" s="85">
        <f t="shared" si="45"/>
        <v>27</v>
      </c>
      <c r="G171" s="85">
        <f t="shared" si="45"/>
        <v>22</v>
      </c>
      <c r="H171" s="87">
        <f t="shared" si="45"/>
        <v>28</v>
      </c>
      <c r="I171" s="87">
        <f t="shared" si="45"/>
        <v>3</v>
      </c>
      <c r="J171" s="87">
        <f t="shared" si="45"/>
        <v>3</v>
      </c>
      <c r="K171" s="87">
        <f t="shared" si="45"/>
        <v>0</v>
      </c>
      <c r="L171" s="89">
        <f t="shared" si="45"/>
        <v>32</v>
      </c>
      <c r="M171" s="89">
        <f aca="true" t="shared" si="46" ref="M171:R171">SUBTOTAL(9,M3:M169)</f>
        <v>26</v>
      </c>
      <c r="N171" s="89">
        <f t="shared" si="46"/>
        <v>1</v>
      </c>
      <c r="O171" s="89">
        <f t="shared" si="46"/>
        <v>13</v>
      </c>
      <c r="P171" s="89">
        <f t="shared" si="46"/>
        <v>2</v>
      </c>
      <c r="Q171" s="89">
        <f t="shared" si="46"/>
        <v>3</v>
      </c>
      <c r="R171" s="89">
        <f t="shared" si="46"/>
        <v>1</v>
      </c>
    </row>
  </sheetData>
  <sheetProtection/>
  <autoFilter ref="B1:B169"/>
  <printOptions/>
  <pageMargins left="0.6692913385826772" right="0.3937007874015748" top="0.7874015748031497" bottom="0.8267716535433072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171"/>
  <sheetViews>
    <sheetView showGridLines="0" zoomScalePageLayoutView="0" workbookViewId="0" topLeftCell="A1">
      <pane ySplit="1" topLeftCell="A2" activePane="bottomLeft" state="frozen"/>
      <selection pane="topLeft" activeCell="A27" sqref="A27"/>
      <selection pane="bottomLeft" activeCell="A27" sqref="A27"/>
    </sheetView>
  </sheetViews>
  <sheetFormatPr defaultColWidth="11.421875" defaultRowHeight="12.75" customHeight="1"/>
  <cols>
    <col min="1" max="1" width="20.7109375" style="131" customWidth="1"/>
    <col min="2" max="2" width="20.7109375" style="116" customWidth="1"/>
    <col min="3" max="18" width="3.7109375" style="116" customWidth="1"/>
    <col min="19" max="22" width="6.7109375" style="116" hidden="1" customWidth="1"/>
    <col min="23" max="27" width="0" style="116" hidden="1" customWidth="1"/>
    <col min="28" max="16384" width="11.421875" style="116" customWidth="1"/>
  </cols>
  <sheetData>
    <row r="1" spans="1:22" s="1" customFormat="1" ht="12.75" customHeight="1">
      <c r="A1" s="71" t="str">
        <f>daten!M1</f>
        <v>Nordrhein-Westfalen</v>
      </c>
      <c r="B1" s="1" t="s">
        <v>27</v>
      </c>
      <c r="C1" s="35" t="s">
        <v>25</v>
      </c>
      <c r="D1" s="35" t="s">
        <v>1</v>
      </c>
      <c r="E1" s="35" t="s">
        <v>0</v>
      </c>
      <c r="F1" s="35" t="s">
        <v>2</v>
      </c>
      <c r="G1" s="35" t="s">
        <v>3</v>
      </c>
      <c r="H1" s="35" t="s">
        <v>4</v>
      </c>
      <c r="I1" s="35" t="s">
        <v>5</v>
      </c>
      <c r="J1" s="35" t="s">
        <v>6</v>
      </c>
      <c r="K1" s="35" t="s">
        <v>7</v>
      </c>
      <c r="L1" s="35" t="s">
        <v>8</v>
      </c>
      <c r="M1" s="35" t="s">
        <v>9</v>
      </c>
      <c r="N1" s="35" t="s">
        <v>10</v>
      </c>
      <c r="O1" s="35" t="s">
        <v>11</v>
      </c>
      <c r="P1" s="35" t="s">
        <v>12</v>
      </c>
      <c r="Q1" s="35" t="s">
        <v>13</v>
      </c>
      <c r="R1" s="35" t="s">
        <v>14</v>
      </c>
      <c r="S1" s="17" t="s">
        <v>15</v>
      </c>
      <c r="T1" s="17" t="s">
        <v>16</v>
      </c>
      <c r="U1" s="17" t="s">
        <v>17</v>
      </c>
      <c r="V1" s="17" t="s">
        <v>18</v>
      </c>
    </row>
    <row r="2" spans="1:24" ht="12.75" customHeight="1">
      <c r="A2" s="72" t="str">
        <f>daten!M2</f>
        <v>Blesing, Robert</v>
      </c>
      <c r="B2" s="117"/>
      <c r="C2" s="118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19">
        <f>IF(E2=0,0,H2/E2)</f>
        <v>0</v>
      </c>
      <c r="T2" s="119">
        <f>IF(E2=0,0,(H2+I2+2*J2+3*K2)/E2)</f>
        <v>0</v>
      </c>
      <c r="U2" s="119">
        <f>IF(SUM(E2+M2+N2+R2)=0,0,(H2+M2+N2)/(E2+M2+N2+R2))</f>
        <v>0</v>
      </c>
      <c r="V2" s="119">
        <f>IF((O2+P2)=0,0,O2/(O2+P2))</f>
        <v>0</v>
      </c>
      <c r="W2" s="121"/>
      <c r="X2" s="121"/>
    </row>
    <row r="3" spans="1:22" s="2" customFormat="1" ht="12.75" customHeight="1">
      <c r="A3" s="73" t="str">
        <f>A2</f>
        <v>Blesing, Robert</v>
      </c>
      <c r="B3" s="12" t="s">
        <v>62</v>
      </c>
      <c r="C3" s="63"/>
      <c r="D3" s="60"/>
      <c r="E3" s="60"/>
      <c r="F3" s="60"/>
      <c r="G3" s="60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10"/>
      <c r="T3" s="5"/>
      <c r="U3" s="5"/>
      <c r="V3" s="5"/>
    </row>
    <row r="4" spans="1:22" s="2" customFormat="1" ht="12.75" customHeight="1">
      <c r="A4" s="73" t="str">
        <f>A2</f>
        <v>Blesing, Robert</v>
      </c>
      <c r="B4" s="12" t="s">
        <v>64</v>
      </c>
      <c r="C4" s="63"/>
      <c r="D4" s="60"/>
      <c r="E4" s="60"/>
      <c r="F4" s="60"/>
      <c r="G4" s="60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10"/>
      <c r="T4" s="5"/>
      <c r="U4" s="5"/>
      <c r="V4" s="5"/>
    </row>
    <row r="5" spans="1:22" s="2" customFormat="1" ht="12.75" customHeight="1">
      <c r="A5" s="73" t="str">
        <f>A2</f>
        <v>Blesing, Robert</v>
      </c>
      <c r="B5" s="12" t="s">
        <v>61</v>
      </c>
      <c r="C5" s="63"/>
      <c r="D5" s="60"/>
      <c r="E5" s="60"/>
      <c r="F5" s="60"/>
      <c r="G5" s="60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10"/>
      <c r="T5" s="5"/>
      <c r="U5" s="5"/>
      <c r="V5" s="5"/>
    </row>
    <row r="6" spans="1:22" s="2" customFormat="1" ht="12.75" customHeight="1">
      <c r="A6" s="73" t="str">
        <f>A2</f>
        <v>Blesing, Robert</v>
      </c>
      <c r="B6" s="12" t="s">
        <v>60</v>
      </c>
      <c r="C6" s="63"/>
      <c r="D6" s="60"/>
      <c r="E6" s="60"/>
      <c r="F6" s="60"/>
      <c r="G6" s="60"/>
      <c r="H6" s="3"/>
      <c r="I6" s="3"/>
      <c r="J6" s="3"/>
      <c r="K6" s="3"/>
      <c r="L6" s="4"/>
      <c r="M6" s="4"/>
      <c r="N6" s="4"/>
      <c r="O6" s="4"/>
      <c r="P6" s="4"/>
      <c r="Q6" s="4"/>
      <c r="R6" s="4"/>
      <c r="S6" s="10"/>
      <c r="T6" s="5"/>
      <c r="U6" s="5"/>
      <c r="V6" s="5"/>
    </row>
    <row r="7" spans="1:22" s="2" customFormat="1" ht="12.75" customHeight="1">
      <c r="A7" s="73" t="str">
        <f>A4</f>
        <v>Blesing, Robert</v>
      </c>
      <c r="B7" s="12" t="s">
        <v>59</v>
      </c>
      <c r="C7" s="63"/>
      <c r="D7" s="60"/>
      <c r="E7" s="60"/>
      <c r="F7" s="60"/>
      <c r="G7" s="60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10"/>
      <c r="T7" s="5"/>
      <c r="U7" s="5"/>
      <c r="V7" s="5"/>
    </row>
    <row r="8" spans="1:22" s="2" customFormat="1" ht="12.75" customHeight="1">
      <c r="A8" s="73" t="str">
        <f>A4</f>
        <v>Blesing, Robert</v>
      </c>
      <c r="B8" s="12" t="s">
        <v>33</v>
      </c>
      <c r="C8" s="63"/>
      <c r="D8" s="60"/>
      <c r="E8" s="60"/>
      <c r="F8" s="60"/>
      <c r="G8" s="60"/>
      <c r="H8" s="3"/>
      <c r="I8" s="3"/>
      <c r="J8" s="3"/>
      <c r="K8" s="3"/>
      <c r="L8" s="4"/>
      <c r="M8" s="4"/>
      <c r="N8" s="4"/>
      <c r="O8" s="4"/>
      <c r="P8" s="4"/>
      <c r="Q8" s="4"/>
      <c r="R8" s="4"/>
      <c r="S8" s="10"/>
      <c r="T8" s="5"/>
      <c r="U8" s="5"/>
      <c r="V8" s="5"/>
    </row>
    <row r="9" spans="1:24" ht="12.75" customHeight="1">
      <c r="A9" s="72" t="str">
        <f>daten!M3</f>
        <v>Börner, Mel</v>
      </c>
      <c r="B9" s="117"/>
      <c r="C9" s="118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19">
        <f>IF(E9=0,0,H9/E9)</f>
        <v>0</v>
      </c>
      <c r="T9" s="119">
        <f>IF(E9=0,0,(H9+I9+2*J9+3*K9)/E9)</f>
        <v>0</v>
      </c>
      <c r="U9" s="119">
        <f>IF(SUM(E9+M9+N9+R9)=0,0,(H9+M9+N9)/(E9+M9+N9+R9))</f>
        <v>0</v>
      </c>
      <c r="V9" s="119">
        <f>IF((O9+P9)=0,0,O9/(O9+P9))</f>
        <v>0</v>
      </c>
      <c r="W9" s="121"/>
      <c r="X9" s="121"/>
    </row>
    <row r="10" spans="1:22" s="2" customFormat="1" ht="12.75" customHeight="1">
      <c r="A10" s="73" t="str">
        <f aca="true" t="shared" si="0" ref="A10:A15">A9</f>
        <v>Börner, Mel</v>
      </c>
      <c r="B10" s="5" t="str">
        <f>$B$3</f>
        <v>Hessen</v>
      </c>
      <c r="C10" s="63"/>
      <c r="D10" s="60"/>
      <c r="E10" s="60"/>
      <c r="F10" s="60"/>
      <c r="G10" s="60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10"/>
      <c r="T10" s="5"/>
      <c r="U10" s="5"/>
      <c r="V10" s="5"/>
    </row>
    <row r="11" spans="1:22" s="2" customFormat="1" ht="12.75" customHeight="1">
      <c r="A11" s="73" t="str">
        <f t="shared" si="0"/>
        <v>Börner, Mel</v>
      </c>
      <c r="B11" s="5" t="str">
        <f>$B$4</f>
        <v>Südwest</v>
      </c>
      <c r="C11" s="63">
        <v>1</v>
      </c>
      <c r="D11" s="60">
        <v>3</v>
      </c>
      <c r="E11" s="60">
        <v>2</v>
      </c>
      <c r="F11" s="60">
        <v>1</v>
      </c>
      <c r="G11" s="60">
        <v>2</v>
      </c>
      <c r="H11" s="3">
        <v>1</v>
      </c>
      <c r="I11" s="3"/>
      <c r="J11" s="3"/>
      <c r="K11" s="3"/>
      <c r="L11" s="4"/>
      <c r="M11" s="4">
        <v>1</v>
      </c>
      <c r="N11" s="4"/>
      <c r="O11" s="4">
        <v>2</v>
      </c>
      <c r="P11" s="4"/>
      <c r="Q11" s="4"/>
      <c r="R11" s="4"/>
      <c r="S11" s="10"/>
      <c r="T11" s="5"/>
      <c r="U11" s="5"/>
      <c r="V11" s="5"/>
    </row>
    <row r="12" spans="1:22" s="2" customFormat="1" ht="12.75" customHeight="1">
      <c r="A12" s="73" t="str">
        <f t="shared" si="0"/>
        <v>Börner, Mel</v>
      </c>
      <c r="B12" s="5" t="str">
        <f>$B$5</f>
        <v>Berlin-Brandenburg</v>
      </c>
      <c r="C12" s="63">
        <v>1</v>
      </c>
      <c r="D12" s="60">
        <v>3</v>
      </c>
      <c r="E12" s="60">
        <v>3</v>
      </c>
      <c r="F12" s="60">
        <v>1</v>
      </c>
      <c r="G12" s="60"/>
      <c r="H12" s="3"/>
      <c r="I12" s="3"/>
      <c r="J12" s="3"/>
      <c r="K12" s="3"/>
      <c r="L12" s="4"/>
      <c r="M12" s="4"/>
      <c r="N12" s="4"/>
      <c r="O12" s="4"/>
      <c r="P12" s="4"/>
      <c r="Q12" s="4"/>
      <c r="R12" s="4"/>
      <c r="S12" s="10"/>
      <c r="T12" s="5"/>
      <c r="U12" s="5"/>
      <c r="V12" s="5"/>
    </row>
    <row r="13" spans="1:22" s="2" customFormat="1" ht="12.75" customHeight="1">
      <c r="A13" s="73" t="str">
        <f t="shared" si="0"/>
        <v>Börner, Mel</v>
      </c>
      <c r="B13" s="5" t="str">
        <f>$B$6</f>
        <v>Bayern</v>
      </c>
      <c r="C13" s="63"/>
      <c r="D13" s="60"/>
      <c r="E13" s="60"/>
      <c r="F13" s="60"/>
      <c r="G13" s="60"/>
      <c r="H13" s="3"/>
      <c r="I13" s="3"/>
      <c r="J13" s="3"/>
      <c r="K13" s="3"/>
      <c r="L13" s="4"/>
      <c r="M13" s="4"/>
      <c r="N13" s="4"/>
      <c r="O13" s="4"/>
      <c r="P13" s="4"/>
      <c r="Q13" s="4"/>
      <c r="R13" s="4"/>
      <c r="S13" s="10"/>
      <c r="T13" s="5"/>
      <c r="U13" s="5"/>
      <c r="V13" s="5"/>
    </row>
    <row r="14" spans="1:22" s="2" customFormat="1" ht="12.75" customHeight="1">
      <c r="A14" s="73" t="str">
        <f t="shared" si="0"/>
        <v>Börner, Mel</v>
      </c>
      <c r="B14" s="5" t="str">
        <f>B7</f>
        <v>Baden-Württemberg</v>
      </c>
      <c r="C14" s="63"/>
      <c r="D14" s="60"/>
      <c r="E14" s="60"/>
      <c r="F14" s="60"/>
      <c r="G14" s="60"/>
      <c r="H14" s="3"/>
      <c r="I14" s="3"/>
      <c r="J14" s="3"/>
      <c r="K14" s="3"/>
      <c r="L14" s="4"/>
      <c r="M14" s="4"/>
      <c r="N14" s="4"/>
      <c r="O14" s="4"/>
      <c r="P14" s="4"/>
      <c r="Q14" s="4"/>
      <c r="R14" s="4"/>
      <c r="S14" s="10"/>
      <c r="T14" s="5"/>
      <c r="U14" s="5"/>
      <c r="V14" s="5"/>
    </row>
    <row r="15" spans="1:22" s="2" customFormat="1" ht="12.75" customHeight="1">
      <c r="A15" s="73" t="str">
        <f t="shared" si="0"/>
        <v>Börner, Mel</v>
      </c>
      <c r="B15" s="5" t="str">
        <f>B8</f>
        <v>Gegner 6</v>
      </c>
      <c r="C15" s="63"/>
      <c r="D15" s="60"/>
      <c r="E15" s="60"/>
      <c r="F15" s="60"/>
      <c r="G15" s="60"/>
      <c r="H15" s="3"/>
      <c r="I15" s="3"/>
      <c r="J15" s="3"/>
      <c r="K15" s="3"/>
      <c r="L15" s="4"/>
      <c r="M15" s="4"/>
      <c r="N15" s="4"/>
      <c r="O15" s="4"/>
      <c r="P15" s="4"/>
      <c r="Q15" s="4"/>
      <c r="R15" s="4"/>
      <c r="S15" s="10"/>
      <c r="T15" s="5"/>
      <c r="U15" s="5"/>
      <c r="V15" s="5"/>
    </row>
    <row r="16" spans="1:24" ht="12.75" customHeight="1">
      <c r="A16" s="72" t="str">
        <f>daten!M4</f>
        <v>Dembowski, Steffen</v>
      </c>
      <c r="B16" s="117"/>
      <c r="C16" s="118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19">
        <f>IF(E16=0,0,H16/E16)</f>
        <v>0</v>
      </c>
      <c r="T16" s="119">
        <f>IF(E16=0,0,(H16+I16+2*J16+3*K16)/E16)</f>
        <v>0</v>
      </c>
      <c r="U16" s="119">
        <f>IF(SUM(E16+M16+N16+R16)=0,0,(H16+M16+N16)/(E16+M16+N16+R16))</f>
        <v>0</v>
      </c>
      <c r="V16" s="119">
        <f>IF((O16+P16)=0,0,O16/(O16+P16))</f>
        <v>0</v>
      </c>
      <c r="W16" s="121"/>
      <c r="X16" s="121"/>
    </row>
    <row r="17" spans="1:22" s="2" customFormat="1" ht="12.75" customHeight="1">
      <c r="A17" s="73" t="str">
        <f aca="true" t="shared" si="1" ref="A17:A22">A16</f>
        <v>Dembowski, Steffen</v>
      </c>
      <c r="B17" s="5" t="str">
        <f aca="true" t="shared" si="2" ref="B17:B22">B3</f>
        <v>Hessen</v>
      </c>
      <c r="C17" s="63"/>
      <c r="D17" s="60"/>
      <c r="E17" s="60"/>
      <c r="F17" s="60"/>
      <c r="G17" s="60"/>
      <c r="H17" s="3"/>
      <c r="I17" s="3"/>
      <c r="J17" s="3"/>
      <c r="K17" s="3"/>
      <c r="L17" s="4"/>
      <c r="M17" s="4"/>
      <c r="N17" s="4"/>
      <c r="O17" s="4"/>
      <c r="P17" s="4"/>
      <c r="Q17" s="4"/>
      <c r="R17" s="4"/>
      <c r="S17" s="10"/>
      <c r="T17" s="5"/>
      <c r="U17" s="5"/>
      <c r="V17" s="5"/>
    </row>
    <row r="18" spans="1:22" s="2" customFormat="1" ht="12.75" customHeight="1">
      <c r="A18" s="73" t="str">
        <f t="shared" si="1"/>
        <v>Dembowski, Steffen</v>
      </c>
      <c r="B18" s="5" t="str">
        <f t="shared" si="2"/>
        <v>Südwest</v>
      </c>
      <c r="C18" s="63"/>
      <c r="D18" s="60"/>
      <c r="E18" s="60"/>
      <c r="F18" s="60"/>
      <c r="G18" s="60"/>
      <c r="H18" s="3"/>
      <c r="I18" s="3"/>
      <c r="J18" s="3"/>
      <c r="K18" s="3"/>
      <c r="L18" s="4"/>
      <c r="M18" s="4"/>
      <c r="N18" s="4"/>
      <c r="O18" s="4"/>
      <c r="P18" s="4"/>
      <c r="Q18" s="4"/>
      <c r="R18" s="4"/>
      <c r="S18" s="10"/>
      <c r="T18" s="5"/>
      <c r="U18" s="5"/>
      <c r="V18" s="5"/>
    </row>
    <row r="19" spans="1:22" s="2" customFormat="1" ht="12.75" customHeight="1">
      <c r="A19" s="73" t="str">
        <f t="shared" si="1"/>
        <v>Dembowski, Steffen</v>
      </c>
      <c r="B19" s="5" t="str">
        <f t="shared" si="2"/>
        <v>Berlin-Brandenburg</v>
      </c>
      <c r="C19" s="63"/>
      <c r="D19" s="60"/>
      <c r="E19" s="60"/>
      <c r="F19" s="60"/>
      <c r="G19" s="60"/>
      <c r="H19" s="3"/>
      <c r="I19" s="3"/>
      <c r="J19" s="3"/>
      <c r="K19" s="3"/>
      <c r="L19" s="4"/>
      <c r="M19" s="4"/>
      <c r="N19" s="4"/>
      <c r="O19" s="4"/>
      <c r="P19" s="4"/>
      <c r="Q19" s="4"/>
      <c r="R19" s="4"/>
      <c r="S19" s="10"/>
      <c r="T19" s="5"/>
      <c r="U19" s="5"/>
      <c r="V19" s="5"/>
    </row>
    <row r="20" spans="1:22" s="2" customFormat="1" ht="12.75" customHeight="1">
      <c r="A20" s="73" t="str">
        <f t="shared" si="1"/>
        <v>Dembowski, Steffen</v>
      </c>
      <c r="B20" s="5" t="str">
        <f t="shared" si="2"/>
        <v>Bayern</v>
      </c>
      <c r="C20" s="63"/>
      <c r="D20" s="60"/>
      <c r="E20" s="60"/>
      <c r="F20" s="60"/>
      <c r="G20" s="60"/>
      <c r="H20" s="3"/>
      <c r="I20" s="3"/>
      <c r="J20" s="3"/>
      <c r="K20" s="3"/>
      <c r="L20" s="4"/>
      <c r="M20" s="4"/>
      <c r="N20" s="4"/>
      <c r="O20" s="4"/>
      <c r="P20" s="4"/>
      <c r="Q20" s="4"/>
      <c r="R20" s="4"/>
      <c r="S20" s="10"/>
      <c r="T20" s="5"/>
      <c r="U20" s="5"/>
      <c r="V20" s="5"/>
    </row>
    <row r="21" spans="1:22" s="2" customFormat="1" ht="12.75" customHeight="1">
      <c r="A21" s="73" t="str">
        <f t="shared" si="1"/>
        <v>Dembowski, Steffen</v>
      </c>
      <c r="B21" s="5" t="str">
        <f t="shared" si="2"/>
        <v>Baden-Württemberg</v>
      </c>
      <c r="C21" s="63"/>
      <c r="D21" s="60"/>
      <c r="E21" s="60"/>
      <c r="F21" s="60"/>
      <c r="G21" s="60"/>
      <c r="H21" s="3"/>
      <c r="I21" s="3"/>
      <c r="J21" s="3"/>
      <c r="K21" s="3"/>
      <c r="L21" s="4"/>
      <c r="M21" s="4"/>
      <c r="N21" s="4"/>
      <c r="O21" s="4"/>
      <c r="P21" s="4"/>
      <c r="Q21" s="4"/>
      <c r="R21" s="4"/>
      <c r="S21" s="10"/>
      <c r="T21" s="5"/>
      <c r="U21" s="5"/>
      <c r="V21" s="5"/>
    </row>
    <row r="22" spans="1:22" s="2" customFormat="1" ht="12.75" customHeight="1">
      <c r="A22" s="73" t="str">
        <f t="shared" si="1"/>
        <v>Dembowski, Steffen</v>
      </c>
      <c r="B22" s="5" t="str">
        <f t="shared" si="2"/>
        <v>Gegner 6</v>
      </c>
      <c r="C22" s="63"/>
      <c r="D22" s="60"/>
      <c r="E22" s="60"/>
      <c r="F22" s="60"/>
      <c r="G22" s="60"/>
      <c r="H22" s="3"/>
      <c r="I22" s="3"/>
      <c r="J22" s="3"/>
      <c r="K22" s="3"/>
      <c r="L22" s="4"/>
      <c r="M22" s="4"/>
      <c r="N22" s="4"/>
      <c r="O22" s="4"/>
      <c r="P22" s="4"/>
      <c r="Q22" s="4"/>
      <c r="R22" s="4"/>
      <c r="S22" s="10"/>
      <c r="T22" s="5"/>
      <c r="U22" s="5"/>
      <c r="V22" s="5"/>
    </row>
    <row r="23" spans="1:52" ht="12.75" customHeight="1">
      <c r="A23" s="72" t="str">
        <f>daten!M5</f>
        <v>Eckermann, Max</v>
      </c>
      <c r="B23" s="117"/>
      <c r="C23" s="118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19">
        <f>IF(E23=0,0,H23/E23)</f>
        <v>0</v>
      </c>
      <c r="T23" s="119">
        <f>IF(E23=0,0,(H23+I23+2*J23+3*K23)/E23)</f>
        <v>0</v>
      </c>
      <c r="U23" s="119">
        <f>IF(SUM(E23+M23+N23+R23)=0,0,(H23+M23+N23)/(E23+M23+N23+R23))</f>
        <v>0</v>
      </c>
      <c r="V23" s="119">
        <f>IF((O23+P23)=0,0,O23/(O23+P23))</f>
        <v>0</v>
      </c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</row>
    <row r="24" spans="1:22" s="2" customFormat="1" ht="12.75" customHeight="1">
      <c r="A24" s="73" t="str">
        <f aca="true" t="shared" si="3" ref="A24:A29">A23</f>
        <v>Eckermann, Max</v>
      </c>
      <c r="B24" s="5" t="str">
        <f aca="true" t="shared" si="4" ref="B24:B29">B3</f>
        <v>Hessen</v>
      </c>
      <c r="C24" s="63">
        <v>1</v>
      </c>
      <c r="D24" s="60">
        <v>4</v>
      </c>
      <c r="E24" s="60">
        <v>2</v>
      </c>
      <c r="F24" s="60">
        <v>1</v>
      </c>
      <c r="G24" s="60">
        <v>2</v>
      </c>
      <c r="H24" s="3"/>
      <c r="I24" s="3"/>
      <c r="J24" s="3"/>
      <c r="K24" s="3"/>
      <c r="L24" s="4"/>
      <c r="M24" s="4"/>
      <c r="N24" s="4">
        <v>1</v>
      </c>
      <c r="O24" s="4"/>
      <c r="P24" s="4"/>
      <c r="Q24" s="4">
        <v>1</v>
      </c>
      <c r="R24" s="4"/>
      <c r="S24" s="10"/>
      <c r="T24" s="5"/>
      <c r="U24" s="5"/>
      <c r="V24" s="5"/>
    </row>
    <row r="25" spans="1:22" s="2" customFormat="1" ht="12.75" customHeight="1">
      <c r="A25" s="73" t="str">
        <f t="shared" si="3"/>
        <v>Eckermann, Max</v>
      </c>
      <c r="B25" s="5" t="str">
        <f t="shared" si="4"/>
        <v>Südwest</v>
      </c>
      <c r="C25" s="63"/>
      <c r="D25" s="60"/>
      <c r="E25" s="60"/>
      <c r="F25" s="60"/>
      <c r="G25" s="60"/>
      <c r="H25" s="3"/>
      <c r="I25" s="3"/>
      <c r="J25" s="3"/>
      <c r="K25" s="3"/>
      <c r="L25" s="4"/>
      <c r="M25" s="4"/>
      <c r="N25" s="4"/>
      <c r="O25" s="4"/>
      <c r="P25" s="4"/>
      <c r="Q25" s="4"/>
      <c r="R25" s="4"/>
      <c r="S25" s="10"/>
      <c r="T25" s="5"/>
      <c r="U25" s="5"/>
      <c r="V25" s="5"/>
    </row>
    <row r="26" spans="1:22" s="2" customFormat="1" ht="12.75" customHeight="1">
      <c r="A26" s="73" t="str">
        <f t="shared" si="3"/>
        <v>Eckermann, Max</v>
      </c>
      <c r="B26" s="5" t="str">
        <f t="shared" si="4"/>
        <v>Berlin-Brandenburg</v>
      </c>
      <c r="C26" s="63">
        <v>1</v>
      </c>
      <c r="D26" s="60">
        <v>5</v>
      </c>
      <c r="E26" s="60">
        <v>4</v>
      </c>
      <c r="F26" s="60"/>
      <c r="G26" s="60"/>
      <c r="H26" s="3"/>
      <c r="I26" s="3"/>
      <c r="J26" s="3"/>
      <c r="K26" s="3"/>
      <c r="L26" s="4">
        <v>1</v>
      </c>
      <c r="M26" s="4"/>
      <c r="N26" s="4"/>
      <c r="O26" s="4"/>
      <c r="P26" s="4"/>
      <c r="Q26" s="4">
        <v>1</v>
      </c>
      <c r="R26" s="4"/>
      <c r="S26" s="10"/>
      <c r="T26" s="5"/>
      <c r="U26" s="5"/>
      <c r="V26" s="5"/>
    </row>
    <row r="27" spans="1:22" s="2" customFormat="1" ht="12.75" customHeight="1">
      <c r="A27" s="73" t="str">
        <f t="shared" si="3"/>
        <v>Eckermann, Max</v>
      </c>
      <c r="B27" s="5" t="str">
        <f t="shared" si="4"/>
        <v>Bayern</v>
      </c>
      <c r="C27" s="63">
        <v>1</v>
      </c>
      <c r="D27" s="60">
        <v>4</v>
      </c>
      <c r="E27" s="60">
        <v>4</v>
      </c>
      <c r="F27" s="60"/>
      <c r="G27" s="60">
        <v>1</v>
      </c>
      <c r="H27" s="3">
        <v>1</v>
      </c>
      <c r="I27" s="3"/>
      <c r="J27" s="3"/>
      <c r="K27" s="3"/>
      <c r="L27" s="4">
        <v>1</v>
      </c>
      <c r="M27" s="4"/>
      <c r="N27" s="4"/>
      <c r="O27" s="4">
        <v>1</v>
      </c>
      <c r="P27" s="4"/>
      <c r="Q27" s="4"/>
      <c r="R27" s="4"/>
      <c r="S27" s="10"/>
      <c r="T27" s="5"/>
      <c r="U27" s="5"/>
      <c r="V27" s="5"/>
    </row>
    <row r="28" spans="1:22" s="2" customFormat="1" ht="12.75" customHeight="1">
      <c r="A28" s="73" t="str">
        <f t="shared" si="3"/>
        <v>Eckermann, Max</v>
      </c>
      <c r="B28" s="5" t="str">
        <f t="shared" si="4"/>
        <v>Baden-Württemberg</v>
      </c>
      <c r="C28" s="63">
        <v>1</v>
      </c>
      <c r="D28" s="60">
        <v>2</v>
      </c>
      <c r="E28" s="60">
        <v>2</v>
      </c>
      <c r="F28" s="60"/>
      <c r="G28" s="60"/>
      <c r="H28" s="3">
        <v>1</v>
      </c>
      <c r="I28" s="3"/>
      <c r="J28" s="3"/>
      <c r="K28" s="3"/>
      <c r="L28" s="4"/>
      <c r="M28" s="4"/>
      <c r="N28" s="4"/>
      <c r="O28" s="4"/>
      <c r="P28" s="4"/>
      <c r="Q28" s="4"/>
      <c r="R28" s="4"/>
      <c r="S28" s="10"/>
      <c r="T28" s="5"/>
      <c r="U28" s="5"/>
      <c r="V28" s="5"/>
    </row>
    <row r="29" spans="1:22" s="2" customFormat="1" ht="12.75" customHeight="1">
      <c r="A29" s="73" t="str">
        <f t="shared" si="3"/>
        <v>Eckermann, Max</v>
      </c>
      <c r="B29" s="5" t="str">
        <f t="shared" si="4"/>
        <v>Gegner 6</v>
      </c>
      <c r="C29" s="63"/>
      <c r="D29" s="60"/>
      <c r="E29" s="60"/>
      <c r="F29" s="60"/>
      <c r="G29" s="60"/>
      <c r="H29" s="3"/>
      <c r="I29" s="3"/>
      <c r="J29" s="3"/>
      <c r="K29" s="3"/>
      <c r="L29" s="4"/>
      <c r="M29" s="4"/>
      <c r="N29" s="4"/>
      <c r="O29" s="4"/>
      <c r="P29" s="4"/>
      <c r="Q29" s="4"/>
      <c r="R29" s="4"/>
      <c r="S29" s="10"/>
      <c r="T29" s="5"/>
      <c r="U29" s="5"/>
      <c r="V29" s="5"/>
    </row>
    <row r="30" spans="1:24" ht="12.75" customHeight="1">
      <c r="A30" s="72" t="str">
        <f>daten!M6</f>
        <v>Günther Farah, Marcelo</v>
      </c>
      <c r="B30" s="117"/>
      <c r="C30" s="118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19">
        <f>IF(E30=0,0,H30/E30)</f>
        <v>0</v>
      </c>
      <c r="T30" s="119">
        <f>IF(E30=0,0,(H30+I30+2*J30+3*K30)/E30)</f>
        <v>0</v>
      </c>
      <c r="U30" s="119">
        <f>IF(SUM(E30+M30+N30+R30)=0,0,(H30+M30+N30)/(E30+M30+N30+R30))</f>
        <v>0</v>
      </c>
      <c r="V30" s="119">
        <f>IF((O30+P30)=0,0,O30/(O30+P30))</f>
        <v>0</v>
      </c>
      <c r="W30" s="121"/>
      <c r="X30" s="121"/>
    </row>
    <row r="31" spans="1:22" s="2" customFormat="1" ht="12.75" customHeight="1">
      <c r="A31" s="73" t="str">
        <f aca="true" t="shared" si="5" ref="A31:A36">A30</f>
        <v>Günther Farah, Marcelo</v>
      </c>
      <c r="B31" s="5" t="str">
        <f aca="true" t="shared" si="6" ref="B31:B36">B3</f>
        <v>Hessen</v>
      </c>
      <c r="C31" s="63"/>
      <c r="D31" s="60"/>
      <c r="E31" s="60"/>
      <c r="F31" s="60"/>
      <c r="G31" s="60"/>
      <c r="H31" s="3"/>
      <c r="I31" s="3"/>
      <c r="J31" s="3"/>
      <c r="K31" s="3"/>
      <c r="L31" s="4"/>
      <c r="M31" s="4"/>
      <c r="N31" s="4"/>
      <c r="O31" s="4"/>
      <c r="P31" s="4"/>
      <c r="Q31" s="57"/>
      <c r="R31" s="4"/>
      <c r="S31" s="10"/>
      <c r="T31" s="5"/>
      <c r="U31" s="5"/>
      <c r="V31" s="5"/>
    </row>
    <row r="32" spans="1:22" s="2" customFormat="1" ht="12.75" customHeight="1">
      <c r="A32" s="73" t="str">
        <f t="shared" si="5"/>
        <v>Günther Farah, Marcelo</v>
      </c>
      <c r="B32" s="5" t="str">
        <f t="shared" si="6"/>
        <v>Südwest</v>
      </c>
      <c r="C32" s="63">
        <v>1</v>
      </c>
      <c r="D32" s="60">
        <v>3</v>
      </c>
      <c r="E32" s="60">
        <v>1</v>
      </c>
      <c r="F32" s="60">
        <v>1</v>
      </c>
      <c r="G32" s="60"/>
      <c r="H32" s="3"/>
      <c r="I32" s="3"/>
      <c r="J32" s="3"/>
      <c r="K32" s="3"/>
      <c r="L32" s="4">
        <v>1</v>
      </c>
      <c r="M32" s="4">
        <v>2</v>
      </c>
      <c r="N32" s="4"/>
      <c r="O32" s="4">
        <v>1</v>
      </c>
      <c r="P32" s="4"/>
      <c r="Q32" s="57"/>
      <c r="R32" s="4"/>
      <c r="S32" s="10"/>
      <c r="T32" s="5"/>
      <c r="U32" s="5"/>
      <c r="V32" s="5"/>
    </row>
    <row r="33" spans="1:22" s="2" customFormat="1" ht="12.75" customHeight="1">
      <c r="A33" s="73" t="str">
        <f t="shared" si="5"/>
        <v>Günther Farah, Marcelo</v>
      </c>
      <c r="B33" s="5" t="str">
        <f t="shared" si="6"/>
        <v>Berlin-Brandenburg</v>
      </c>
      <c r="C33" s="63">
        <v>1</v>
      </c>
      <c r="D33" s="60">
        <v>4</v>
      </c>
      <c r="E33" s="60">
        <v>2</v>
      </c>
      <c r="F33" s="60">
        <v>1</v>
      </c>
      <c r="G33" s="60">
        <v>1</v>
      </c>
      <c r="H33" s="3"/>
      <c r="I33" s="3"/>
      <c r="J33" s="3"/>
      <c r="K33" s="3"/>
      <c r="L33" s="4"/>
      <c r="M33" s="4">
        <v>1</v>
      </c>
      <c r="N33" s="4"/>
      <c r="O33" s="4">
        <v>1</v>
      </c>
      <c r="P33" s="4"/>
      <c r="Q33" s="57">
        <v>1</v>
      </c>
      <c r="R33" s="4"/>
      <c r="S33" s="10"/>
      <c r="T33" s="5"/>
      <c r="U33" s="5"/>
      <c r="V33" s="5"/>
    </row>
    <row r="34" spans="1:22" s="2" customFormat="1" ht="12.75" customHeight="1">
      <c r="A34" s="73" t="str">
        <f t="shared" si="5"/>
        <v>Günther Farah, Marcelo</v>
      </c>
      <c r="B34" s="5" t="str">
        <f t="shared" si="6"/>
        <v>Bayern</v>
      </c>
      <c r="C34" s="63"/>
      <c r="D34" s="60"/>
      <c r="E34" s="60"/>
      <c r="F34" s="60"/>
      <c r="G34" s="60"/>
      <c r="H34" s="3"/>
      <c r="I34" s="3"/>
      <c r="J34" s="3"/>
      <c r="K34" s="3"/>
      <c r="L34" s="4"/>
      <c r="M34" s="4"/>
      <c r="N34" s="4"/>
      <c r="O34" s="4"/>
      <c r="P34" s="4"/>
      <c r="Q34" s="57"/>
      <c r="R34" s="4"/>
      <c r="S34" s="10"/>
      <c r="T34" s="5"/>
      <c r="U34" s="5"/>
      <c r="V34" s="5"/>
    </row>
    <row r="35" spans="1:22" s="2" customFormat="1" ht="12.75" customHeight="1">
      <c r="A35" s="73" t="str">
        <f t="shared" si="5"/>
        <v>Günther Farah, Marcelo</v>
      </c>
      <c r="B35" s="5" t="str">
        <f t="shared" si="6"/>
        <v>Baden-Württemberg</v>
      </c>
      <c r="C35" s="63"/>
      <c r="D35" s="60"/>
      <c r="E35" s="60"/>
      <c r="F35" s="60"/>
      <c r="G35" s="60"/>
      <c r="H35" s="3"/>
      <c r="I35" s="3"/>
      <c r="J35" s="3"/>
      <c r="K35" s="3"/>
      <c r="L35" s="4"/>
      <c r="M35" s="4"/>
      <c r="N35" s="4"/>
      <c r="O35" s="4"/>
      <c r="P35" s="4"/>
      <c r="Q35" s="57"/>
      <c r="R35" s="4"/>
      <c r="S35" s="10"/>
      <c r="T35" s="5"/>
      <c r="U35" s="5"/>
      <c r="V35" s="5"/>
    </row>
    <row r="36" spans="1:22" s="2" customFormat="1" ht="12.75" customHeight="1">
      <c r="A36" s="73" t="str">
        <f t="shared" si="5"/>
        <v>Günther Farah, Marcelo</v>
      </c>
      <c r="B36" s="5" t="str">
        <f t="shared" si="6"/>
        <v>Gegner 6</v>
      </c>
      <c r="C36" s="63"/>
      <c r="D36" s="60"/>
      <c r="E36" s="60"/>
      <c r="F36" s="60"/>
      <c r="G36" s="60"/>
      <c r="H36" s="3"/>
      <c r="I36" s="3"/>
      <c r="J36" s="3"/>
      <c r="K36" s="3"/>
      <c r="L36" s="4"/>
      <c r="M36" s="4"/>
      <c r="N36" s="4"/>
      <c r="O36" s="4"/>
      <c r="P36" s="4"/>
      <c r="Q36" s="57"/>
      <c r="R36" s="4"/>
      <c r="S36" s="10"/>
      <c r="T36" s="5"/>
      <c r="U36" s="5"/>
      <c r="V36" s="5"/>
    </row>
    <row r="37" spans="1:24" ht="12.75" customHeight="1">
      <c r="A37" s="72" t="str">
        <f>daten!M7</f>
        <v>Hartmann, Linus</v>
      </c>
      <c r="B37" s="117"/>
      <c r="C37" s="118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19">
        <f>IF(E37=0,0,H37/E37)</f>
        <v>0</v>
      </c>
      <c r="T37" s="119">
        <f>IF(E37=0,0,(H37+I37+2*J37+3*K37)/E37)</f>
        <v>0</v>
      </c>
      <c r="U37" s="119">
        <f>IF(SUM(E37+M37+N37+R37)=0,0,(H37+M37+N37)/(E37+M37+N37+R37))</f>
        <v>0</v>
      </c>
      <c r="V37" s="119">
        <f>IF((O37+P37)=0,0,O37/(O37+P37))</f>
        <v>0</v>
      </c>
      <c r="W37" s="121"/>
      <c r="X37" s="121"/>
    </row>
    <row r="38" spans="1:22" s="2" customFormat="1" ht="12.75" customHeight="1">
      <c r="A38" s="73" t="str">
        <f aca="true" t="shared" si="7" ref="A38:A43">A37</f>
        <v>Hartmann, Linus</v>
      </c>
      <c r="B38" s="5" t="str">
        <f aca="true" t="shared" si="8" ref="B38:B43">B3</f>
        <v>Hessen</v>
      </c>
      <c r="C38" s="63">
        <v>1</v>
      </c>
      <c r="D38" s="60">
        <v>4</v>
      </c>
      <c r="E38" s="60">
        <v>1</v>
      </c>
      <c r="F38" s="60">
        <v>2</v>
      </c>
      <c r="G38" s="60"/>
      <c r="H38" s="3"/>
      <c r="I38" s="3"/>
      <c r="J38" s="3"/>
      <c r="K38" s="3"/>
      <c r="L38" s="4"/>
      <c r="M38" s="4">
        <v>2</v>
      </c>
      <c r="N38" s="4">
        <v>1</v>
      </c>
      <c r="O38" s="4"/>
      <c r="P38" s="4"/>
      <c r="Q38" s="4"/>
      <c r="R38" s="4"/>
      <c r="S38" s="10"/>
      <c r="T38" s="5"/>
      <c r="U38" s="5"/>
      <c r="V38" s="5"/>
    </row>
    <row r="39" spans="1:22" s="2" customFormat="1" ht="12.75" customHeight="1">
      <c r="A39" s="73" t="str">
        <f t="shared" si="7"/>
        <v>Hartmann, Linus</v>
      </c>
      <c r="B39" s="5" t="str">
        <f t="shared" si="8"/>
        <v>Südwest</v>
      </c>
      <c r="C39" s="63">
        <v>1</v>
      </c>
      <c r="D39" s="60">
        <v>3</v>
      </c>
      <c r="E39" s="60">
        <v>1</v>
      </c>
      <c r="F39" s="60">
        <v>2</v>
      </c>
      <c r="G39" s="60"/>
      <c r="H39" s="3">
        <v>1</v>
      </c>
      <c r="I39" s="3"/>
      <c r="J39" s="3"/>
      <c r="K39" s="3"/>
      <c r="L39" s="4"/>
      <c r="M39" s="4">
        <v>2</v>
      </c>
      <c r="N39" s="4"/>
      <c r="O39" s="4">
        <v>5</v>
      </c>
      <c r="P39" s="4"/>
      <c r="Q39" s="4"/>
      <c r="R39" s="4"/>
      <c r="S39" s="10"/>
      <c r="T39" s="5"/>
      <c r="U39" s="5"/>
      <c r="V39" s="5"/>
    </row>
    <row r="40" spans="1:22" s="2" customFormat="1" ht="12.75" customHeight="1">
      <c r="A40" s="73" t="str">
        <f t="shared" si="7"/>
        <v>Hartmann, Linus</v>
      </c>
      <c r="B40" s="5" t="str">
        <f t="shared" si="8"/>
        <v>Berlin-Brandenburg</v>
      </c>
      <c r="C40" s="63"/>
      <c r="D40" s="60"/>
      <c r="E40" s="60"/>
      <c r="F40" s="60"/>
      <c r="G40" s="60"/>
      <c r="H40" s="3"/>
      <c r="I40" s="3"/>
      <c r="J40" s="3"/>
      <c r="K40" s="3"/>
      <c r="L40" s="4"/>
      <c r="M40" s="4"/>
      <c r="N40" s="4"/>
      <c r="O40" s="4"/>
      <c r="P40" s="4"/>
      <c r="Q40" s="4"/>
      <c r="R40" s="4"/>
      <c r="S40" s="10"/>
      <c r="T40" s="5"/>
      <c r="U40" s="5"/>
      <c r="V40" s="5"/>
    </row>
    <row r="41" spans="1:22" s="2" customFormat="1" ht="12.75" customHeight="1">
      <c r="A41" s="73" t="str">
        <f t="shared" si="7"/>
        <v>Hartmann, Linus</v>
      </c>
      <c r="B41" s="5" t="str">
        <f t="shared" si="8"/>
        <v>Bayern</v>
      </c>
      <c r="C41" s="63">
        <v>1</v>
      </c>
      <c r="D41" s="60">
        <v>4</v>
      </c>
      <c r="E41" s="60">
        <v>2</v>
      </c>
      <c r="F41" s="60">
        <v>1</v>
      </c>
      <c r="G41" s="60">
        <v>1</v>
      </c>
      <c r="H41" s="3"/>
      <c r="I41" s="3"/>
      <c r="J41" s="3"/>
      <c r="K41" s="3"/>
      <c r="L41" s="4">
        <v>1</v>
      </c>
      <c r="M41" s="4"/>
      <c r="N41" s="4"/>
      <c r="O41" s="4">
        <v>1</v>
      </c>
      <c r="P41" s="4"/>
      <c r="Q41" s="4">
        <v>2</v>
      </c>
      <c r="R41" s="4"/>
      <c r="S41" s="10"/>
      <c r="T41" s="5"/>
      <c r="U41" s="5"/>
      <c r="V41" s="5"/>
    </row>
    <row r="42" spans="1:22" s="2" customFormat="1" ht="12.75" customHeight="1">
      <c r="A42" s="73" t="str">
        <f t="shared" si="7"/>
        <v>Hartmann, Linus</v>
      </c>
      <c r="B42" s="5" t="str">
        <f t="shared" si="8"/>
        <v>Baden-Württemberg</v>
      </c>
      <c r="C42" s="63">
        <v>1</v>
      </c>
      <c r="D42" s="60">
        <v>3</v>
      </c>
      <c r="E42" s="60">
        <v>3</v>
      </c>
      <c r="F42" s="60"/>
      <c r="G42" s="60"/>
      <c r="H42" s="3"/>
      <c r="I42" s="3"/>
      <c r="J42" s="3"/>
      <c r="K42" s="3"/>
      <c r="L42" s="4">
        <v>1</v>
      </c>
      <c r="M42" s="4"/>
      <c r="N42" s="4"/>
      <c r="O42" s="4"/>
      <c r="P42" s="4"/>
      <c r="Q42" s="4"/>
      <c r="R42" s="4"/>
      <c r="S42" s="10"/>
      <c r="T42" s="5"/>
      <c r="U42" s="5"/>
      <c r="V42" s="5"/>
    </row>
    <row r="43" spans="1:22" s="2" customFormat="1" ht="12.75" customHeight="1">
      <c r="A43" s="73" t="str">
        <f t="shared" si="7"/>
        <v>Hartmann, Linus</v>
      </c>
      <c r="B43" s="5" t="str">
        <f t="shared" si="8"/>
        <v>Gegner 6</v>
      </c>
      <c r="C43" s="63"/>
      <c r="D43" s="60"/>
      <c r="E43" s="60"/>
      <c r="F43" s="60"/>
      <c r="G43" s="60"/>
      <c r="H43" s="3"/>
      <c r="I43" s="3"/>
      <c r="J43" s="3"/>
      <c r="K43" s="3"/>
      <c r="L43" s="4"/>
      <c r="M43" s="4"/>
      <c r="N43" s="4"/>
      <c r="O43" s="4"/>
      <c r="P43" s="4"/>
      <c r="Q43" s="4"/>
      <c r="R43" s="4"/>
      <c r="S43" s="10"/>
      <c r="T43" s="5"/>
      <c r="U43" s="5"/>
      <c r="V43" s="5"/>
    </row>
    <row r="44" spans="1:24" ht="12.75" customHeight="1">
      <c r="A44" s="72" t="str">
        <f>daten!M8</f>
        <v>Kawczynski, Florian</v>
      </c>
      <c r="B44" s="117"/>
      <c r="C44" s="118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19">
        <f>IF(E44=0,0,H44/E44)</f>
        <v>0</v>
      </c>
      <c r="T44" s="119">
        <f>IF(E44=0,0,(H44+I44+2*J44+3*K44)/E44)</f>
        <v>0</v>
      </c>
      <c r="U44" s="119">
        <f>IF(SUM(E44+M44+N44+R44)=0,0,(H44+M44+N44)/(E44+M44+N44+R44))</f>
        <v>0</v>
      </c>
      <c r="V44" s="119">
        <f>IF((O44+P44)=0,0,O44/(O44+P44))</f>
        <v>0</v>
      </c>
      <c r="W44" s="121"/>
      <c r="X44" s="121"/>
    </row>
    <row r="45" spans="1:22" s="2" customFormat="1" ht="12.75" customHeight="1">
      <c r="A45" s="73" t="str">
        <f aca="true" t="shared" si="9" ref="A45:A50">A44</f>
        <v>Kawczynski, Florian</v>
      </c>
      <c r="B45" s="5" t="str">
        <f aca="true" t="shared" si="10" ref="B45:B50">B3</f>
        <v>Hessen</v>
      </c>
      <c r="C45" s="63"/>
      <c r="D45" s="60"/>
      <c r="E45" s="60"/>
      <c r="F45" s="60"/>
      <c r="G45" s="60"/>
      <c r="H45" s="3"/>
      <c r="I45" s="3"/>
      <c r="J45" s="3"/>
      <c r="K45" s="3"/>
      <c r="L45" s="4"/>
      <c r="M45" s="4"/>
      <c r="N45" s="4"/>
      <c r="O45" s="4"/>
      <c r="P45" s="4"/>
      <c r="Q45" s="4"/>
      <c r="R45" s="4"/>
      <c r="S45" s="10"/>
      <c r="T45" s="5"/>
      <c r="U45" s="5"/>
      <c r="V45" s="5"/>
    </row>
    <row r="46" spans="1:22" s="2" customFormat="1" ht="12.75" customHeight="1">
      <c r="A46" s="73" t="str">
        <f t="shared" si="9"/>
        <v>Kawczynski, Florian</v>
      </c>
      <c r="B46" s="5" t="str">
        <f t="shared" si="10"/>
        <v>Südwest</v>
      </c>
      <c r="C46" s="63"/>
      <c r="D46" s="60"/>
      <c r="E46" s="60"/>
      <c r="F46" s="60"/>
      <c r="G46" s="60"/>
      <c r="H46" s="3"/>
      <c r="I46" s="3"/>
      <c r="J46" s="3"/>
      <c r="K46" s="3"/>
      <c r="L46" s="4"/>
      <c r="M46" s="4"/>
      <c r="N46" s="4"/>
      <c r="O46" s="4"/>
      <c r="P46" s="4"/>
      <c r="Q46" s="4"/>
      <c r="R46" s="4"/>
      <c r="S46" s="10"/>
      <c r="T46" s="5"/>
      <c r="U46" s="5"/>
      <c r="V46" s="5"/>
    </row>
    <row r="47" spans="1:22" s="2" customFormat="1" ht="12.75" customHeight="1">
      <c r="A47" s="73" t="str">
        <f t="shared" si="9"/>
        <v>Kawczynski, Florian</v>
      </c>
      <c r="B47" s="5" t="str">
        <f t="shared" si="10"/>
        <v>Berlin-Brandenburg</v>
      </c>
      <c r="C47" s="63"/>
      <c r="D47" s="60"/>
      <c r="E47" s="60"/>
      <c r="F47" s="60"/>
      <c r="G47" s="60"/>
      <c r="H47" s="3"/>
      <c r="I47" s="3"/>
      <c r="J47" s="3"/>
      <c r="K47" s="3"/>
      <c r="L47" s="4"/>
      <c r="M47" s="4"/>
      <c r="N47" s="4"/>
      <c r="O47" s="4"/>
      <c r="P47" s="4"/>
      <c r="Q47" s="4"/>
      <c r="R47" s="4"/>
      <c r="S47" s="10"/>
      <c r="T47" s="5"/>
      <c r="U47" s="5"/>
      <c r="V47" s="5"/>
    </row>
    <row r="48" spans="1:22" s="2" customFormat="1" ht="12.75" customHeight="1">
      <c r="A48" s="73" t="str">
        <f t="shared" si="9"/>
        <v>Kawczynski, Florian</v>
      </c>
      <c r="B48" s="5" t="str">
        <f t="shared" si="10"/>
        <v>Bayern</v>
      </c>
      <c r="C48" s="63"/>
      <c r="D48" s="60"/>
      <c r="E48" s="60"/>
      <c r="F48" s="60"/>
      <c r="G48" s="60"/>
      <c r="H48" s="3"/>
      <c r="I48" s="3"/>
      <c r="J48" s="3"/>
      <c r="K48" s="3"/>
      <c r="L48" s="4"/>
      <c r="M48" s="4"/>
      <c r="N48" s="4"/>
      <c r="O48" s="4"/>
      <c r="P48" s="4"/>
      <c r="Q48" s="4"/>
      <c r="R48" s="4"/>
      <c r="S48" s="10"/>
      <c r="T48" s="5"/>
      <c r="U48" s="5"/>
      <c r="V48" s="5"/>
    </row>
    <row r="49" spans="1:22" s="2" customFormat="1" ht="12.75" customHeight="1">
      <c r="A49" s="73" t="str">
        <f t="shared" si="9"/>
        <v>Kawczynski, Florian</v>
      </c>
      <c r="B49" s="5" t="str">
        <f t="shared" si="10"/>
        <v>Baden-Württemberg</v>
      </c>
      <c r="C49" s="63">
        <v>1</v>
      </c>
      <c r="D49" s="60">
        <v>3</v>
      </c>
      <c r="E49" s="60">
        <v>2</v>
      </c>
      <c r="F49" s="60"/>
      <c r="G49" s="60"/>
      <c r="H49" s="3"/>
      <c r="I49" s="3"/>
      <c r="J49" s="3"/>
      <c r="K49" s="3"/>
      <c r="L49" s="4">
        <v>1</v>
      </c>
      <c r="M49" s="4"/>
      <c r="N49" s="4"/>
      <c r="O49" s="4"/>
      <c r="P49" s="4"/>
      <c r="Q49" s="4">
        <v>1</v>
      </c>
      <c r="R49" s="4"/>
      <c r="S49" s="10"/>
      <c r="T49" s="5"/>
      <c r="U49" s="5"/>
      <c r="V49" s="5"/>
    </row>
    <row r="50" spans="1:22" s="2" customFormat="1" ht="12.75" customHeight="1">
      <c r="A50" s="73" t="str">
        <f t="shared" si="9"/>
        <v>Kawczynski, Florian</v>
      </c>
      <c r="B50" s="5" t="str">
        <f t="shared" si="10"/>
        <v>Gegner 6</v>
      </c>
      <c r="C50" s="63"/>
      <c r="D50" s="60"/>
      <c r="E50" s="60"/>
      <c r="F50" s="60"/>
      <c r="G50" s="60"/>
      <c r="H50" s="3"/>
      <c r="I50" s="3"/>
      <c r="J50" s="3"/>
      <c r="K50" s="3"/>
      <c r="L50" s="4"/>
      <c r="M50" s="4"/>
      <c r="N50" s="4"/>
      <c r="O50" s="4"/>
      <c r="P50" s="4"/>
      <c r="Q50" s="4"/>
      <c r="R50" s="4"/>
      <c r="S50" s="10"/>
      <c r="T50" s="5"/>
      <c r="U50" s="5"/>
      <c r="V50" s="5"/>
    </row>
    <row r="51" spans="1:24" ht="12.75" customHeight="1">
      <c r="A51" s="72" t="str">
        <f>daten!M9</f>
        <v>Kirchhoff, Nicolai</v>
      </c>
      <c r="B51" s="117"/>
      <c r="C51" s="118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19">
        <f>IF(E51=0,0,H51/E51)</f>
        <v>0</v>
      </c>
      <c r="T51" s="119">
        <f>IF(E51=0,0,(H51+I51+2*J51+3*K51)/E51)</f>
        <v>0</v>
      </c>
      <c r="U51" s="119">
        <f>IF(SUM(E51+M51+N51+R51)=0,0,(H51+M51+N51)/(E51+M51+N51+R51))</f>
        <v>0</v>
      </c>
      <c r="V51" s="119">
        <f>IF((O51+P51)=0,0,O51/(O51+P51))</f>
        <v>0</v>
      </c>
      <c r="W51" s="121"/>
      <c r="X51" s="121"/>
    </row>
    <row r="52" spans="1:22" s="2" customFormat="1" ht="12.75" customHeight="1">
      <c r="A52" s="73" t="str">
        <f aca="true" t="shared" si="11" ref="A52:A57">A51</f>
        <v>Kirchhoff, Nicolai</v>
      </c>
      <c r="B52" s="5" t="str">
        <f aca="true" t="shared" si="12" ref="B52:B57">B3</f>
        <v>Hessen</v>
      </c>
      <c r="C52" s="63"/>
      <c r="D52" s="60"/>
      <c r="E52" s="60"/>
      <c r="F52" s="60"/>
      <c r="G52" s="60"/>
      <c r="H52" s="3"/>
      <c r="I52" s="3"/>
      <c r="J52" s="3"/>
      <c r="K52" s="3"/>
      <c r="L52" s="4"/>
      <c r="M52" s="4"/>
      <c r="N52" s="4"/>
      <c r="O52" s="4"/>
      <c r="P52" s="4"/>
      <c r="Q52" s="4"/>
      <c r="R52" s="4"/>
      <c r="S52" s="10"/>
      <c r="T52" s="5"/>
      <c r="U52" s="5"/>
      <c r="V52" s="5"/>
    </row>
    <row r="53" spans="1:22" s="2" customFormat="1" ht="12.75" customHeight="1">
      <c r="A53" s="73" t="str">
        <f t="shared" si="11"/>
        <v>Kirchhoff, Nicolai</v>
      </c>
      <c r="B53" s="5" t="str">
        <f t="shared" si="12"/>
        <v>Südwest</v>
      </c>
      <c r="C53" s="63">
        <v>1</v>
      </c>
      <c r="D53" s="60">
        <v>1</v>
      </c>
      <c r="E53" s="60">
        <v>1</v>
      </c>
      <c r="F53" s="60"/>
      <c r="G53" s="60"/>
      <c r="H53" s="3"/>
      <c r="I53" s="3"/>
      <c r="J53" s="3"/>
      <c r="K53" s="3"/>
      <c r="L53" s="4"/>
      <c r="M53" s="4"/>
      <c r="N53" s="4"/>
      <c r="O53" s="4"/>
      <c r="P53" s="4"/>
      <c r="Q53" s="4"/>
      <c r="R53" s="4"/>
      <c r="S53" s="10"/>
      <c r="T53" s="5"/>
      <c r="U53" s="5"/>
      <c r="V53" s="5"/>
    </row>
    <row r="54" spans="1:22" s="2" customFormat="1" ht="12.75" customHeight="1">
      <c r="A54" s="73" t="str">
        <f t="shared" si="11"/>
        <v>Kirchhoff, Nicolai</v>
      </c>
      <c r="B54" s="5" t="str">
        <f t="shared" si="12"/>
        <v>Berlin-Brandenburg</v>
      </c>
      <c r="C54" s="63">
        <v>1</v>
      </c>
      <c r="D54" s="60">
        <v>5</v>
      </c>
      <c r="E54" s="60">
        <v>2</v>
      </c>
      <c r="F54" s="60">
        <v>2</v>
      </c>
      <c r="G54" s="60">
        <v>1</v>
      </c>
      <c r="H54" s="3">
        <v>1</v>
      </c>
      <c r="I54" s="3"/>
      <c r="J54" s="3"/>
      <c r="K54" s="3"/>
      <c r="L54" s="4"/>
      <c r="M54" s="4">
        <v>3</v>
      </c>
      <c r="N54" s="4"/>
      <c r="O54" s="4">
        <v>4</v>
      </c>
      <c r="P54" s="4"/>
      <c r="Q54" s="4"/>
      <c r="R54" s="4"/>
      <c r="S54" s="10"/>
      <c r="T54" s="5"/>
      <c r="U54" s="5"/>
      <c r="V54" s="5"/>
    </row>
    <row r="55" spans="1:22" s="2" customFormat="1" ht="12.75" customHeight="1">
      <c r="A55" s="73" t="str">
        <f t="shared" si="11"/>
        <v>Kirchhoff, Nicolai</v>
      </c>
      <c r="B55" s="5" t="str">
        <f t="shared" si="12"/>
        <v>Bayern</v>
      </c>
      <c r="C55" s="63"/>
      <c r="D55" s="60"/>
      <c r="E55" s="60"/>
      <c r="F55" s="60"/>
      <c r="G55" s="60"/>
      <c r="H55" s="3"/>
      <c r="I55" s="3"/>
      <c r="J55" s="3"/>
      <c r="K55" s="3"/>
      <c r="L55" s="4"/>
      <c r="M55" s="4"/>
      <c r="N55" s="4"/>
      <c r="O55" s="4"/>
      <c r="P55" s="4"/>
      <c r="Q55" s="4"/>
      <c r="R55" s="4"/>
      <c r="S55" s="10"/>
      <c r="T55" s="5"/>
      <c r="U55" s="5"/>
      <c r="V55" s="5"/>
    </row>
    <row r="56" spans="1:22" s="2" customFormat="1" ht="12.75" customHeight="1">
      <c r="A56" s="73" t="str">
        <f t="shared" si="11"/>
        <v>Kirchhoff, Nicolai</v>
      </c>
      <c r="B56" s="5" t="str">
        <f t="shared" si="12"/>
        <v>Baden-Württemberg</v>
      </c>
      <c r="C56" s="63">
        <v>1</v>
      </c>
      <c r="D56" s="60">
        <v>3</v>
      </c>
      <c r="E56" s="60">
        <v>3</v>
      </c>
      <c r="F56" s="60">
        <v>1</v>
      </c>
      <c r="G56" s="60">
        <v>1</v>
      </c>
      <c r="H56" s="3">
        <v>2</v>
      </c>
      <c r="I56" s="3"/>
      <c r="J56" s="3"/>
      <c r="K56" s="3"/>
      <c r="L56" s="4"/>
      <c r="M56" s="4"/>
      <c r="N56" s="4"/>
      <c r="O56" s="4"/>
      <c r="P56" s="4"/>
      <c r="Q56" s="4"/>
      <c r="R56" s="4"/>
      <c r="S56" s="10"/>
      <c r="T56" s="5"/>
      <c r="U56" s="5"/>
      <c r="V56" s="5"/>
    </row>
    <row r="57" spans="1:22" s="2" customFormat="1" ht="12.75" customHeight="1">
      <c r="A57" s="73" t="str">
        <f t="shared" si="11"/>
        <v>Kirchhoff, Nicolai</v>
      </c>
      <c r="B57" s="5" t="str">
        <f t="shared" si="12"/>
        <v>Gegner 6</v>
      </c>
      <c r="C57" s="63"/>
      <c r="D57" s="60"/>
      <c r="E57" s="60"/>
      <c r="F57" s="60"/>
      <c r="G57" s="60"/>
      <c r="H57" s="3"/>
      <c r="I57" s="3"/>
      <c r="J57" s="3"/>
      <c r="K57" s="3"/>
      <c r="L57" s="4"/>
      <c r="M57" s="4"/>
      <c r="N57" s="4"/>
      <c r="O57" s="4"/>
      <c r="P57" s="4"/>
      <c r="Q57" s="4"/>
      <c r="R57" s="4"/>
      <c r="S57" s="10"/>
      <c r="T57" s="5"/>
      <c r="U57" s="5"/>
      <c r="V57" s="5"/>
    </row>
    <row r="58" spans="1:24" ht="12.75" customHeight="1">
      <c r="A58" s="72" t="str">
        <f>daten!M10</f>
        <v>Kloppenburg, Luca</v>
      </c>
      <c r="B58" s="117"/>
      <c r="C58" s="118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19">
        <f>IF(E58=0,0,H58/E58)</f>
        <v>0</v>
      </c>
      <c r="T58" s="119">
        <f>IF(E58=0,0,(H58+I58+2*J58+3*K58)/E58)</f>
        <v>0</v>
      </c>
      <c r="U58" s="119">
        <f>IF(SUM(E58+M58+N58+R58)=0,0,(H58+M58+N58)/(E58+M58+N58+R58))</f>
        <v>0</v>
      </c>
      <c r="V58" s="119">
        <f>IF((O58+P58)=0,0,O58/(O58+P58))</f>
        <v>0</v>
      </c>
      <c r="W58" s="121"/>
      <c r="X58" s="121"/>
    </row>
    <row r="59" spans="1:22" s="2" customFormat="1" ht="12.75" customHeight="1">
      <c r="A59" s="73" t="str">
        <f aca="true" t="shared" si="13" ref="A59:A64">A58</f>
        <v>Kloppenburg, Luca</v>
      </c>
      <c r="B59" s="5" t="str">
        <f aca="true" t="shared" si="14" ref="B59:B64">B3</f>
        <v>Hessen</v>
      </c>
      <c r="C59" s="63"/>
      <c r="D59" s="60"/>
      <c r="E59" s="60"/>
      <c r="F59" s="60"/>
      <c r="G59" s="60"/>
      <c r="H59" s="3"/>
      <c r="I59" s="3"/>
      <c r="J59" s="3"/>
      <c r="K59" s="3"/>
      <c r="L59" s="4"/>
      <c r="M59" s="4"/>
      <c r="N59" s="4"/>
      <c r="O59" s="4"/>
      <c r="P59" s="4"/>
      <c r="Q59" s="57"/>
      <c r="R59" s="4"/>
      <c r="S59" s="10"/>
      <c r="T59" s="5"/>
      <c r="U59" s="5"/>
      <c r="V59" s="5"/>
    </row>
    <row r="60" spans="1:22" s="2" customFormat="1" ht="12.75" customHeight="1">
      <c r="A60" s="73" t="str">
        <f t="shared" si="13"/>
        <v>Kloppenburg, Luca</v>
      </c>
      <c r="B60" s="5" t="str">
        <f t="shared" si="14"/>
        <v>Südwest</v>
      </c>
      <c r="C60" s="63"/>
      <c r="D60" s="60"/>
      <c r="E60" s="60"/>
      <c r="F60" s="60"/>
      <c r="G60" s="60"/>
      <c r="H60" s="3"/>
      <c r="I60" s="3"/>
      <c r="J60" s="3"/>
      <c r="K60" s="3"/>
      <c r="L60" s="4"/>
      <c r="M60" s="4"/>
      <c r="N60" s="4"/>
      <c r="O60" s="4"/>
      <c r="P60" s="4"/>
      <c r="Q60" s="57"/>
      <c r="R60" s="4"/>
      <c r="S60" s="10"/>
      <c r="T60" s="5"/>
      <c r="U60" s="5"/>
      <c r="V60" s="5"/>
    </row>
    <row r="61" spans="1:22" s="2" customFormat="1" ht="12.75" customHeight="1">
      <c r="A61" s="73" t="str">
        <f t="shared" si="13"/>
        <v>Kloppenburg, Luca</v>
      </c>
      <c r="B61" s="5" t="str">
        <f t="shared" si="14"/>
        <v>Berlin-Brandenburg</v>
      </c>
      <c r="C61" s="63"/>
      <c r="D61" s="60"/>
      <c r="E61" s="60"/>
      <c r="F61" s="60"/>
      <c r="G61" s="60"/>
      <c r="H61" s="3"/>
      <c r="I61" s="3"/>
      <c r="J61" s="3"/>
      <c r="K61" s="3"/>
      <c r="L61" s="4"/>
      <c r="M61" s="4"/>
      <c r="N61" s="4"/>
      <c r="O61" s="4"/>
      <c r="P61" s="4"/>
      <c r="Q61" s="57"/>
      <c r="R61" s="4"/>
      <c r="S61" s="10"/>
      <c r="T61" s="5"/>
      <c r="U61" s="5"/>
      <c r="V61" s="5"/>
    </row>
    <row r="62" spans="1:22" s="2" customFormat="1" ht="12.75" customHeight="1">
      <c r="A62" s="73" t="str">
        <f t="shared" si="13"/>
        <v>Kloppenburg, Luca</v>
      </c>
      <c r="B62" s="5" t="str">
        <f t="shared" si="14"/>
        <v>Bayern</v>
      </c>
      <c r="C62" s="63"/>
      <c r="D62" s="60"/>
      <c r="E62" s="60"/>
      <c r="F62" s="60"/>
      <c r="G62" s="60"/>
      <c r="H62" s="3"/>
      <c r="I62" s="3"/>
      <c r="J62" s="3"/>
      <c r="K62" s="3"/>
      <c r="L62" s="4"/>
      <c r="M62" s="4"/>
      <c r="N62" s="4"/>
      <c r="O62" s="4"/>
      <c r="P62" s="4"/>
      <c r="Q62" s="57"/>
      <c r="R62" s="4"/>
      <c r="S62" s="10"/>
      <c r="T62" s="5"/>
      <c r="U62" s="5"/>
      <c r="V62" s="5"/>
    </row>
    <row r="63" spans="1:22" s="2" customFormat="1" ht="12.75" customHeight="1">
      <c r="A63" s="73" t="str">
        <f t="shared" si="13"/>
        <v>Kloppenburg, Luca</v>
      </c>
      <c r="B63" s="5" t="str">
        <f t="shared" si="14"/>
        <v>Baden-Württemberg</v>
      </c>
      <c r="C63" s="63"/>
      <c r="D63" s="60"/>
      <c r="E63" s="60"/>
      <c r="F63" s="60"/>
      <c r="G63" s="60"/>
      <c r="H63" s="3"/>
      <c r="I63" s="3"/>
      <c r="J63" s="3"/>
      <c r="K63" s="3"/>
      <c r="L63" s="4"/>
      <c r="M63" s="4"/>
      <c r="N63" s="4"/>
      <c r="O63" s="4"/>
      <c r="P63" s="4"/>
      <c r="Q63" s="57"/>
      <c r="R63" s="4"/>
      <c r="S63" s="10"/>
      <c r="T63" s="5"/>
      <c r="U63" s="5"/>
      <c r="V63" s="5"/>
    </row>
    <row r="64" spans="1:22" s="2" customFormat="1" ht="12.75" customHeight="1">
      <c r="A64" s="73" t="str">
        <f t="shared" si="13"/>
        <v>Kloppenburg, Luca</v>
      </c>
      <c r="B64" s="5" t="str">
        <f t="shared" si="14"/>
        <v>Gegner 6</v>
      </c>
      <c r="C64" s="63"/>
      <c r="D64" s="60"/>
      <c r="E64" s="60"/>
      <c r="F64" s="60"/>
      <c r="G64" s="60"/>
      <c r="H64" s="3"/>
      <c r="I64" s="3"/>
      <c r="J64" s="3"/>
      <c r="K64" s="3"/>
      <c r="L64" s="4"/>
      <c r="M64" s="4"/>
      <c r="N64" s="4"/>
      <c r="O64" s="4"/>
      <c r="P64" s="4"/>
      <c r="Q64" s="57"/>
      <c r="R64" s="4"/>
      <c r="S64" s="10"/>
      <c r="T64" s="5"/>
      <c r="U64" s="5"/>
      <c r="V64" s="5"/>
    </row>
    <row r="65" spans="1:30" ht="12.75" customHeight="1">
      <c r="A65" s="72" t="str">
        <f>daten!M11</f>
        <v>Niemeyer, Max</v>
      </c>
      <c r="B65" s="117"/>
      <c r="C65" s="118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19">
        <f>IF(E65=0,0,H65/E65)</f>
        <v>0</v>
      </c>
      <c r="T65" s="119">
        <f>IF(E65=0,0,(H65+I65+2*J65+3*K65)/E65)</f>
        <v>0</v>
      </c>
      <c r="U65" s="119">
        <f>IF(SUM(E65+M65+N65+R65)=0,0,(H65+M65+N65)/(E65+M65+N65+R65))</f>
        <v>0</v>
      </c>
      <c r="V65" s="119">
        <f>IF((O65+P65)=0,0,O65/(O65+P65))</f>
        <v>0</v>
      </c>
      <c r="W65" s="121"/>
      <c r="X65" s="121"/>
      <c r="Y65" s="121"/>
      <c r="Z65" s="121"/>
      <c r="AA65" s="121"/>
      <c r="AB65" s="121"/>
      <c r="AC65" s="121"/>
      <c r="AD65" s="121"/>
    </row>
    <row r="66" spans="1:22" s="2" customFormat="1" ht="12.75" customHeight="1">
      <c r="A66" s="73" t="str">
        <f aca="true" t="shared" si="15" ref="A66:A71">A65</f>
        <v>Niemeyer, Max</v>
      </c>
      <c r="B66" s="5" t="str">
        <f aca="true" t="shared" si="16" ref="B66:B71">B3</f>
        <v>Hessen</v>
      </c>
      <c r="C66" s="63"/>
      <c r="D66" s="60"/>
      <c r="E66" s="60"/>
      <c r="F66" s="60"/>
      <c r="G66" s="60"/>
      <c r="H66" s="3"/>
      <c r="I66" s="3"/>
      <c r="J66" s="3"/>
      <c r="K66" s="3"/>
      <c r="L66" s="4"/>
      <c r="M66" s="4"/>
      <c r="N66" s="4"/>
      <c r="O66" s="4"/>
      <c r="P66" s="4"/>
      <c r="Q66" s="4"/>
      <c r="R66" s="4"/>
      <c r="S66" s="10"/>
      <c r="T66" s="5"/>
      <c r="U66" s="5"/>
      <c r="V66" s="5"/>
    </row>
    <row r="67" spans="1:22" s="2" customFormat="1" ht="12.75" customHeight="1">
      <c r="A67" s="73" t="str">
        <f t="shared" si="15"/>
        <v>Niemeyer, Max</v>
      </c>
      <c r="B67" s="5" t="str">
        <f t="shared" si="16"/>
        <v>Südwest</v>
      </c>
      <c r="C67" s="63"/>
      <c r="D67" s="60"/>
      <c r="E67" s="60"/>
      <c r="F67" s="60"/>
      <c r="G67" s="60"/>
      <c r="H67" s="3"/>
      <c r="I67" s="3"/>
      <c r="J67" s="3"/>
      <c r="K67" s="3"/>
      <c r="L67" s="4"/>
      <c r="M67" s="4"/>
      <c r="N67" s="4"/>
      <c r="O67" s="4"/>
      <c r="P67" s="4"/>
      <c r="Q67" s="4"/>
      <c r="R67" s="4"/>
      <c r="S67" s="10"/>
      <c r="T67" s="5"/>
      <c r="U67" s="5"/>
      <c r="V67" s="5"/>
    </row>
    <row r="68" spans="1:22" s="2" customFormat="1" ht="12.75" customHeight="1">
      <c r="A68" s="73" t="str">
        <f t="shared" si="15"/>
        <v>Niemeyer, Max</v>
      </c>
      <c r="B68" s="5" t="str">
        <f t="shared" si="16"/>
        <v>Berlin-Brandenburg</v>
      </c>
      <c r="C68" s="63"/>
      <c r="D68" s="60"/>
      <c r="E68" s="60"/>
      <c r="F68" s="60"/>
      <c r="G68" s="60"/>
      <c r="H68" s="3"/>
      <c r="I68" s="3"/>
      <c r="J68" s="3"/>
      <c r="K68" s="3"/>
      <c r="L68" s="4"/>
      <c r="M68" s="4"/>
      <c r="N68" s="4"/>
      <c r="O68" s="4"/>
      <c r="P68" s="4"/>
      <c r="Q68" s="4"/>
      <c r="R68" s="4"/>
      <c r="S68" s="10"/>
      <c r="T68" s="5"/>
      <c r="U68" s="5"/>
      <c r="V68" s="5"/>
    </row>
    <row r="69" spans="1:22" s="2" customFormat="1" ht="12.75" customHeight="1">
      <c r="A69" s="73" t="str">
        <f t="shared" si="15"/>
        <v>Niemeyer, Max</v>
      </c>
      <c r="B69" s="5" t="str">
        <f t="shared" si="16"/>
        <v>Bayern</v>
      </c>
      <c r="C69" s="63"/>
      <c r="D69" s="60"/>
      <c r="E69" s="60"/>
      <c r="F69" s="60"/>
      <c r="G69" s="60"/>
      <c r="H69" s="3"/>
      <c r="I69" s="3"/>
      <c r="J69" s="3"/>
      <c r="K69" s="3"/>
      <c r="L69" s="4"/>
      <c r="M69" s="4"/>
      <c r="N69" s="4"/>
      <c r="O69" s="4"/>
      <c r="P69" s="4"/>
      <c r="Q69" s="4"/>
      <c r="R69" s="4"/>
      <c r="S69" s="10"/>
      <c r="T69" s="5"/>
      <c r="U69" s="5"/>
      <c r="V69" s="5"/>
    </row>
    <row r="70" spans="1:22" s="2" customFormat="1" ht="12.75" customHeight="1">
      <c r="A70" s="73" t="str">
        <f t="shared" si="15"/>
        <v>Niemeyer, Max</v>
      </c>
      <c r="B70" s="5" t="str">
        <f t="shared" si="16"/>
        <v>Baden-Württemberg</v>
      </c>
      <c r="C70" s="63"/>
      <c r="D70" s="60"/>
      <c r="E70" s="60"/>
      <c r="F70" s="60"/>
      <c r="G70" s="60"/>
      <c r="H70" s="3"/>
      <c r="I70" s="3"/>
      <c r="J70" s="3"/>
      <c r="K70" s="3"/>
      <c r="L70" s="4"/>
      <c r="M70" s="4"/>
      <c r="N70" s="4"/>
      <c r="O70" s="4"/>
      <c r="P70" s="4"/>
      <c r="Q70" s="4"/>
      <c r="R70" s="4"/>
      <c r="S70" s="10"/>
      <c r="T70" s="5"/>
      <c r="U70" s="5"/>
      <c r="V70" s="5"/>
    </row>
    <row r="71" spans="1:22" s="2" customFormat="1" ht="12.75" customHeight="1">
      <c r="A71" s="73" t="str">
        <f t="shared" si="15"/>
        <v>Niemeyer, Max</v>
      </c>
      <c r="B71" s="5" t="str">
        <f t="shared" si="16"/>
        <v>Gegner 6</v>
      </c>
      <c r="C71" s="63"/>
      <c r="D71" s="60"/>
      <c r="E71" s="60"/>
      <c r="F71" s="60"/>
      <c r="G71" s="60"/>
      <c r="H71" s="3"/>
      <c r="I71" s="3"/>
      <c r="J71" s="3"/>
      <c r="K71" s="3"/>
      <c r="L71" s="4"/>
      <c r="M71" s="4"/>
      <c r="N71" s="4"/>
      <c r="O71" s="4"/>
      <c r="P71" s="4"/>
      <c r="Q71" s="4"/>
      <c r="R71" s="4"/>
      <c r="S71" s="10"/>
      <c r="T71" s="5"/>
      <c r="U71" s="5"/>
      <c r="V71" s="5"/>
    </row>
    <row r="72" spans="1:23" ht="12.75" customHeight="1">
      <c r="A72" s="72" t="str">
        <f>daten!M12</f>
        <v>Ortmann, Max</v>
      </c>
      <c r="B72" s="117"/>
      <c r="C72" s="11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19">
        <f>IF(E72=0,0,H72/E72)</f>
        <v>0</v>
      </c>
      <c r="T72" s="119">
        <f>IF(E72=0,0,(H72+I72+2*J72+3*K72)/E72)</f>
        <v>0</v>
      </c>
      <c r="U72" s="119">
        <f>IF(SUM(E72+M72+N72+R72)=0,0,(H72+M72+N72)/(E72+M72+N72+R72))</f>
        <v>0</v>
      </c>
      <c r="V72" s="119">
        <f>IF((O72+P72)=0,0,O72/(O72+P72))</f>
        <v>0</v>
      </c>
      <c r="W72" s="121"/>
    </row>
    <row r="73" spans="1:22" s="2" customFormat="1" ht="12.75" customHeight="1">
      <c r="A73" s="73" t="str">
        <f aca="true" t="shared" si="17" ref="A73:A78">A72</f>
        <v>Ortmann, Max</v>
      </c>
      <c r="B73" s="5" t="str">
        <f aca="true" t="shared" si="18" ref="B73:B78">B3</f>
        <v>Hessen</v>
      </c>
      <c r="C73" s="63">
        <v>1</v>
      </c>
      <c r="D73" s="60">
        <v>3</v>
      </c>
      <c r="E73" s="60">
        <v>3</v>
      </c>
      <c r="F73" s="60"/>
      <c r="G73" s="60">
        <v>2</v>
      </c>
      <c r="H73" s="3">
        <v>2</v>
      </c>
      <c r="I73" s="3"/>
      <c r="J73" s="3"/>
      <c r="K73" s="3"/>
      <c r="L73" s="4"/>
      <c r="M73" s="4"/>
      <c r="N73" s="4"/>
      <c r="O73" s="4"/>
      <c r="P73" s="4"/>
      <c r="Q73" s="4"/>
      <c r="R73" s="4"/>
      <c r="S73" s="10"/>
      <c r="T73" s="5"/>
      <c r="U73" s="5"/>
      <c r="V73" s="5"/>
    </row>
    <row r="74" spans="1:22" s="2" customFormat="1" ht="12.75" customHeight="1">
      <c r="A74" s="73" t="str">
        <f t="shared" si="17"/>
        <v>Ortmann, Max</v>
      </c>
      <c r="B74" s="5" t="str">
        <f t="shared" si="18"/>
        <v>Südwest</v>
      </c>
      <c r="C74" s="63">
        <v>1</v>
      </c>
      <c r="D74" s="60">
        <v>4</v>
      </c>
      <c r="E74" s="60">
        <v>2</v>
      </c>
      <c r="F74" s="60">
        <v>3</v>
      </c>
      <c r="G74" s="60">
        <v>2</v>
      </c>
      <c r="H74" s="3">
        <v>2</v>
      </c>
      <c r="I74" s="3"/>
      <c r="J74" s="3"/>
      <c r="K74" s="3"/>
      <c r="L74" s="4"/>
      <c r="M74" s="4">
        <v>2</v>
      </c>
      <c r="N74" s="4"/>
      <c r="O74" s="4">
        <v>2</v>
      </c>
      <c r="P74" s="4"/>
      <c r="Q74" s="4"/>
      <c r="R74" s="4"/>
      <c r="S74" s="10"/>
      <c r="T74" s="5"/>
      <c r="U74" s="5"/>
      <c r="V74" s="5"/>
    </row>
    <row r="75" spans="1:22" s="2" customFormat="1" ht="12.75" customHeight="1">
      <c r="A75" s="73" t="str">
        <f t="shared" si="17"/>
        <v>Ortmann, Max</v>
      </c>
      <c r="B75" s="5" t="str">
        <f t="shared" si="18"/>
        <v>Berlin-Brandenburg</v>
      </c>
      <c r="C75" s="63">
        <v>1</v>
      </c>
      <c r="D75" s="60">
        <v>5</v>
      </c>
      <c r="E75" s="60">
        <v>3</v>
      </c>
      <c r="F75" s="60">
        <v>2</v>
      </c>
      <c r="G75" s="60">
        <v>1</v>
      </c>
      <c r="H75" s="3">
        <v>2</v>
      </c>
      <c r="I75" s="3">
        <v>1</v>
      </c>
      <c r="J75" s="3"/>
      <c r="K75" s="3"/>
      <c r="L75" s="4"/>
      <c r="M75" s="4">
        <v>1</v>
      </c>
      <c r="N75" s="4"/>
      <c r="O75" s="4">
        <v>1</v>
      </c>
      <c r="P75" s="4"/>
      <c r="Q75" s="4">
        <v>1</v>
      </c>
      <c r="R75" s="4"/>
      <c r="S75" s="10"/>
      <c r="T75" s="5"/>
      <c r="U75" s="5"/>
      <c r="V75" s="5"/>
    </row>
    <row r="76" spans="1:22" s="2" customFormat="1" ht="12.75" customHeight="1">
      <c r="A76" s="73" t="str">
        <f t="shared" si="17"/>
        <v>Ortmann, Max</v>
      </c>
      <c r="B76" s="5" t="str">
        <f t="shared" si="18"/>
        <v>Bayern</v>
      </c>
      <c r="C76" s="63">
        <v>1</v>
      </c>
      <c r="D76" s="60">
        <v>4</v>
      </c>
      <c r="E76" s="60">
        <v>2</v>
      </c>
      <c r="F76" s="60">
        <v>1</v>
      </c>
      <c r="G76" s="60">
        <v>1</v>
      </c>
      <c r="H76" s="3">
        <v>1</v>
      </c>
      <c r="I76" s="3"/>
      <c r="J76" s="3"/>
      <c r="K76" s="3"/>
      <c r="L76" s="4"/>
      <c r="M76" s="4">
        <v>2</v>
      </c>
      <c r="N76" s="4"/>
      <c r="O76" s="4"/>
      <c r="P76" s="4">
        <v>1</v>
      </c>
      <c r="Q76" s="4"/>
      <c r="R76" s="4"/>
      <c r="S76" s="10"/>
      <c r="T76" s="5"/>
      <c r="U76" s="5"/>
      <c r="V76" s="5"/>
    </row>
    <row r="77" spans="1:22" s="2" customFormat="1" ht="12.75" customHeight="1">
      <c r="A77" s="73" t="str">
        <f t="shared" si="17"/>
        <v>Ortmann, Max</v>
      </c>
      <c r="B77" s="5" t="str">
        <f t="shared" si="18"/>
        <v>Baden-Württemberg</v>
      </c>
      <c r="C77" s="63">
        <v>1</v>
      </c>
      <c r="D77" s="60">
        <v>4</v>
      </c>
      <c r="E77" s="60">
        <v>3</v>
      </c>
      <c r="F77" s="60">
        <v>1</v>
      </c>
      <c r="G77" s="60"/>
      <c r="H77" s="3"/>
      <c r="I77" s="3"/>
      <c r="J77" s="3"/>
      <c r="K77" s="3"/>
      <c r="L77" s="4"/>
      <c r="M77" s="4">
        <v>1</v>
      </c>
      <c r="N77" s="4"/>
      <c r="O77" s="4"/>
      <c r="P77" s="4"/>
      <c r="Q77" s="4"/>
      <c r="R77" s="4"/>
      <c r="S77" s="10"/>
      <c r="T77" s="5"/>
      <c r="U77" s="5"/>
      <c r="V77" s="5"/>
    </row>
    <row r="78" spans="1:22" s="2" customFormat="1" ht="12.75" customHeight="1">
      <c r="A78" s="73" t="str">
        <f t="shared" si="17"/>
        <v>Ortmann, Max</v>
      </c>
      <c r="B78" s="5" t="str">
        <f t="shared" si="18"/>
        <v>Gegner 6</v>
      </c>
      <c r="C78" s="63"/>
      <c r="D78" s="60"/>
      <c r="E78" s="60"/>
      <c r="F78" s="60"/>
      <c r="G78" s="60"/>
      <c r="H78" s="3"/>
      <c r="I78" s="3"/>
      <c r="J78" s="3"/>
      <c r="K78" s="3"/>
      <c r="L78" s="4"/>
      <c r="M78" s="4"/>
      <c r="N78" s="4"/>
      <c r="O78" s="4"/>
      <c r="P78" s="4"/>
      <c r="Q78" s="4"/>
      <c r="R78" s="4"/>
      <c r="S78" s="10"/>
      <c r="T78" s="5"/>
      <c r="U78" s="5"/>
      <c r="V78" s="5"/>
    </row>
    <row r="79" spans="1:39" ht="12.75" customHeight="1">
      <c r="A79" s="72" t="str">
        <f>daten!M13</f>
        <v>Piontek, Max</v>
      </c>
      <c r="B79" s="117"/>
      <c r="C79" s="118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19">
        <f>IF(E79=0,0,H79/E79)</f>
        <v>0</v>
      </c>
      <c r="T79" s="119">
        <f>IF(E79=0,0,(H79+I79+2*J79+3*K79)/E79)</f>
        <v>0</v>
      </c>
      <c r="U79" s="119">
        <f>IF(SUM(E79+M79+N79+R79)=0,0,(H79+M79+N79)/(E79+M79+N79+R79))</f>
        <v>0</v>
      </c>
      <c r="V79" s="119">
        <f>IF((O79+P79)=0,0,O79/(O79+P79))</f>
        <v>0</v>
      </c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</row>
    <row r="80" spans="1:22" s="2" customFormat="1" ht="12.75" customHeight="1">
      <c r="A80" s="73" t="str">
        <f aca="true" t="shared" si="19" ref="A80:A85">A79</f>
        <v>Piontek, Max</v>
      </c>
      <c r="B80" s="5" t="str">
        <f aca="true" t="shared" si="20" ref="B80:B85">B3</f>
        <v>Hessen</v>
      </c>
      <c r="C80" s="63">
        <v>1</v>
      </c>
      <c r="D80" s="60">
        <v>1</v>
      </c>
      <c r="E80" s="60">
        <v>1</v>
      </c>
      <c r="F80" s="60"/>
      <c r="G80" s="60"/>
      <c r="H80" s="3"/>
      <c r="I80" s="3"/>
      <c r="J80" s="3"/>
      <c r="K80" s="3"/>
      <c r="L80" s="4">
        <v>1</v>
      </c>
      <c r="M80" s="4"/>
      <c r="N80" s="4"/>
      <c r="O80" s="4"/>
      <c r="P80" s="4"/>
      <c r="Q80" s="4"/>
      <c r="R80" s="4"/>
      <c r="S80" s="10"/>
      <c r="T80" s="5"/>
      <c r="U80" s="5"/>
      <c r="V80" s="5"/>
    </row>
    <row r="81" spans="1:22" s="2" customFormat="1" ht="12.75" customHeight="1">
      <c r="A81" s="73" t="str">
        <f t="shared" si="19"/>
        <v>Piontek, Max</v>
      </c>
      <c r="B81" s="5" t="str">
        <f t="shared" si="20"/>
        <v>Südwest</v>
      </c>
      <c r="C81" s="63"/>
      <c r="D81" s="60"/>
      <c r="E81" s="60"/>
      <c r="F81" s="60"/>
      <c r="G81" s="60"/>
      <c r="H81" s="3"/>
      <c r="I81" s="3"/>
      <c r="J81" s="3"/>
      <c r="K81" s="3"/>
      <c r="L81" s="4"/>
      <c r="M81" s="4"/>
      <c r="N81" s="4"/>
      <c r="O81" s="4"/>
      <c r="P81" s="4"/>
      <c r="Q81" s="4"/>
      <c r="R81" s="4"/>
      <c r="S81" s="10"/>
      <c r="T81" s="5"/>
      <c r="U81" s="5"/>
      <c r="V81" s="5"/>
    </row>
    <row r="82" spans="1:22" s="2" customFormat="1" ht="12.75" customHeight="1">
      <c r="A82" s="73" t="str">
        <f t="shared" si="19"/>
        <v>Piontek, Max</v>
      </c>
      <c r="B82" s="5" t="str">
        <f t="shared" si="20"/>
        <v>Berlin-Brandenburg</v>
      </c>
      <c r="C82" s="63">
        <v>1</v>
      </c>
      <c r="D82" s="60">
        <v>5</v>
      </c>
      <c r="E82" s="60">
        <v>2</v>
      </c>
      <c r="F82" s="60">
        <v>2</v>
      </c>
      <c r="G82" s="60"/>
      <c r="H82" s="3">
        <v>2</v>
      </c>
      <c r="I82" s="3"/>
      <c r="J82" s="3"/>
      <c r="K82" s="3"/>
      <c r="L82" s="4"/>
      <c r="M82" s="4">
        <v>3</v>
      </c>
      <c r="N82" s="4"/>
      <c r="O82" s="4">
        <v>3</v>
      </c>
      <c r="P82" s="4"/>
      <c r="Q82" s="4"/>
      <c r="R82" s="4"/>
      <c r="S82" s="10"/>
      <c r="T82" s="5"/>
      <c r="U82" s="5"/>
      <c r="V82" s="5"/>
    </row>
    <row r="83" spans="1:22" s="2" customFormat="1" ht="12.75" customHeight="1">
      <c r="A83" s="73" t="str">
        <f t="shared" si="19"/>
        <v>Piontek, Max</v>
      </c>
      <c r="B83" s="5" t="str">
        <f t="shared" si="20"/>
        <v>Bayern</v>
      </c>
      <c r="C83" s="63"/>
      <c r="D83" s="60"/>
      <c r="E83" s="60"/>
      <c r="F83" s="60"/>
      <c r="G83" s="60"/>
      <c r="H83" s="3"/>
      <c r="I83" s="3"/>
      <c r="J83" s="3"/>
      <c r="K83" s="3"/>
      <c r="L83" s="4"/>
      <c r="M83" s="4"/>
      <c r="N83" s="4"/>
      <c r="O83" s="4"/>
      <c r="P83" s="4"/>
      <c r="Q83" s="4"/>
      <c r="R83" s="4"/>
      <c r="S83" s="10"/>
      <c r="T83" s="5"/>
      <c r="U83" s="5"/>
      <c r="V83" s="5"/>
    </row>
    <row r="84" spans="1:22" s="2" customFormat="1" ht="12.75" customHeight="1">
      <c r="A84" s="73" t="str">
        <f t="shared" si="19"/>
        <v>Piontek, Max</v>
      </c>
      <c r="B84" s="5" t="str">
        <f t="shared" si="20"/>
        <v>Baden-Württemberg</v>
      </c>
      <c r="C84" s="63"/>
      <c r="D84" s="60"/>
      <c r="E84" s="60"/>
      <c r="F84" s="60"/>
      <c r="G84" s="60"/>
      <c r="H84" s="3"/>
      <c r="I84" s="3"/>
      <c r="J84" s="3"/>
      <c r="K84" s="3"/>
      <c r="L84" s="4"/>
      <c r="M84" s="4"/>
      <c r="N84" s="4"/>
      <c r="O84" s="4"/>
      <c r="P84" s="4"/>
      <c r="Q84" s="4"/>
      <c r="R84" s="4"/>
      <c r="S84" s="10"/>
      <c r="T84" s="5"/>
      <c r="U84" s="5"/>
      <c r="V84" s="5"/>
    </row>
    <row r="85" spans="1:22" s="2" customFormat="1" ht="12.75" customHeight="1">
      <c r="A85" s="73" t="str">
        <f t="shared" si="19"/>
        <v>Piontek, Max</v>
      </c>
      <c r="B85" s="5" t="str">
        <f t="shared" si="20"/>
        <v>Gegner 6</v>
      </c>
      <c r="C85" s="63"/>
      <c r="D85" s="60"/>
      <c r="E85" s="60"/>
      <c r="F85" s="60"/>
      <c r="G85" s="60"/>
      <c r="H85" s="3"/>
      <c r="I85" s="3"/>
      <c r="J85" s="3"/>
      <c r="K85" s="3"/>
      <c r="L85" s="4"/>
      <c r="M85" s="4"/>
      <c r="N85" s="4"/>
      <c r="O85" s="4"/>
      <c r="P85" s="4"/>
      <c r="Q85" s="4"/>
      <c r="R85" s="4"/>
      <c r="S85" s="10"/>
      <c r="T85" s="5"/>
      <c r="U85" s="5"/>
      <c r="V85" s="5"/>
    </row>
    <row r="86" spans="1:24" ht="12.75" customHeight="1">
      <c r="A86" s="72" t="str">
        <f>daten!M14</f>
        <v>Racek, Kilian</v>
      </c>
      <c r="B86" s="117"/>
      <c r="C86" s="118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19">
        <f>IF(E86=0,0,H86/E86)</f>
        <v>0</v>
      </c>
      <c r="T86" s="119">
        <f>IF(E86=0,0,(H86+I86+2*J86+3*K86)/E86)</f>
        <v>0</v>
      </c>
      <c r="U86" s="119">
        <f>IF(SUM(E86+M86+N86+R86)=0,0,(H86+M86+N86)/(E86+M86+N86+R86))</f>
        <v>0</v>
      </c>
      <c r="V86" s="119">
        <f>IF((O86+P86)=0,0,O86/(O86+P86))</f>
        <v>0</v>
      </c>
      <c r="W86" s="121"/>
      <c r="X86" s="121"/>
    </row>
    <row r="87" spans="1:22" s="2" customFormat="1" ht="12.75" customHeight="1">
      <c r="A87" s="73" t="str">
        <f aca="true" t="shared" si="21" ref="A87:A92">A86</f>
        <v>Racek, Kilian</v>
      </c>
      <c r="B87" s="5" t="str">
        <f aca="true" t="shared" si="22" ref="B87:B92">B3</f>
        <v>Hessen</v>
      </c>
      <c r="C87" s="63"/>
      <c r="D87" s="60"/>
      <c r="E87" s="60"/>
      <c r="F87" s="60"/>
      <c r="G87" s="60"/>
      <c r="H87" s="3"/>
      <c r="I87" s="3"/>
      <c r="J87" s="3"/>
      <c r="K87" s="3"/>
      <c r="L87" s="4"/>
      <c r="M87" s="4"/>
      <c r="N87" s="4"/>
      <c r="O87" s="4"/>
      <c r="P87" s="4"/>
      <c r="Q87" s="4"/>
      <c r="R87" s="4"/>
      <c r="S87" s="10"/>
      <c r="T87" s="5"/>
      <c r="U87" s="5"/>
      <c r="V87" s="5"/>
    </row>
    <row r="88" spans="1:22" s="2" customFormat="1" ht="12.75" customHeight="1">
      <c r="A88" s="73" t="str">
        <f t="shared" si="21"/>
        <v>Racek, Kilian</v>
      </c>
      <c r="B88" s="5" t="str">
        <f t="shared" si="22"/>
        <v>Südwest</v>
      </c>
      <c r="C88" s="63"/>
      <c r="D88" s="60"/>
      <c r="E88" s="60"/>
      <c r="F88" s="60"/>
      <c r="G88" s="60"/>
      <c r="H88" s="3"/>
      <c r="I88" s="3"/>
      <c r="J88" s="3"/>
      <c r="K88" s="3"/>
      <c r="L88" s="4"/>
      <c r="M88" s="4"/>
      <c r="N88" s="4"/>
      <c r="O88" s="4"/>
      <c r="P88" s="4"/>
      <c r="Q88" s="4"/>
      <c r="R88" s="4"/>
      <c r="S88" s="10"/>
      <c r="T88" s="5"/>
      <c r="U88" s="5"/>
      <c r="V88" s="5"/>
    </row>
    <row r="89" spans="1:22" s="2" customFormat="1" ht="12.75" customHeight="1">
      <c r="A89" s="73" t="str">
        <f t="shared" si="21"/>
        <v>Racek, Kilian</v>
      </c>
      <c r="B89" s="5" t="str">
        <f t="shared" si="22"/>
        <v>Berlin-Brandenburg</v>
      </c>
      <c r="C89" s="63">
        <v>1</v>
      </c>
      <c r="D89" s="60">
        <v>5</v>
      </c>
      <c r="E89" s="60">
        <v>2</v>
      </c>
      <c r="F89" s="60">
        <v>1</v>
      </c>
      <c r="G89" s="60"/>
      <c r="H89" s="3"/>
      <c r="I89" s="3"/>
      <c r="J89" s="3"/>
      <c r="K89" s="3"/>
      <c r="L89" s="4">
        <v>1</v>
      </c>
      <c r="M89" s="4">
        <v>2</v>
      </c>
      <c r="N89" s="4">
        <v>1</v>
      </c>
      <c r="O89" s="4">
        <v>1</v>
      </c>
      <c r="P89" s="4"/>
      <c r="Q89" s="4"/>
      <c r="R89" s="4"/>
      <c r="S89" s="10"/>
      <c r="T89" s="5"/>
      <c r="U89" s="5"/>
      <c r="V89" s="5"/>
    </row>
    <row r="90" spans="1:22" s="2" customFormat="1" ht="12.75" customHeight="1">
      <c r="A90" s="73" t="str">
        <f t="shared" si="21"/>
        <v>Racek, Kilian</v>
      </c>
      <c r="B90" s="5" t="str">
        <f t="shared" si="22"/>
        <v>Bayern</v>
      </c>
      <c r="C90" s="63">
        <v>1</v>
      </c>
      <c r="D90" s="60">
        <v>3</v>
      </c>
      <c r="E90" s="60">
        <v>3</v>
      </c>
      <c r="F90" s="60">
        <v>1</v>
      </c>
      <c r="G90" s="60"/>
      <c r="H90" s="3"/>
      <c r="I90" s="3"/>
      <c r="J90" s="3"/>
      <c r="K90" s="3"/>
      <c r="L90" s="4">
        <v>1</v>
      </c>
      <c r="M90" s="4"/>
      <c r="N90" s="4"/>
      <c r="O90" s="4"/>
      <c r="P90" s="4"/>
      <c r="Q90" s="4"/>
      <c r="R90" s="4"/>
      <c r="S90" s="10"/>
      <c r="T90" s="5"/>
      <c r="U90" s="5"/>
      <c r="V90" s="5"/>
    </row>
    <row r="91" spans="1:22" s="2" customFormat="1" ht="12.75" customHeight="1">
      <c r="A91" s="73" t="str">
        <f t="shared" si="21"/>
        <v>Racek, Kilian</v>
      </c>
      <c r="B91" s="5" t="str">
        <f t="shared" si="22"/>
        <v>Baden-Württemberg</v>
      </c>
      <c r="C91" s="63"/>
      <c r="D91" s="60"/>
      <c r="E91" s="60"/>
      <c r="F91" s="60"/>
      <c r="G91" s="60"/>
      <c r="H91" s="3"/>
      <c r="I91" s="3"/>
      <c r="J91" s="3"/>
      <c r="K91" s="3"/>
      <c r="L91" s="4"/>
      <c r="M91" s="4"/>
      <c r="N91" s="4"/>
      <c r="O91" s="4"/>
      <c r="P91" s="4"/>
      <c r="Q91" s="4"/>
      <c r="R91" s="4"/>
      <c r="S91" s="10"/>
      <c r="T91" s="5"/>
      <c r="U91" s="5"/>
      <c r="V91" s="5"/>
    </row>
    <row r="92" spans="1:22" s="2" customFormat="1" ht="12.75" customHeight="1">
      <c r="A92" s="73" t="str">
        <f t="shared" si="21"/>
        <v>Racek, Kilian</v>
      </c>
      <c r="B92" s="5" t="str">
        <f t="shared" si="22"/>
        <v>Gegner 6</v>
      </c>
      <c r="C92" s="63"/>
      <c r="D92" s="60"/>
      <c r="E92" s="60"/>
      <c r="F92" s="60"/>
      <c r="G92" s="60"/>
      <c r="H92" s="3"/>
      <c r="I92" s="3"/>
      <c r="J92" s="3"/>
      <c r="K92" s="3"/>
      <c r="L92" s="4"/>
      <c r="M92" s="4"/>
      <c r="N92" s="4"/>
      <c r="O92" s="4"/>
      <c r="P92" s="4"/>
      <c r="Q92" s="4"/>
      <c r="R92" s="4"/>
      <c r="S92" s="10"/>
      <c r="T92" s="5"/>
      <c r="U92" s="5"/>
      <c r="V92" s="5"/>
    </row>
    <row r="93" spans="1:26" ht="12.75" customHeight="1">
      <c r="A93" s="72" t="str">
        <f>daten!M15</f>
        <v>Racek, Philipp</v>
      </c>
      <c r="B93" s="117"/>
      <c r="C93" s="118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19">
        <f>IF(E93=0,0,H93/E93)</f>
        <v>0</v>
      </c>
      <c r="T93" s="119">
        <f>IF(E93=0,0,(H93+I93+2*J93+3*K93)/E93)</f>
        <v>0</v>
      </c>
      <c r="U93" s="119">
        <f>IF(SUM(E93+M93+N93+R93)=0,0,(H93+M93+N93)/(E93+M93+N93+R93))</f>
        <v>0</v>
      </c>
      <c r="V93" s="119">
        <f>IF((O93+P93)=0,0,O93/(O93+P93))</f>
        <v>0</v>
      </c>
      <c r="W93" s="121"/>
      <c r="X93" s="121"/>
      <c r="Y93" s="121"/>
      <c r="Z93" s="121"/>
    </row>
    <row r="94" spans="1:22" s="2" customFormat="1" ht="12.75" customHeight="1">
      <c r="A94" s="73" t="str">
        <f aca="true" t="shared" si="23" ref="A94:A99">A93</f>
        <v>Racek, Philipp</v>
      </c>
      <c r="B94" s="5" t="str">
        <f aca="true" t="shared" si="24" ref="B94:B99">B3</f>
        <v>Hessen</v>
      </c>
      <c r="C94" s="63">
        <v>1</v>
      </c>
      <c r="D94" s="60">
        <v>5</v>
      </c>
      <c r="E94" s="60">
        <v>5</v>
      </c>
      <c r="F94" s="60">
        <v>1</v>
      </c>
      <c r="G94" s="60">
        <v>6</v>
      </c>
      <c r="H94" s="3">
        <v>2</v>
      </c>
      <c r="I94" s="3">
        <v>1</v>
      </c>
      <c r="J94" s="3"/>
      <c r="K94" s="3"/>
      <c r="L94" s="4">
        <v>1</v>
      </c>
      <c r="M94" s="4"/>
      <c r="N94" s="4"/>
      <c r="O94" s="4"/>
      <c r="P94" s="4"/>
      <c r="Q94" s="4"/>
      <c r="R94" s="4"/>
      <c r="S94" s="10"/>
      <c r="T94" s="5"/>
      <c r="U94" s="5"/>
      <c r="V94" s="5"/>
    </row>
    <row r="95" spans="1:22" s="2" customFormat="1" ht="12.75" customHeight="1">
      <c r="A95" s="73" t="str">
        <f t="shared" si="23"/>
        <v>Racek, Philipp</v>
      </c>
      <c r="B95" s="5" t="str">
        <f t="shared" si="24"/>
        <v>Südwest</v>
      </c>
      <c r="C95" s="63">
        <v>1</v>
      </c>
      <c r="D95" s="60">
        <v>4</v>
      </c>
      <c r="E95" s="60">
        <v>3</v>
      </c>
      <c r="F95" s="60">
        <v>2</v>
      </c>
      <c r="G95" s="60"/>
      <c r="H95" s="3"/>
      <c r="I95" s="3"/>
      <c r="J95" s="3"/>
      <c r="K95" s="3"/>
      <c r="L95" s="4">
        <v>1</v>
      </c>
      <c r="M95" s="4"/>
      <c r="N95" s="4">
        <v>1</v>
      </c>
      <c r="O95" s="4"/>
      <c r="P95" s="4"/>
      <c r="Q95" s="4"/>
      <c r="R95" s="4"/>
      <c r="S95" s="10"/>
      <c r="T95" s="5"/>
      <c r="U95" s="5"/>
      <c r="V95" s="5"/>
    </row>
    <row r="96" spans="1:22" s="2" customFormat="1" ht="12.75" customHeight="1">
      <c r="A96" s="73" t="str">
        <f t="shared" si="23"/>
        <v>Racek, Philipp</v>
      </c>
      <c r="B96" s="5" t="str">
        <f t="shared" si="24"/>
        <v>Berlin-Brandenburg</v>
      </c>
      <c r="C96" s="63">
        <v>1</v>
      </c>
      <c r="D96" s="60">
        <v>4</v>
      </c>
      <c r="E96" s="60">
        <v>3</v>
      </c>
      <c r="F96" s="60"/>
      <c r="G96" s="60"/>
      <c r="H96" s="3"/>
      <c r="I96" s="3"/>
      <c r="J96" s="3"/>
      <c r="K96" s="3"/>
      <c r="L96" s="4">
        <v>1</v>
      </c>
      <c r="M96" s="4"/>
      <c r="N96" s="4"/>
      <c r="O96" s="4"/>
      <c r="P96" s="4"/>
      <c r="Q96" s="4">
        <v>1</v>
      </c>
      <c r="R96" s="4"/>
      <c r="S96" s="10"/>
      <c r="T96" s="5"/>
      <c r="U96" s="5"/>
      <c r="V96" s="5"/>
    </row>
    <row r="97" spans="1:22" s="2" customFormat="1" ht="12.75" customHeight="1">
      <c r="A97" s="73" t="str">
        <f t="shared" si="23"/>
        <v>Racek, Philipp</v>
      </c>
      <c r="B97" s="5" t="str">
        <f t="shared" si="24"/>
        <v>Bayern</v>
      </c>
      <c r="C97" s="63"/>
      <c r="D97" s="60"/>
      <c r="E97" s="60"/>
      <c r="F97" s="60"/>
      <c r="G97" s="60"/>
      <c r="H97" s="3"/>
      <c r="I97" s="3"/>
      <c r="J97" s="3"/>
      <c r="K97" s="3"/>
      <c r="L97" s="4"/>
      <c r="M97" s="4"/>
      <c r="N97" s="4"/>
      <c r="O97" s="4"/>
      <c r="P97" s="4"/>
      <c r="Q97" s="4"/>
      <c r="R97" s="4"/>
      <c r="S97" s="10"/>
      <c r="T97" s="5"/>
      <c r="U97" s="5"/>
      <c r="V97" s="5"/>
    </row>
    <row r="98" spans="1:22" s="2" customFormat="1" ht="12.75" customHeight="1">
      <c r="A98" s="73" t="str">
        <f t="shared" si="23"/>
        <v>Racek, Philipp</v>
      </c>
      <c r="B98" s="5" t="str">
        <f t="shared" si="24"/>
        <v>Baden-Württemberg</v>
      </c>
      <c r="C98" s="63">
        <v>1</v>
      </c>
      <c r="D98" s="60">
        <v>1</v>
      </c>
      <c r="E98" s="60">
        <v>1</v>
      </c>
      <c r="F98" s="60"/>
      <c r="G98" s="60"/>
      <c r="H98" s="3"/>
      <c r="I98" s="3"/>
      <c r="J98" s="3"/>
      <c r="K98" s="3"/>
      <c r="L98" s="4">
        <v>1</v>
      </c>
      <c r="M98" s="4"/>
      <c r="N98" s="4"/>
      <c r="O98" s="4"/>
      <c r="P98" s="4"/>
      <c r="Q98" s="4"/>
      <c r="R98" s="4"/>
      <c r="S98" s="10"/>
      <c r="T98" s="5"/>
      <c r="U98" s="5"/>
      <c r="V98" s="5"/>
    </row>
    <row r="99" spans="1:22" s="2" customFormat="1" ht="12.75" customHeight="1">
      <c r="A99" s="73" t="str">
        <f t="shared" si="23"/>
        <v>Racek, Philipp</v>
      </c>
      <c r="B99" s="5" t="str">
        <f t="shared" si="24"/>
        <v>Gegner 6</v>
      </c>
      <c r="C99" s="63"/>
      <c r="D99" s="60"/>
      <c r="E99" s="60"/>
      <c r="F99" s="60"/>
      <c r="G99" s="60"/>
      <c r="H99" s="3"/>
      <c r="I99" s="3"/>
      <c r="J99" s="3"/>
      <c r="K99" s="3"/>
      <c r="L99" s="4"/>
      <c r="M99" s="4"/>
      <c r="N99" s="4"/>
      <c r="O99" s="4"/>
      <c r="P99" s="4"/>
      <c r="Q99" s="4"/>
      <c r="R99" s="4"/>
      <c r="S99" s="10"/>
      <c r="T99" s="5"/>
      <c r="U99" s="5"/>
      <c r="V99" s="5"/>
    </row>
    <row r="100" spans="1:27" s="129" customFormat="1" ht="12.75" customHeight="1">
      <c r="A100" s="72" t="str">
        <f>daten!M16</f>
        <v>Rammelmann, Luca</v>
      </c>
      <c r="B100" s="128"/>
      <c r="C100" s="118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2">
        <f>IF(E100=0,0,H100/E100)</f>
        <v>0</v>
      </c>
      <c r="T100" s="132">
        <f>IF(E100=0,0,(H100+I100+2*J100+3*K100)/E100)</f>
        <v>0</v>
      </c>
      <c r="U100" s="132">
        <f>IF(SUM(E100+M100+N100+R100)=0,0,(H100+M100+N100)/(E100+M100+N100+R100))</f>
        <v>0</v>
      </c>
      <c r="V100" s="132">
        <f>IF((O100+P100)=0,0,O100/(O100+P100))</f>
        <v>0</v>
      </c>
      <c r="W100" s="130"/>
      <c r="X100" s="130"/>
      <c r="Y100" s="130"/>
      <c r="Z100" s="130"/>
      <c r="AA100" s="130"/>
    </row>
    <row r="101" spans="1:22" s="2" customFormat="1" ht="12.75" customHeight="1">
      <c r="A101" s="73" t="str">
        <f aca="true" t="shared" si="25" ref="A101:A106">A100</f>
        <v>Rammelmann, Luca</v>
      </c>
      <c r="B101" s="5" t="str">
        <f aca="true" t="shared" si="26" ref="B101:B106">B3</f>
        <v>Hessen</v>
      </c>
      <c r="C101" s="63">
        <v>1</v>
      </c>
      <c r="D101" s="60">
        <v>5</v>
      </c>
      <c r="E101" s="60">
        <v>5</v>
      </c>
      <c r="F101" s="60">
        <v>3</v>
      </c>
      <c r="G101" s="60">
        <v>1</v>
      </c>
      <c r="H101" s="3">
        <v>2</v>
      </c>
      <c r="I101" s="3"/>
      <c r="J101" s="3"/>
      <c r="K101" s="3"/>
      <c r="L101" s="4">
        <v>1</v>
      </c>
      <c r="M101" s="4"/>
      <c r="N101" s="4"/>
      <c r="O101" s="4">
        <v>1</v>
      </c>
      <c r="P101" s="4"/>
      <c r="Q101" s="4"/>
      <c r="R101" s="4"/>
      <c r="S101" s="10"/>
      <c r="T101" s="5"/>
      <c r="U101" s="5"/>
      <c r="V101" s="5"/>
    </row>
    <row r="102" spans="1:22" s="2" customFormat="1" ht="12.75" customHeight="1">
      <c r="A102" s="73" t="str">
        <f t="shared" si="25"/>
        <v>Rammelmann, Luca</v>
      </c>
      <c r="B102" s="5" t="str">
        <f t="shared" si="26"/>
        <v>Südwest</v>
      </c>
      <c r="C102" s="63">
        <v>1</v>
      </c>
      <c r="D102" s="60">
        <v>4</v>
      </c>
      <c r="E102" s="60">
        <v>3</v>
      </c>
      <c r="F102" s="60"/>
      <c r="G102" s="60"/>
      <c r="H102" s="3"/>
      <c r="I102" s="3"/>
      <c r="J102" s="3"/>
      <c r="K102" s="3"/>
      <c r="L102" s="4">
        <v>1</v>
      </c>
      <c r="M102" s="4">
        <v>1</v>
      </c>
      <c r="N102" s="4"/>
      <c r="O102" s="4"/>
      <c r="P102" s="4"/>
      <c r="Q102" s="4"/>
      <c r="R102" s="4"/>
      <c r="S102" s="10"/>
      <c r="T102" s="5"/>
      <c r="U102" s="5"/>
      <c r="V102" s="5"/>
    </row>
    <row r="103" spans="1:22" s="2" customFormat="1" ht="12.75" customHeight="1">
      <c r="A103" s="73" t="str">
        <f t="shared" si="25"/>
        <v>Rammelmann, Luca</v>
      </c>
      <c r="B103" s="5" t="str">
        <f t="shared" si="26"/>
        <v>Berlin-Brandenburg</v>
      </c>
      <c r="C103" s="63"/>
      <c r="D103" s="60"/>
      <c r="E103" s="60"/>
      <c r="F103" s="60"/>
      <c r="G103" s="60"/>
      <c r="H103" s="3"/>
      <c r="I103" s="3"/>
      <c r="J103" s="3"/>
      <c r="K103" s="3"/>
      <c r="L103" s="4"/>
      <c r="M103" s="4"/>
      <c r="N103" s="4"/>
      <c r="O103" s="4"/>
      <c r="P103" s="4"/>
      <c r="Q103" s="4"/>
      <c r="R103" s="4"/>
      <c r="S103" s="10"/>
      <c r="T103" s="5"/>
      <c r="U103" s="5"/>
      <c r="V103" s="5"/>
    </row>
    <row r="104" spans="1:22" s="2" customFormat="1" ht="12.75" customHeight="1">
      <c r="A104" s="73" t="str">
        <f t="shared" si="25"/>
        <v>Rammelmann, Luca</v>
      </c>
      <c r="B104" s="5" t="str">
        <f t="shared" si="26"/>
        <v>Bayern</v>
      </c>
      <c r="C104" s="63">
        <v>1</v>
      </c>
      <c r="D104" s="60">
        <v>4</v>
      </c>
      <c r="E104" s="60">
        <v>2</v>
      </c>
      <c r="F104" s="60"/>
      <c r="G104" s="60"/>
      <c r="H104" s="3"/>
      <c r="I104" s="3"/>
      <c r="J104" s="3"/>
      <c r="K104" s="3"/>
      <c r="L104" s="4">
        <v>1</v>
      </c>
      <c r="M104" s="4">
        <v>2</v>
      </c>
      <c r="N104" s="4"/>
      <c r="O104" s="4"/>
      <c r="P104" s="4"/>
      <c r="Q104" s="4"/>
      <c r="R104" s="4"/>
      <c r="S104" s="10"/>
      <c r="T104" s="5"/>
      <c r="U104" s="5"/>
      <c r="V104" s="5"/>
    </row>
    <row r="105" spans="1:22" s="2" customFormat="1" ht="12.75" customHeight="1">
      <c r="A105" s="73" t="str">
        <f t="shared" si="25"/>
        <v>Rammelmann, Luca</v>
      </c>
      <c r="B105" s="5" t="str">
        <f t="shared" si="26"/>
        <v>Baden-Württemberg</v>
      </c>
      <c r="C105" s="63">
        <v>1</v>
      </c>
      <c r="D105" s="60">
        <v>3</v>
      </c>
      <c r="E105" s="60">
        <v>3</v>
      </c>
      <c r="F105" s="60"/>
      <c r="G105" s="60"/>
      <c r="H105" s="3">
        <v>2</v>
      </c>
      <c r="I105" s="3">
        <v>1</v>
      </c>
      <c r="J105" s="3"/>
      <c r="K105" s="3"/>
      <c r="L105" s="4">
        <v>1</v>
      </c>
      <c r="M105" s="4"/>
      <c r="N105" s="4"/>
      <c r="O105" s="4"/>
      <c r="P105" s="4">
        <v>1</v>
      </c>
      <c r="Q105" s="4"/>
      <c r="R105" s="4"/>
      <c r="S105" s="10"/>
      <c r="T105" s="5"/>
      <c r="U105" s="5"/>
      <c r="V105" s="5"/>
    </row>
    <row r="106" spans="1:22" s="2" customFormat="1" ht="12.75" customHeight="1">
      <c r="A106" s="73" t="str">
        <f t="shared" si="25"/>
        <v>Rammelmann, Luca</v>
      </c>
      <c r="B106" s="5" t="str">
        <f t="shared" si="26"/>
        <v>Gegner 6</v>
      </c>
      <c r="C106" s="63"/>
      <c r="D106" s="60"/>
      <c r="E106" s="60"/>
      <c r="F106" s="60"/>
      <c r="G106" s="60"/>
      <c r="H106" s="3"/>
      <c r="I106" s="3"/>
      <c r="J106" s="3"/>
      <c r="K106" s="3"/>
      <c r="L106" s="4"/>
      <c r="M106" s="4"/>
      <c r="N106" s="4"/>
      <c r="O106" s="4"/>
      <c r="P106" s="4"/>
      <c r="Q106" s="4"/>
      <c r="R106" s="4"/>
      <c r="S106" s="10"/>
      <c r="T106" s="5"/>
      <c r="U106" s="5"/>
      <c r="V106" s="5"/>
    </row>
    <row r="107" spans="1:24" ht="12.75" customHeight="1">
      <c r="A107" s="72" t="str">
        <f>daten!M17</f>
        <v>Reuße, Julius</v>
      </c>
      <c r="B107" s="117"/>
      <c r="C107" s="118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19">
        <f>IF(E107=0,0,H107/E107)</f>
        <v>0</v>
      </c>
      <c r="T107" s="119">
        <f>IF(E107=0,0,(H107+I107+2*J107+3*K107)/E107)</f>
        <v>0</v>
      </c>
      <c r="U107" s="119">
        <f>IF(SUM(E107+M107+N107+R107)=0,0,(H107+M107+N107)/(E107+M107+N107+R107))</f>
        <v>0</v>
      </c>
      <c r="V107" s="119">
        <f>IF((O107+P107)=0,0,O107/(O107+P107))</f>
        <v>0</v>
      </c>
      <c r="W107" s="121"/>
      <c r="X107" s="121"/>
    </row>
    <row r="108" spans="1:22" s="2" customFormat="1" ht="12.75" customHeight="1">
      <c r="A108" s="73" t="str">
        <f aca="true" t="shared" si="27" ref="A108:A113">A107</f>
        <v>Reuße, Julius</v>
      </c>
      <c r="B108" s="5" t="str">
        <f aca="true" t="shared" si="28" ref="B108:B113">B3</f>
        <v>Hessen</v>
      </c>
      <c r="C108" s="63">
        <v>1</v>
      </c>
      <c r="D108" s="60">
        <v>4</v>
      </c>
      <c r="E108" s="60">
        <v>2</v>
      </c>
      <c r="F108" s="60">
        <v>1</v>
      </c>
      <c r="G108" s="60">
        <v>1</v>
      </c>
      <c r="H108" s="3"/>
      <c r="I108" s="3"/>
      <c r="J108" s="3"/>
      <c r="K108" s="3"/>
      <c r="L108" s="4"/>
      <c r="M108" s="4">
        <v>1</v>
      </c>
      <c r="N108" s="4"/>
      <c r="O108" s="4">
        <v>2</v>
      </c>
      <c r="P108" s="4"/>
      <c r="Q108" s="4"/>
      <c r="R108" s="4">
        <v>1</v>
      </c>
      <c r="S108" s="10"/>
      <c r="T108" s="5"/>
      <c r="U108" s="5"/>
      <c r="V108" s="5"/>
    </row>
    <row r="109" spans="1:22" s="2" customFormat="1" ht="12.75" customHeight="1">
      <c r="A109" s="73" t="str">
        <f t="shared" si="27"/>
        <v>Reuße, Julius</v>
      </c>
      <c r="B109" s="5" t="str">
        <f t="shared" si="28"/>
        <v>Südwest</v>
      </c>
      <c r="C109" s="63"/>
      <c r="D109" s="60"/>
      <c r="E109" s="60"/>
      <c r="F109" s="60"/>
      <c r="G109" s="60"/>
      <c r="H109" s="3"/>
      <c r="I109" s="3"/>
      <c r="J109" s="3"/>
      <c r="K109" s="3"/>
      <c r="L109" s="4"/>
      <c r="M109" s="4"/>
      <c r="N109" s="4"/>
      <c r="O109" s="4"/>
      <c r="P109" s="4"/>
      <c r="Q109" s="4"/>
      <c r="R109" s="4"/>
      <c r="S109" s="10"/>
      <c r="T109" s="5"/>
      <c r="U109" s="5"/>
      <c r="V109" s="5"/>
    </row>
    <row r="110" spans="1:22" s="2" customFormat="1" ht="12.75" customHeight="1">
      <c r="A110" s="73" t="str">
        <f t="shared" si="27"/>
        <v>Reuße, Julius</v>
      </c>
      <c r="B110" s="5" t="str">
        <f t="shared" si="28"/>
        <v>Berlin-Brandenburg</v>
      </c>
      <c r="C110" s="63">
        <v>1</v>
      </c>
      <c r="D110" s="60">
        <v>2</v>
      </c>
      <c r="E110" s="60">
        <v>2</v>
      </c>
      <c r="F110" s="60"/>
      <c r="G110" s="60"/>
      <c r="H110" s="3"/>
      <c r="I110" s="3"/>
      <c r="J110" s="3"/>
      <c r="K110" s="3"/>
      <c r="L110" s="4"/>
      <c r="M110" s="4"/>
      <c r="N110" s="4"/>
      <c r="O110" s="4"/>
      <c r="P110" s="4"/>
      <c r="Q110" s="4"/>
      <c r="R110" s="4"/>
      <c r="S110" s="10"/>
      <c r="T110" s="5"/>
      <c r="U110" s="5"/>
      <c r="V110" s="5"/>
    </row>
    <row r="111" spans="1:22" s="2" customFormat="1" ht="12.75" customHeight="1">
      <c r="A111" s="73" t="str">
        <f t="shared" si="27"/>
        <v>Reuße, Julius</v>
      </c>
      <c r="B111" s="5" t="str">
        <f t="shared" si="28"/>
        <v>Bayern</v>
      </c>
      <c r="C111" s="63"/>
      <c r="D111" s="60"/>
      <c r="E111" s="60"/>
      <c r="F111" s="60"/>
      <c r="G111" s="60"/>
      <c r="H111" s="3"/>
      <c r="I111" s="3"/>
      <c r="J111" s="3"/>
      <c r="K111" s="3"/>
      <c r="L111" s="4"/>
      <c r="M111" s="4"/>
      <c r="N111" s="4"/>
      <c r="O111" s="4"/>
      <c r="P111" s="4"/>
      <c r="Q111" s="4"/>
      <c r="R111" s="4"/>
      <c r="S111" s="10"/>
      <c r="T111" s="5"/>
      <c r="U111" s="5"/>
      <c r="V111" s="5"/>
    </row>
    <row r="112" spans="1:22" s="2" customFormat="1" ht="12.75" customHeight="1">
      <c r="A112" s="73" t="str">
        <f t="shared" si="27"/>
        <v>Reuße, Julius</v>
      </c>
      <c r="B112" s="5" t="str">
        <f t="shared" si="28"/>
        <v>Baden-Württemberg</v>
      </c>
      <c r="C112" s="63">
        <v>1</v>
      </c>
      <c r="D112" s="60"/>
      <c r="E112" s="60"/>
      <c r="F112" s="60">
        <v>1</v>
      </c>
      <c r="G112" s="60"/>
      <c r="H112" s="3"/>
      <c r="I112" s="3"/>
      <c r="J112" s="3"/>
      <c r="K112" s="3"/>
      <c r="L112" s="4"/>
      <c r="M112" s="4"/>
      <c r="N112" s="4"/>
      <c r="O112" s="4"/>
      <c r="P112" s="4"/>
      <c r="Q112" s="4"/>
      <c r="R112" s="4"/>
      <c r="S112" s="10"/>
      <c r="T112" s="5"/>
      <c r="U112" s="5"/>
      <c r="V112" s="5"/>
    </row>
    <row r="113" spans="1:22" s="2" customFormat="1" ht="12.75" customHeight="1">
      <c r="A113" s="73" t="str">
        <f t="shared" si="27"/>
        <v>Reuße, Julius</v>
      </c>
      <c r="B113" s="5" t="str">
        <f t="shared" si="28"/>
        <v>Gegner 6</v>
      </c>
      <c r="C113" s="63"/>
      <c r="D113" s="60"/>
      <c r="E113" s="60"/>
      <c r="F113" s="60"/>
      <c r="G113" s="60"/>
      <c r="H113" s="3"/>
      <c r="I113" s="3"/>
      <c r="J113" s="3"/>
      <c r="K113" s="3"/>
      <c r="L113" s="4"/>
      <c r="M113" s="4"/>
      <c r="N113" s="4"/>
      <c r="O113" s="4"/>
      <c r="P113" s="4"/>
      <c r="Q113" s="4"/>
      <c r="R113" s="4"/>
      <c r="S113" s="10"/>
      <c r="T113" s="5"/>
      <c r="U113" s="5"/>
      <c r="V113" s="5"/>
    </row>
    <row r="114" spans="1:24" ht="12.75" customHeight="1">
      <c r="A114" s="72" t="str">
        <f>daten!M18</f>
        <v>Sondersorg, Leon</v>
      </c>
      <c r="B114" s="117"/>
      <c r="C114" s="118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19">
        <f>IF(E114=0,0,H114/E114)</f>
        <v>0</v>
      </c>
      <c r="T114" s="119">
        <f>IF(E114=0,0,(H114+I114+2*J114+3*K114)/E114)</f>
        <v>0</v>
      </c>
      <c r="U114" s="119">
        <f>IF(SUM(E114+M114+N114+R114)=0,0,(H114+M114+N114)/(E114+M114+N114+R114))</f>
        <v>0</v>
      </c>
      <c r="V114" s="119">
        <f>IF((O114+P114)=0,0,O114/(O114+P114))</f>
        <v>0</v>
      </c>
      <c r="W114" s="121"/>
      <c r="X114" s="121"/>
    </row>
    <row r="115" spans="1:22" s="2" customFormat="1" ht="12.75" customHeight="1">
      <c r="A115" s="73" t="str">
        <f aca="true" t="shared" si="29" ref="A115:A120">A114</f>
        <v>Sondersorg, Leon</v>
      </c>
      <c r="B115" s="5" t="str">
        <f aca="true" t="shared" si="30" ref="B115:B120">B3</f>
        <v>Hessen</v>
      </c>
      <c r="C115" s="63">
        <v>1</v>
      </c>
      <c r="D115" s="60">
        <v>4</v>
      </c>
      <c r="E115" s="60">
        <v>1</v>
      </c>
      <c r="F115" s="60">
        <v>2</v>
      </c>
      <c r="G115" s="60"/>
      <c r="H115" s="3">
        <v>1</v>
      </c>
      <c r="I115" s="3">
        <v>1</v>
      </c>
      <c r="J115" s="3"/>
      <c r="K115" s="3"/>
      <c r="L115" s="4"/>
      <c r="M115" s="4">
        <v>1</v>
      </c>
      <c r="N115" s="4">
        <v>2</v>
      </c>
      <c r="O115" s="4"/>
      <c r="P115" s="4"/>
      <c r="Q115" s="4"/>
      <c r="R115" s="4"/>
      <c r="S115" s="10"/>
      <c r="T115" s="5"/>
      <c r="U115" s="5"/>
      <c r="V115" s="5"/>
    </row>
    <row r="116" spans="1:22" s="2" customFormat="1" ht="12.75" customHeight="1">
      <c r="A116" s="73" t="str">
        <f t="shared" si="29"/>
        <v>Sondersorg, Leon</v>
      </c>
      <c r="B116" s="5" t="str">
        <f t="shared" si="30"/>
        <v>Südwest</v>
      </c>
      <c r="C116" s="63">
        <v>1</v>
      </c>
      <c r="D116" s="60">
        <v>4</v>
      </c>
      <c r="E116" s="60">
        <v>1</v>
      </c>
      <c r="F116" s="60">
        <v>3</v>
      </c>
      <c r="G116" s="60"/>
      <c r="H116" s="3"/>
      <c r="I116" s="3"/>
      <c r="J116" s="3"/>
      <c r="K116" s="3"/>
      <c r="L116" s="4"/>
      <c r="M116" s="4">
        <v>2</v>
      </c>
      <c r="N116" s="4">
        <v>1</v>
      </c>
      <c r="O116" s="4">
        <v>2</v>
      </c>
      <c r="P116" s="4"/>
      <c r="Q116" s="4"/>
      <c r="R116" s="4"/>
      <c r="S116" s="10"/>
      <c r="T116" s="5"/>
      <c r="U116" s="5"/>
      <c r="V116" s="5"/>
    </row>
    <row r="117" spans="1:22" s="2" customFormat="1" ht="12.75" customHeight="1">
      <c r="A117" s="73" t="str">
        <f t="shared" si="29"/>
        <v>Sondersorg, Leon</v>
      </c>
      <c r="B117" s="5" t="str">
        <f t="shared" si="30"/>
        <v>Berlin-Brandenburg</v>
      </c>
      <c r="C117" s="63"/>
      <c r="D117" s="60"/>
      <c r="E117" s="60"/>
      <c r="F117" s="60"/>
      <c r="G117" s="60"/>
      <c r="H117" s="3"/>
      <c r="I117" s="3"/>
      <c r="J117" s="3"/>
      <c r="K117" s="3"/>
      <c r="L117" s="4"/>
      <c r="M117" s="4"/>
      <c r="N117" s="4"/>
      <c r="O117" s="4"/>
      <c r="P117" s="4"/>
      <c r="Q117" s="4"/>
      <c r="R117" s="4"/>
      <c r="S117" s="10"/>
      <c r="T117" s="5"/>
      <c r="U117" s="5"/>
      <c r="V117" s="5"/>
    </row>
    <row r="118" spans="1:22" s="2" customFormat="1" ht="12.75" customHeight="1">
      <c r="A118" s="73" t="str">
        <f t="shared" si="29"/>
        <v>Sondersorg, Leon</v>
      </c>
      <c r="B118" s="5" t="str">
        <f t="shared" si="30"/>
        <v>Bayern</v>
      </c>
      <c r="C118" s="63">
        <v>1</v>
      </c>
      <c r="D118" s="60">
        <v>4</v>
      </c>
      <c r="E118" s="60"/>
      <c r="F118" s="60">
        <v>3</v>
      </c>
      <c r="G118" s="60"/>
      <c r="H118" s="3"/>
      <c r="I118" s="3"/>
      <c r="J118" s="3"/>
      <c r="K118" s="3"/>
      <c r="L118" s="4"/>
      <c r="M118" s="4"/>
      <c r="N118" s="4">
        <v>3</v>
      </c>
      <c r="O118" s="4"/>
      <c r="P118" s="4"/>
      <c r="Q118" s="4">
        <v>1</v>
      </c>
      <c r="R118" s="4"/>
      <c r="S118" s="10"/>
      <c r="T118" s="5"/>
      <c r="U118" s="5"/>
      <c r="V118" s="5"/>
    </row>
    <row r="119" spans="1:22" s="2" customFormat="1" ht="12.75" customHeight="1">
      <c r="A119" s="73" t="str">
        <f t="shared" si="29"/>
        <v>Sondersorg, Leon</v>
      </c>
      <c r="B119" s="5" t="str">
        <f t="shared" si="30"/>
        <v>Baden-Württemberg</v>
      </c>
      <c r="C119" s="63">
        <v>1</v>
      </c>
      <c r="D119" s="60">
        <v>4</v>
      </c>
      <c r="E119" s="60">
        <v>4</v>
      </c>
      <c r="F119" s="60">
        <v>1</v>
      </c>
      <c r="G119" s="60"/>
      <c r="H119" s="3">
        <v>2</v>
      </c>
      <c r="I119" s="3"/>
      <c r="J119" s="3"/>
      <c r="K119" s="3"/>
      <c r="L119" s="4"/>
      <c r="M119" s="4"/>
      <c r="N119" s="4"/>
      <c r="O119" s="4">
        <v>1</v>
      </c>
      <c r="P119" s="4">
        <v>1</v>
      </c>
      <c r="Q119" s="4"/>
      <c r="R119" s="4"/>
      <c r="S119" s="10"/>
      <c r="T119" s="5"/>
      <c r="U119" s="5"/>
      <c r="V119" s="5"/>
    </row>
    <row r="120" spans="1:22" s="2" customFormat="1" ht="12.75" customHeight="1">
      <c r="A120" s="73" t="str">
        <f t="shared" si="29"/>
        <v>Sondersorg, Leon</v>
      </c>
      <c r="B120" s="5" t="str">
        <f t="shared" si="30"/>
        <v>Gegner 6</v>
      </c>
      <c r="C120" s="63"/>
      <c r="D120" s="60"/>
      <c r="E120" s="60"/>
      <c r="F120" s="60"/>
      <c r="G120" s="60"/>
      <c r="H120" s="3"/>
      <c r="I120" s="3"/>
      <c r="J120" s="3"/>
      <c r="K120" s="3"/>
      <c r="L120" s="4"/>
      <c r="M120" s="4"/>
      <c r="N120" s="4"/>
      <c r="O120" s="4"/>
      <c r="P120" s="4"/>
      <c r="Q120" s="4"/>
      <c r="R120" s="4"/>
      <c r="S120" s="10"/>
      <c r="T120" s="5"/>
      <c r="U120" s="5"/>
      <c r="V120" s="5"/>
    </row>
    <row r="121" spans="1:24" ht="12.75" customHeight="1">
      <c r="A121" s="72" t="str">
        <f>daten!M19</f>
        <v>Still, Leon</v>
      </c>
      <c r="B121" s="117"/>
      <c r="C121" s="118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19">
        <f>IF(E121=0,0,H121/E121)</f>
        <v>0</v>
      </c>
      <c r="T121" s="119">
        <f>IF(E121=0,0,(H121+I121+2*J121+3*K121)/E121)</f>
        <v>0</v>
      </c>
      <c r="U121" s="119">
        <f>IF(SUM(E121+M121+N121+R121)=0,0,(H121+M121+N121)/(E121+M121+N121+R121))</f>
        <v>0</v>
      </c>
      <c r="V121" s="119">
        <f>IF((O121+P121)=0,0,O121/(O121+P121))</f>
        <v>0</v>
      </c>
      <c r="W121" s="121"/>
      <c r="X121" s="121"/>
    </row>
    <row r="122" spans="1:22" s="2" customFormat="1" ht="12.75" customHeight="1">
      <c r="A122" s="73" t="str">
        <f aca="true" t="shared" si="31" ref="A122:A127">A121</f>
        <v>Still, Leon</v>
      </c>
      <c r="B122" s="5" t="str">
        <f aca="true" t="shared" si="32" ref="B122:B127">B3</f>
        <v>Hessen</v>
      </c>
      <c r="C122" s="63">
        <v>1</v>
      </c>
      <c r="D122" s="60">
        <v>4</v>
      </c>
      <c r="E122" s="60">
        <v>2</v>
      </c>
      <c r="F122" s="60">
        <v>2</v>
      </c>
      <c r="G122" s="60"/>
      <c r="H122" s="3">
        <v>1</v>
      </c>
      <c r="I122" s="3"/>
      <c r="J122" s="3"/>
      <c r="K122" s="3"/>
      <c r="L122" s="4"/>
      <c r="M122" s="4">
        <v>2</v>
      </c>
      <c r="N122" s="4"/>
      <c r="O122" s="4">
        <v>1</v>
      </c>
      <c r="P122" s="4"/>
      <c r="Q122" s="4"/>
      <c r="R122" s="4"/>
      <c r="S122" s="10"/>
      <c r="T122" s="5"/>
      <c r="U122" s="5"/>
      <c r="V122" s="5"/>
    </row>
    <row r="123" spans="1:22" s="2" customFormat="1" ht="12.75" customHeight="1">
      <c r="A123" s="73" t="str">
        <f t="shared" si="31"/>
        <v>Still, Leon</v>
      </c>
      <c r="B123" s="5" t="str">
        <f t="shared" si="32"/>
        <v>Südwest</v>
      </c>
      <c r="C123" s="63">
        <v>1</v>
      </c>
      <c r="D123" s="60">
        <v>4</v>
      </c>
      <c r="E123" s="60">
        <v>2</v>
      </c>
      <c r="F123" s="60">
        <v>2</v>
      </c>
      <c r="G123" s="60">
        <v>2</v>
      </c>
      <c r="H123" s="3">
        <v>1</v>
      </c>
      <c r="I123" s="3"/>
      <c r="J123" s="3"/>
      <c r="K123" s="3"/>
      <c r="L123" s="4">
        <v>1</v>
      </c>
      <c r="M123" s="4">
        <v>2</v>
      </c>
      <c r="N123" s="4"/>
      <c r="O123" s="4"/>
      <c r="P123" s="4"/>
      <c r="Q123" s="4"/>
      <c r="R123" s="4"/>
      <c r="S123" s="10"/>
      <c r="T123" s="5"/>
      <c r="U123" s="5"/>
      <c r="V123" s="5"/>
    </row>
    <row r="124" spans="1:22" s="2" customFormat="1" ht="12.75" customHeight="1">
      <c r="A124" s="73" t="str">
        <f t="shared" si="31"/>
        <v>Still, Leon</v>
      </c>
      <c r="B124" s="5" t="str">
        <f t="shared" si="32"/>
        <v>Berlin-Brandenburg</v>
      </c>
      <c r="C124" s="63"/>
      <c r="D124" s="60"/>
      <c r="E124" s="60"/>
      <c r="F124" s="60"/>
      <c r="G124" s="60"/>
      <c r="H124" s="3"/>
      <c r="I124" s="3"/>
      <c r="J124" s="3"/>
      <c r="K124" s="3"/>
      <c r="L124" s="4"/>
      <c r="M124" s="4"/>
      <c r="N124" s="4"/>
      <c r="O124" s="4"/>
      <c r="P124" s="4"/>
      <c r="Q124" s="4"/>
      <c r="R124" s="4"/>
      <c r="S124" s="10"/>
      <c r="T124" s="5"/>
      <c r="U124" s="5"/>
      <c r="V124" s="5"/>
    </row>
    <row r="125" spans="1:22" s="2" customFormat="1" ht="12.75" customHeight="1">
      <c r="A125" s="73" t="str">
        <f t="shared" si="31"/>
        <v>Still, Leon</v>
      </c>
      <c r="B125" s="5" t="str">
        <f t="shared" si="32"/>
        <v>Bayern</v>
      </c>
      <c r="C125" s="63">
        <v>1</v>
      </c>
      <c r="D125" s="60">
        <v>3</v>
      </c>
      <c r="E125" s="60">
        <v>2</v>
      </c>
      <c r="F125" s="60">
        <v>2</v>
      </c>
      <c r="G125" s="60">
        <v>1</v>
      </c>
      <c r="H125" s="3">
        <v>2</v>
      </c>
      <c r="I125" s="3"/>
      <c r="J125" s="3">
        <v>1</v>
      </c>
      <c r="K125" s="3"/>
      <c r="L125" s="4"/>
      <c r="M125" s="4">
        <v>1</v>
      </c>
      <c r="N125" s="4"/>
      <c r="O125" s="4"/>
      <c r="P125" s="4">
        <v>1</v>
      </c>
      <c r="Q125" s="4"/>
      <c r="R125" s="4"/>
      <c r="S125" s="10"/>
      <c r="T125" s="5"/>
      <c r="U125" s="5"/>
      <c r="V125" s="5"/>
    </row>
    <row r="126" spans="1:22" s="2" customFormat="1" ht="12.75" customHeight="1">
      <c r="A126" s="73" t="str">
        <f t="shared" si="31"/>
        <v>Still, Leon</v>
      </c>
      <c r="B126" s="5" t="str">
        <f t="shared" si="32"/>
        <v>Baden-Württemberg</v>
      </c>
      <c r="C126" s="63">
        <v>1</v>
      </c>
      <c r="D126" s="60">
        <v>4</v>
      </c>
      <c r="E126" s="60">
        <v>3</v>
      </c>
      <c r="F126" s="60"/>
      <c r="G126" s="60"/>
      <c r="H126" s="3"/>
      <c r="I126" s="3"/>
      <c r="J126" s="3"/>
      <c r="K126" s="3"/>
      <c r="L126" s="4"/>
      <c r="M126" s="4">
        <v>1</v>
      </c>
      <c r="N126" s="4"/>
      <c r="O126" s="4">
        <v>1</v>
      </c>
      <c r="P126" s="4"/>
      <c r="Q126" s="4"/>
      <c r="R126" s="4"/>
      <c r="S126" s="10"/>
      <c r="T126" s="5"/>
      <c r="U126" s="5"/>
      <c r="V126" s="5"/>
    </row>
    <row r="127" spans="1:22" s="2" customFormat="1" ht="12.75" customHeight="1">
      <c r="A127" s="73" t="str">
        <f t="shared" si="31"/>
        <v>Still, Leon</v>
      </c>
      <c r="B127" s="5" t="str">
        <f t="shared" si="32"/>
        <v>Gegner 6</v>
      </c>
      <c r="C127" s="63"/>
      <c r="D127" s="60"/>
      <c r="E127" s="60"/>
      <c r="F127" s="60"/>
      <c r="G127" s="60"/>
      <c r="H127" s="3"/>
      <c r="I127" s="3"/>
      <c r="J127" s="3"/>
      <c r="K127" s="3"/>
      <c r="L127" s="4"/>
      <c r="M127" s="4"/>
      <c r="N127" s="4"/>
      <c r="O127" s="4"/>
      <c r="P127" s="4"/>
      <c r="Q127" s="4"/>
      <c r="R127" s="4"/>
      <c r="S127" s="10"/>
      <c r="T127" s="5"/>
      <c r="U127" s="5"/>
      <c r="V127" s="5"/>
    </row>
    <row r="128" spans="1:24" ht="12.75" customHeight="1">
      <c r="A128" s="72" t="str">
        <f>daten!M20</f>
        <v>Weber, Yannis</v>
      </c>
      <c r="B128" s="117"/>
      <c r="C128" s="118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19">
        <f>IF(E128=0,0,H128/E128)</f>
        <v>0</v>
      </c>
      <c r="T128" s="119">
        <f>IF(E128=0,0,(H128+I128+2*J128+3*K128)/E128)</f>
        <v>0</v>
      </c>
      <c r="U128" s="119">
        <f>IF(SUM(E128+M128+N128+R128)=0,0,(H128+M128+N128)/(E128+M128+N128+R128))</f>
        <v>0</v>
      </c>
      <c r="V128" s="119">
        <f>IF((O128+P128)=0,0,O128/(O128+P128))</f>
        <v>0</v>
      </c>
      <c r="W128" s="121"/>
      <c r="X128" s="121"/>
    </row>
    <row r="129" spans="1:22" s="2" customFormat="1" ht="12.75" customHeight="1">
      <c r="A129" s="73" t="str">
        <f aca="true" t="shared" si="33" ref="A129:A134">A128</f>
        <v>Weber, Yannis</v>
      </c>
      <c r="B129" s="5" t="str">
        <f aca="true" t="shared" si="34" ref="B129:B134">B3</f>
        <v>Hessen</v>
      </c>
      <c r="C129" s="63">
        <v>1</v>
      </c>
      <c r="D129" s="60">
        <v>5</v>
      </c>
      <c r="E129" s="60">
        <v>2</v>
      </c>
      <c r="F129" s="60">
        <v>4</v>
      </c>
      <c r="G129" s="60">
        <v>1</v>
      </c>
      <c r="H129" s="3">
        <v>1</v>
      </c>
      <c r="I129" s="3"/>
      <c r="J129" s="3"/>
      <c r="K129" s="3"/>
      <c r="L129" s="4">
        <v>1</v>
      </c>
      <c r="M129" s="4">
        <v>2</v>
      </c>
      <c r="N129" s="4">
        <v>1</v>
      </c>
      <c r="O129" s="4">
        <v>1</v>
      </c>
      <c r="P129" s="4"/>
      <c r="Q129" s="4"/>
      <c r="R129" s="4"/>
      <c r="S129" s="10"/>
      <c r="T129" s="5"/>
      <c r="U129" s="5"/>
      <c r="V129" s="5"/>
    </row>
    <row r="130" spans="1:22" s="2" customFormat="1" ht="12.75" customHeight="1">
      <c r="A130" s="73" t="str">
        <f t="shared" si="33"/>
        <v>Weber, Yannis</v>
      </c>
      <c r="B130" s="5" t="str">
        <f t="shared" si="34"/>
        <v>Südwest</v>
      </c>
      <c r="C130" s="63">
        <v>1</v>
      </c>
      <c r="D130" s="60">
        <v>4</v>
      </c>
      <c r="E130" s="60">
        <v>4</v>
      </c>
      <c r="F130" s="60"/>
      <c r="G130" s="60">
        <v>3</v>
      </c>
      <c r="H130" s="3">
        <v>1</v>
      </c>
      <c r="I130" s="3"/>
      <c r="J130" s="3"/>
      <c r="K130" s="3"/>
      <c r="L130" s="4"/>
      <c r="M130" s="4"/>
      <c r="N130" s="4"/>
      <c r="O130" s="4">
        <v>1</v>
      </c>
      <c r="P130" s="4"/>
      <c r="Q130" s="4"/>
      <c r="R130" s="4"/>
      <c r="S130" s="10"/>
      <c r="T130" s="5"/>
      <c r="U130" s="5"/>
      <c r="V130" s="5"/>
    </row>
    <row r="131" spans="1:22" s="2" customFormat="1" ht="12.75" customHeight="1">
      <c r="A131" s="73" t="str">
        <f t="shared" si="33"/>
        <v>Weber, Yannis</v>
      </c>
      <c r="B131" s="5" t="str">
        <f t="shared" si="34"/>
        <v>Berlin-Brandenburg</v>
      </c>
      <c r="C131" s="63"/>
      <c r="D131" s="60"/>
      <c r="E131" s="60"/>
      <c r="F131" s="60"/>
      <c r="G131" s="60"/>
      <c r="H131" s="3"/>
      <c r="I131" s="3"/>
      <c r="J131" s="3"/>
      <c r="K131" s="3"/>
      <c r="L131" s="4"/>
      <c r="M131" s="4"/>
      <c r="N131" s="4"/>
      <c r="O131" s="4"/>
      <c r="P131" s="4"/>
      <c r="Q131" s="4"/>
      <c r="R131" s="4"/>
      <c r="S131" s="10"/>
      <c r="T131" s="5"/>
      <c r="U131" s="5"/>
      <c r="V131" s="5"/>
    </row>
    <row r="132" spans="1:22" s="2" customFormat="1" ht="12.75" customHeight="1">
      <c r="A132" s="73" t="str">
        <f t="shared" si="33"/>
        <v>Weber, Yannis</v>
      </c>
      <c r="B132" s="5" t="str">
        <f t="shared" si="34"/>
        <v>Bayern</v>
      </c>
      <c r="C132" s="63">
        <v>1</v>
      </c>
      <c r="D132" s="60">
        <v>3</v>
      </c>
      <c r="E132" s="60">
        <v>3</v>
      </c>
      <c r="F132" s="60">
        <v>1</v>
      </c>
      <c r="G132" s="60"/>
      <c r="H132" s="3"/>
      <c r="I132" s="3"/>
      <c r="J132" s="3"/>
      <c r="K132" s="3"/>
      <c r="L132" s="4">
        <v>1</v>
      </c>
      <c r="M132" s="4"/>
      <c r="N132" s="4"/>
      <c r="O132" s="4"/>
      <c r="P132" s="4">
        <v>1</v>
      </c>
      <c r="Q132" s="4"/>
      <c r="R132" s="4"/>
      <c r="S132" s="10"/>
      <c r="T132" s="5"/>
      <c r="U132" s="5"/>
      <c r="V132" s="5"/>
    </row>
    <row r="133" spans="1:22" s="2" customFormat="1" ht="12.75" customHeight="1">
      <c r="A133" s="73" t="str">
        <f t="shared" si="33"/>
        <v>Weber, Yannis</v>
      </c>
      <c r="B133" s="5" t="str">
        <f t="shared" si="34"/>
        <v>Baden-Württemberg</v>
      </c>
      <c r="C133" s="63"/>
      <c r="D133" s="60"/>
      <c r="E133" s="60"/>
      <c r="F133" s="60"/>
      <c r="G133" s="60"/>
      <c r="H133" s="3"/>
      <c r="I133" s="3"/>
      <c r="J133" s="3"/>
      <c r="K133" s="3"/>
      <c r="L133" s="4"/>
      <c r="M133" s="4"/>
      <c r="N133" s="4"/>
      <c r="O133" s="4"/>
      <c r="P133" s="4"/>
      <c r="Q133" s="4"/>
      <c r="R133" s="4"/>
      <c r="S133" s="10"/>
      <c r="T133" s="5"/>
      <c r="U133" s="5"/>
      <c r="V133" s="5"/>
    </row>
    <row r="134" spans="1:22" s="2" customFormat="1" ht="12.75" customHeight="1">
      <c r="A134" s="73" t="str">
        <f t="shared" si="33"/>
        <v>Weber, Yannis</v>
      </c>
      <c r="B134" s="5" t="str">
        <f t="shared" si="34"/>
        <v>Gegner 6</v>
      </c>
      <c r="C134" s="63"/>
      <c r="D134" s="60"/>
      <c r="E134" s="60"/>
      <c r="F134" s="60"/>
      <c r="G134" s="60"/>
      <c r="H134" s="3"/>
      <c r="I134" s="3"/>
      <c r="J134" s="3"/>
      <c r="K134" s="3"/>
      <c r="L134" s="4"/>
      <c r="M134" s="4"/>
      <c r="N134" s="4"/>
      <c r="O134" s="4"/>
      <c r="P134" s="4"/>
      <c r="Q134" s="4"/>
      <c r="R134" s="4"/>
      <c r="S134" s="10"/>
      <c r="T134" s="5"/>
      <c r="U134" s="5"/>
      <c r="V134" s="5"/>
    </row>
    <row r="135" spans="1:24" ht="12.75" customHeight="1">
      <c r="A135" s="72" t="str">
        <f>daten!M21</f>
        <v>Weyer, Jonathan</v>
      </c>
      <c r="B135" s="117"/>
      <c r="C135" s="118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19">
        <f>IF(E135=0,0,H135/E135)</f>
        <v>0</v>
      </c>
      <c r="T135" s="119">
        <f>IF(E135=0,0,(H135+I135+2*J135+3*K135)/E135)</f>
        <v>0</v>
      </c>
      <c r="U135" s="119">
        <f>IF(SUM(E135+M135+N135+R135)=0,0,(H135+M135+N135)/(E135+M135+N135+R135))</f>
        <v>0</v>
      </c>
      <c r="V135" s="119">
        <f>IF((O135+P135)=0,0,O135/(O135+P135))</f>
        <v>0</v>
      </c>
      <c r="W135" s="121"/>
      <c r="X135" s="121"/>
    </row>
    <row r="136" spans="1:22" s="2" customFormat="1" ht="12.75" customHeight="1">
      <c r="A136" s="73" t="str">
        <f aca="true" t="shared" si="35" ref="A136:A141">A135</f>
        <v>Weyer, Jonathan</v>
      </c>
      <c r="B136" s="5" t="str">
        <f aca="true" t="shared" si="36" ref="B136:B141">B3</f>
        <v>Hessen</v>
      </c>
      <c r="C136" s="63"/>
      <c r="D136" s="60"/>
      <c r="E136" s="60"/>
      <c r="F136" s="60"/>
      <c r="G136" s="60"/>
      <c r="H136" s="3"/>
      <c r="I136" s="3"/>
      <c r="J136" s="3"/>
      <c r="K136" s="3"/>
      <c r="L136" s="4"/>
      <c r="M136" s="4"/>
      <c r="N136" s="4"/>
      <c r="O136" s="4"/>
      <c r="P136" s="4"/>
      <c r="Q136" s="4"/>
      <c r="R136" s="4"/>
      <c r="S136" s="10"/>
      <c r="T136" s="5"/>
      <c r="U136" s="5"/>
      <c r="V136" s="5"/>
    </row>
    <row r="137" spans="1:22" s="2" customFormat="1" ht="12.75" customHeight="1">
      <c r="A137" s="73" t="str">
        <f t="shared" si="35"/>
        <v>Weyer, Jonathan</v>
      </c>
      <c r="B137" s="5" t="str">
        <f t="shared" si="36"/>
        <v>Südwest</v>
      </c>
      <c r="C137" s="63"/>
      <c r="D137" s="60"/>
      <c r="E137" s="60"/>
      <c r="F137" s="60"/>
      <c r="G137" s="60"/>
      <c r="H137" s="3"/>
      <c r="I137" s="3"/>
      <c r="J137" s="3"/>
      <c r="K137" s="3"/>
      <c r="L137" s="4"/>
      <c r="M137" s="4"/>
      <c r="N137" s="4"/>
      <c r="O137" s="4"/>
      <c r="P137" s="4"/>
      <c r="Q137" s="4"/>
      <c r="R137" s="4"/>
      <c r="S137" s="10"/>
      <c r="T137" s="5"/>
      <c r="U137" s="5"/>
      <c r="V137" s="5"/>
    </row>
    <row r="138" spans="1:22" s="2" customFormat="1" ht="12.75" customHeight="1">
      <c r="A138" s="73" t="str">
        <f t="shared" si="35"/>
        <v>Weyer, Jonathan</v>
      </c>
      <c r="B138" s="5" t="str">
        <f t="shared" si="36"/>
        <v>Berlin-Brandenburg</v>
      </c>
      <c r="C138" s="63">
        <v>1</v>
      </c>
      <c r="D138" s="60">
        <v>4</v>
      </c>
      <c r="E138" s="60">
        <v>3</v>
      </c>
      <c r="F138" s="60">
        <v>1</v>
      </c>
      <c r="G138" s="60">
        <v>2</v>
      </c>
      <c r="H138" s="3">
        <v>2</v>
      </c>
      <c r="I138" s="3">
        <v>1</v>
      </c>
      <c r="J138" s="3">
        <v>1</v>
      </c>
      <c r="K138" s="3"/>
      <c r="L138" s="4"/>
      <c r="M138" s="4"/>
      <c r="N138" s="4">
        <v>1</v>
      </c>
      <c r="O138" s="4"/>
      <c r="P138" s="4"/>
      <c r="Q138" s="4"/>
      <c r="R138" s="4"/>
      <c r="S138" s="10"/>
      <c r="T138" s="5"/>
      <c r="U138" s="5"/>
      <c r="V138" s="5"/>
    </row>
    <row r="139" spans="1:22" s="2" customFormat="1" ht="12.75" customHeight="1">
      <c r="A139" s="73" t="str">
        <f t="shared" si="35"/>
        <v>Weyer, Jonathan</v>
      </c>
      <c r="B139" s="5" t="str">
        <f t="shared" si="36"/>
        <v>Bayern</v>
      </c>
      <c r="C139" s="63">
        <v>1</v>
      </c>
      <c r="D139" s="60">
        <v>4</v>
      </c>
      <c r="E139" s="60">
        <v>4</v>
      </c>
      <c r="F139" s="60"/>
      <c r="G139" s="60">
        <v>2</v>
      </c>
      <c r="H139" s="3">
        <v>3</v>
      </c>
      <c r="I139" s="3"/>
      <c r="J139" s="3"/>
      <c r="K139" s="3"/>
      <c r="L139" s="4">
        <v>1</v>
      </c>
      <c r="M139" s="4"/>
      <c r="N139" s="4"/>
      <c r="O139" s="4"/>
      <c r="P139" s="4"/>
      <c r="Q139" s="4"/>
      <c r="R139" s="4"/>
      <c r="S139" s="10"/>
      <c r="T139" s="5"/>
      <c r="U139" s="5"/>
      <c r="V139" s="5"/>
    </row>
    <row r="140" spans="1:22" s="2" customFormat="1" ht="12.75" customHeight="1">
      <c r="A140" s="73" t="str">
        <f t="shared" si="35"/>
        <v>Weyer, Jonathan</v>
      </c>
      <c r="B140" s="5" t="str">
        <f t="shared" si="36"/>
        <v>Baden-Württemberg</v>
      </c>
      <c r="C140" s="63">
        <v>1</v>
      </c>
      <c r="D140" s="60">
        <v>4</v>
      </c>
      <c r="E140" s="60">
        <v>4</v>
      </c>
      <c r="F140" s="60"/>
      <c r="G140" s="60">
        <v>1</v>
      </c>
      <c r="H140" s="3">
        <v>1</v>
      </c>
      <c r="I140" s="3"/>
      <c r="J140" s="3"/>
      <c r="K140" s="3"/>
      <c r="L140" s="4"/>
      <c r="M140" s="4"/>
      <c r="N140" s="4"/>
      <c r="O140" s="4"/>
      <c r="P140" s="4"/>
      <c r="Q140" s="4"/>
      <c r="R140" s="4"/>
      <c r="S140" s="10"/>
      <c r="T140" s="5"/>
      <c r="U140" s="5"/>
      <c r="V140" s="5"/>
    </row>
    <row r="141" spans="1:22" s="2" customFormat="1" ht="12.75" customHeight="1">
      <c r="A141" s="73" t="str">
        <f t="shared" si="35"/>
        <v>Weyer, Jonathan</v>
      </c>
      <c r="B141" s="5" t="str">
        <f t="shared" si="36"/>
        <v>Gegner 6</v>
      </c>
      <c r="C141" s="63"/>
      <c r="D141" s="60"/>
      <c r="E141" s="60"/>
      <c r="F141" s="60"/>
      <c r="G141" s="60"/>
      <c r="H141" s="3"/>
      <c r="I141" s="3"/>
      <c r="J141" s="3"/>
      <c r="K141" s="3"/>
      <c r="L141" s="4"/>
      <c r="M141" s="4"/>
      <c r="N141" s="4"/>
      <c r="O141" s="4"/>
      <c r="P141" s="4"/>
      <c r="Q141" s="4"/>
      <c r="R141" s="4"/>
      <c r="S141" s="10"/>
      <c r="T141" s="5"/>
      <c r="U141" s="5"/>
      <c r="V141" s="5"/>
    </row>
    <row r="142" spans="1:24" ht="12.75" customHeight="1">
      <c r="A142" s="72">
        <f>daten!M22</f>
        <v>0</v>
      </c>
      <c r="B142" s="117"/>
      <c r="C142" s="118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19">
        <f>IF(E142=0,0,H142/E142)</f>
        <v>0</v>
      </c>
      <c r="T142" s="119">
        <f>IF(E142=0,0,(H142+I142+2*J142+3*K142)/E142)</f>
        <v>0</v>
      </c>
      <c r="U142" s="119">
        <f>IF(SUM(E142+M142+N142+R142)=0,0,(H142+M142+N142)/(E142+M142+N142+R142))</f>
        <v>0</v>
      </c>
      <c r="V142" s="119">
        <f>IF((O142+P142)=0,0,O142/(O142+P142))</f>
        <v>0</v>
      </c>
      <c r="W142" s="121"/>
      <c r="X142" s="121"/>
    </row>
    <row r="143" spans="1:22" s="2" customFormat="1" ht="12.75" customHeight="1">
      <c r="A143" s="73">
        <f aca="true" t="shared" si="37" ref="A143:A148">A142</f>
        <v>0</v>
      </c>
      <c r="B143" s="5" t="str">
        <f aca="true" t="shared" si="38" ref="B143:B148">B31</f>
        <v>Hessen</v>
      </c>
      <c r="C143" s="63"/>
      <c r="D143" s="60"/>
      <c r="E143" s="60"/>
      <c r="F143" s="60"/>
      <c r="G143" s="60"/>
      <c r="H143" s="3"/>
      <c r="I143" s="3"/>
      <c r="J143" s="3"/>
      <c r="K143" s="3"/>
      <c r="L143" s="4"/>
      <c r="M143" s="4"/>
      <c r="N143" s="4"/>
      <c r="O143" s="4"/>
      <c r="P143" s="4"/>
      <c r="Q143" s="4"/>
      <c r="R143" s="4"/>
      <c r="S143" s="10"/>
      <c r="T143" s="5"/>
      <c r="U143" s="5"/>
      <c r="V143" s="5"/>
    </row>
    <row r="144" spans="1:22" s="2" customFormat="1" ht="12.75" customHeight="1">
      <c r="A144" s="73">
        <f t="shared" si="37"/>
        <v>0</v>
      </c>
      <c r="B144" s="5" t="str">
        <f t="shared" si="38"/>
        <v>Südwest</v>
      </c>
      <c r="C144" s="63"/>
      <c r="D144" s="60"/>
      <c r="E144" s="60"/>
      <c r="F144" s="60"/>
      <c r="G144" s="60"/>
      <c r="H144" s="3"/>
      <c r="I144" s="3"/>
      <c r="J144" s="3"/>
      <c r="K144" s="3"/>
      <c r="L144" s="4"/>
      <c r="M144" s="4"/>
      <c r="N144" s="4"/>
      <c r="O144" s="4"/>
      <c r="P144" s="4"/>
      <c r="Q144" s="4"/>
      <c r="R144" s="4"/>
      <c r="S144" s="10"/>
      <c r="T144" s="5"/>
      <c r="U144" s="5"/>
      <c r="V144" s="5"/>
    </row>
    <row r="145" spans="1:22" s="2" customFormat="1" ht="12.75" customHeight="1">
      <c r="A145" s="73">
        <f t="shared" si="37"/>
        <v>0</v>
      </c>
      <c r="B145" s="5" t="str">
        <f t="shared" si="38"/>
        <v>Berlin-Brandenburg</v>
      </c>
      <c r="C145" s="63"/>
      <c r="D145" s="60"/>
      <c r="E145" s="60"/>
      <c r="F145" s="60"/>
      <c r="G145" s="60"/>
      <c r="H145" s="3"/>
      <c r="I145" s="3"/>
      <c r="J145" s="3"/>
      <c r="K145" s="3"/>
      <c r="L145" s="4"/>
      <c r="M145" s="4"/>
      <c r="N145" s="4"/>
      <c r="O145" s="4"/>
      <c r="P145" s="4"/>
      <c r="Q145" s="4"/>
      <c r="R145" s="4"/>
      <c r="S145" s="10"/>
      <c r="T145" s="5"/>
      <c r="U145" s="5"/>
      <c r="V145" s="5"/>
    </row>
    <row r="146" spans="1:22" s="2" customFormat="1" ht="12.75" customHeight="1">
      <c r="A146" s="73">
        <f t="shared" si="37"/>
        <v>0</v>
      </c>
      <c r="B146" s="5" t="str">
        <f t="shared" si="38"/>
        <v>Bayern</v>
      </c>
      <c r="C146" s="63"/>
      <c r="D146" s="60"/>
      <c r="E146" s="60"/>
      <c r="F146" s="60"/>
      <c r="G146" s="60"/>
      <c r="H146" s="3"/>
      <c r="I146" s="3"/>
      <c r="J146" s="3"/>
      <c r="K146" s="3"/>
      <c r="L146" s="4"/>
      <c r="M146" s="4"/>
      <c r="N146" s="4"/>
      <c r="O146" s="4"/>
      <c r="P146" s="4"/>
      <c r="Q146" s="4"/>
      <c r="R146" s="4"/>
      <c r="S146" s="10"/>
      <c r="T146" s="5"/>
      <c r="U146" s="5"/>
      <c r="V146" s="5"/>
    </row>
    <row r="147" spans="1:22" s="2" customFormat="1" ht="12.75" customHeight="1">
      <c r="A147" s="73">
        <f t="shared" si="37"/>
        <v>0</v>
      </c>
      <c r="B147" s="5" t="str">
        <f t="shared" si="38"/>
        <v>Baden-Württemberg</v>
      </c>
      <c r="C147" s="63"/>
      <c r="D147" s="60"/>
      <c r="E147" s="60"/>
      <c r="F147" s="60"/>
      <c r="G147" s="60"/>
      <c r="H147" s="3"/>
      <c r="I147" s="3"/>
      <c r="J147" s="3"/>
      <c r="K147" s="3"/>
      <c r="L147" s="4"/>
      <c r="M147" s="4"/>
      <c r="N147" s="4"/>
      <c r="O147" s="4"/>
      <c r="P147" s="4"/>
      <c r="Q147" s="4"/>
      <c r="R147" s="4"/>
      <c r="S147" s="10"/>
      <c r="T147" s="5"/>
      <c r="U147" s="5"/>
      <c r="V147" s="5"/>
    </row>
    <row r="148" spans="1:22" s="2" customFormat="1" ht="12.75" customHeight="1">
      <c r="A148" s="73">
        <f t="shared" si="37"/>
        <v>0</v>
      </c>
      <c r="B148" s="5" t="str">
        <f t="shared" si="38"/>
        <v>Gegner 6</v>
      </c>
      <c r="C148" s="63"/>
      <c r="D148" s="60"/>
      <c r="E148" s="60"/>
      <c r="F148" s="60"/>
      <c r="G148" s="60"/>
      <c r="H148" s="3"/>
      <c r="I148" s="3"/>
      <c r="J148" s="3"/>
      <c r="K148" s="3"/>
      <c r="L148" s="4"/>
      <c r="M148" s="4"/>
      <c r="N148" s="4"/>
      <c r="O148" s="4"/>
      <c r="P148" s="4"/>
      <c r="Q148" s="4"/>
      <c r="R148" s="4"/>
      <c r="S148" s="10"/>
      <c r="T148" s="5"/>
      <c r="U148" s="5"/>
      <c r="V148" s="5"/>
    </row>
    <row r="149" spans="1:24" ht="12.75" customHeight="1">
      <c r="A149" s="72">
        <f>daten!M23</f>
        <v>0</v>
      </c>
      <c r="B149" s="117"/>
      <c r="C149" s="118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19">
        <f>IF(E149=0,0,H149/E149)</f>
        <v>0</v>
      </c>
      <c r="T149" s="119">
        <f>IF(E149=0,0,(H149+I149+2*J149+3*K149)/E149)</f>
        <v>0</v>
      </c>
      <c r="U149" s="119">
        <f>IF(SUM(E149+M149+N149+R149)=0,0,(H149+M149+N149)/(E149+M149+N149+R149))</f>
        <v>0</v>
      </c>
      <c r="V149" s="119">
        <f>IF((O149+P149)=0,0,O149/(O149+P149))</f>
        <v>0</v>
      </c>
      <c r="W149" s="121"/>
      <c r="X149" s="121"/>
    </row>
    <row r="150" spans="1:22" s="2" customFormat="1" ht="12.75" customHeight="1">
      <c r="A150" s="73">
        <f aca="true" t="shared" si="39" ref="A150:A155">A149</f>
        <v>0</v>
      </c>
      <c r="B150" s="5" t="str">
        <f aca="true" t="shared" si="40" ref="B150:B155">B31</f>
        <v>Hessen</v>
      </c>
      <c r="C150" s="63"/>
      <c r="D150" s="60"/>
      <c r="E150" s="60"/>
      <c r="F150" s="60"/>
      <c r="G150" s="60"/>
      <c r="H150" s="3"/>
      <c r="I150" s="3"/>
      <c r="J150" s="3"/>
      <c r="K150" s="3"/>
      <c r="L150" s="4"/>
      <c r="M150" s="4"/>
      <c r="N150" s="4"/>
      <c r="O150" s="4"/>
      <c r="P150" s="4"/>
      <c r="Q150" s="4"/>
      <c r="R150" s="4"/>
      <c r="S150" s="10"/>
      <c r="T150" s="5"/>
      <c r="U150" s="5"/>
      <c r="V150" s="5"/>
    </row>
    <row r="151" spans="1:22" s="2" customFormat="1" ht="12.75" customHeight="1">
      <c r="A151" s="73">
        <f t="shared" si="39"/>
        <v>0</v>
      </c>
      <c r="B151" s="5" t="str">
        <f t="shared" si="40"/>
        <v>Südwest</v>
      </c>
      <c r="C151" s="63"/>
      <c r="D151" s="60"/>
      <c r="E151" s="60"/>
      <c r="F151" s="60"/>
      <c r="G151" s="60"/>
      <c r="H151" s="3"/>
      <c r="I151" s="3"/>
      <c r="J151" s="3"/>
      <c r="K151" s="3"/>
      <c r="L151" s="4"/>
      <c r="M151" s="4"/>
      <c r="N151" s="4"/>
      <c r="O151" s="4"/>
      <c r="P151" s="4"/>
      <c r="Q151" s="4"/>
      <c r="R151" s="4"/>
      <c r="S151" s="10"/>
      <c r="T151" s="5"/>
      <c r="U151" s="5"/>
      <c r="V151" s="5"/>
    </row>
    <row r="152" spans="1:22" s="2" customFormat="1" ht="12.75" customHeight="1">
      <c r="A152" s="73">
        <f t="shared" si="39"/>
        <v>0</v>
      </c>
      <c r="B152" s="5" t="str">
        <f t="shared" si="40"/>
        <v>Berlin-Brandenburg</v>
      </c>
      <c r="C152" s="63"/>
      <c r="D152" s="60"/>
      <c r="E152" s="60"/>
      <c r="F152" s="60"/>
      <c r="G152" s="60"/>
      <c r="H152" s="3"/>
      <c r="I152" s="3"/>
      <c r="J152" s="3"/>
      <c r="K152" s="3"/>
      <c r="L152" s="4"/>
      <c r="M152" s="4"/>
      <c r="N152" s="4"/>
      <c r="O152" s="4"/>
      <c r="P152" s="4"/>
      <c r="Q152" s="4"/>
      <c r="R152" s="4"/>
      <c r="S152" s="10"/>
      <c r="T152" s="5"/>
      <c r="U152" s="5"/>
      <c r="V152" s="5"/>
    </row>
    <row r="153" spans="1:22" s="2" customFormat="1" ht="12.75" customHeight="1">
      <c r="A153" s="73">
        <f t="shared" si="39"/>
        <v>0</v>
      </c>
      <c r="B153" s="5" t="str">
        <f t="shared" si="40"/>
        <v>Bayern</v>
      </c>
      <c r="C153" s="63"/>
      <c r="D153" s="60"/>
      <c r="E153" s="60"/>
      <c r="F153" s="60"/>
      <c r="G153" s="60"/>
      <c r="H153" s="3"/>
      <c r="I153" s="3"/>
      <c r="J153" s="3"/>
      <c r="K153" s="3"/>
      <c r="L153" s="4"/>
      <c r="M153" s="4"/>
      <c r="N153" s="4"/>
      <c r="O153" s="4"/>
      <c r="P153" s="4"/>
      <c r="Q153" s="4"/>
      <c r="R153" s="4"/>
      <c r="S153" s="10"/>
      <c r="T153" s="5"/>
      <c r="U153" s="5"/>
      <c r="V153" s="5"/>
    </row>
    <row r="154" spans="1:22" s="2" customFormat="1" ht="12.75" customHeight="1">
      <c r="A154" s="73">
        <f t="shared" si="39"/>
        <v>0</v>
      </c>
      <c r="B154" s="5" t="str">
        <f t="shared" si="40"/>
        <v>Baden-Württemberg</v>
      </c>
      <c r="C154" s="63"/>
      <c r="D154" s="60"/>
      <c r="E154" s="60"/>
      <c r="F154" s="60"/>
      <c r="G154" s="60"/>
      <c r="H154" s="3"/>
      <c r="I154" s="3"/>
      <c r="J154" s="3"/>
      <c r="K154" s="3"/>
      <c r="L154" s="4"/>
      <c r="M154" s="4"/>
      <c r="N154" s="4"/>
      <c r="O154" s="4"/>
      <c r="P154" s="4"/>
      <c r="Q154" s="4"/>
      <c r="R154" s="4"/>
      <c r="S154" s="10"/>
      <c r="T154" s="5"/>
      <c r="U154" s="5"/>
      <c r="V154" s="5"/>
    </row>
    <row r="155" spans="1:22" s="2" customFormat="1" ht="12.75" customHeight="1">
      <c r="A155" s="73">
        <f t="shared" si="39"/>
        <v>0</v>
      </c>
      <c r="B155" s="5" t="str">
        <f t="shared" si="40"/>
        <v>Gegner 6</v>
      </c>
      <c r="C155" s="63"/>
      <c r="D155" s="60"/>
      <c r="E155" s="60"/>
      <c r="F155" s="60"/>
      <c r="G155" s="60"/>
      <c r="H155" s="3"/>
      <c r="I155" s="3"/>
      <c r="J155" s="3"/>
      <c r="K155" s="3"/>
      <c r="L155" s="4"/>
      <c r="M155" s="4"/>
      <c r="N155" s="4"/>
      <c r="O155" s="4"/>
      <c r="P155" s="4"/>
      <c r="Q155" s="4"/>
      <c r="R155" s="4"/>
      <c r="S155" s="10"/>
      <c r="T155" s="5"/>
      <c r="U155" s="5"/>
      <c r="V155" s="5"/>
    </row>
    <row r="156" spans="1:24" ht="12.75" customHeight="1">
      <c r="A156" s="72">
        <f>daten!M24</f>
        <v>0</v>
      </c>
      <c r="B156" s="117"/>
      <c r="C156" s="118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19">
        <f>IF(E156=0,0,H156/E156)</f>
        <v>0</v>
      </c>
      <c r="T156" s="119">
        <f>IF(E156=0,0,(H156+I156+2*J156+3*K156)/E156)</f>
        <v>0</v>
      </c>
      <c r="U156" s="119">
        <f>IF(SUM(E156+M156+N156+R156)=0,0,(H156+M156+N156)/(E156+M156+N156+R156))</f>
        <v>0</v>
      </c>
      <c r="V156" s="119">
        <f>IF((O156+P156)=0,0,O156/(O156+P156))</f>
        <v>0</v>
      </c>
      <c r="W156" s="121"/>
      <c r="X156" s="121"/>
    </row>
    <row r="157" spans="1:22" s="2" customFormat="1" ht="12.75" customHeight="1">
      <c r="A157" s="73">
        <f aca="true" t="shared" si="41" ref="A157:A162">A156</f>
        <v>0</v>
      </c>
      <c r="B157" s="5" t="str">
        <f aca="true" t="shared" si="42" ref="B157:B162">B31</f>
        <v>Hessen</v>
      </c>
      <c r="C157" s="63"/>
      <c r="D157" s="60"/>
      <c r="E157" s="60"/>
      <c r="F157" s="60"/>
      <c r="G157" s="60"/>
      <c r="H157" s="3"/>
      <c r="I157" s="3"/>
      <c r="J157" s="3"/>
      <c r="K157" s="3"/>
      <c r="L157" s="4"/>
      <c r="M157" s="4"/>
      <c r="N157" s="4"/>
      <c r="O157" s="4"/>
      <c r="P157" s="4"/>
      <c r="Q157" s="4"/>
      <c r="R157" s="4"/>
      <c r="S157" s="10"/>
      <c r="T157" s="5"/>
      <c r="U157" s="5"/>
      <c r="V157" s="5"/>
    </row>
    <row r="158" spans="1:22" s="2" customFormat="1" ht="12.75" customHeight="1">
      <c r="A158" s="73">
        <f t="shared" si="41"/>
        <v>0</v>
      </c>
      <c r="B158" s="5" t="str">
        <f t="shared" si="42"/>
        <v>Südwest</v>
      </c>
      <c r="C158" s="63"/>
      <c r="D158" s="60"/>
      <c r="E158" s="60"/>
      <c r="F158" s="60"/>
      <c r="G158" s="60"/>
      <c r="H158" s="3"/>
      <c r="I158" s="3"/>
      <c r="J158" s="3"/>
      <c r="K158" s="3"/>
      <c r="L158" s="4"/>
      <c r="M158" s="4"/>
      <c r="N158" s="4"/>
      <c r="O158" s="4"/>
      <c r="P158" s="4"/>
      <c r="Q158" s="4"/>
      <c r="R158" s="4"/>
      <c r="S158" s="10"/>
      <c r="T158" s="5"/>
      <c r="U158" s="5"/>
      <c r="V158" s="5"/>
    </row>
    <row r="159" spans="1:22" s="2" customFormat="1" ht="12.75" customHeight="1">
      <c r="A159" s="73">
        <f t="shared" si="41"/>
        <v>0</v>
      </c>
      <c r="B159" s="5" t="str">
        <f t="shared" si="42"/>
        <v>Berlin-Brandenburg</v>
      </c>
      <c r="C159" s="63"/>
      <c r="D159" s="60"/>
      <c r="E159" s="60"/>
      <c r="F159" s="60"/>
      <c r="G159" s="60"/>
      <c r="H159" s="3"/>
      <c r="I159" s="3"/>
      <c r="J159" s="3"/>
      <c r="K159" s="3"/>
      <c r="L159" s="4"/>
      <c r="M159" s="4"/>
      <c r="N159" s="4"/>
      <c r="O159" s="4"/>
      <c r="P159" s="4"/>
      <c r="Q159" s="4"/>
      <c r="R159" s="4"/>
      <c r="S159" s="10"/>
      <c r="T159" s="5"/>
      <c r="U159" s="5"/>
      <c r="V159" s="5"/>
    </row>
    <row r="160" spans="1:22" s="2" customFormat="1" ht="12.75" customHeight="1">
      <c r="A160" s="73">
        <f t="shared" si="41"/>
        <v>0</v>
      </c>
      <c r="B160" s="5" t="str">
        <f t="shared" si="42"/>
        <v>Bayern</v>
      </c>
      <c r="C160" s="63"/>
      <c r="D160" s="60"/>
      <c r="E160" s="60"/>
      <c r="F160" s="60"/>
      <c r="G160" s="60"/>
      <c r="H160" s="3"/>
      <c r="I160" s="3"/>
      <c r="J160" s="3"/>
      <c r="K160" s="3"/>
      <c r="L160" s="4"/>
      <c r="M160" s="4"/>
      <c r="N160" s="4"/>
      <c r="O160" s="4"/>
      <c r="P160" s="4"/>
      <c r="Q160" s="4"/>
      <c r="R160" s="4"/>
      <c r="S160" s="10"/>
      <c r="T160" s="5"/>
      <c r="U160" s="5"/>
      <c r="V160" s="5"/>
    </row>
    <row r="161" spans="1:22" s="2" customFormat="1" ht="12.75" customHeight="1">
      <c r="A161" s="73">
        <f t="shared" si="41"/>
        <v>0</v>
      </c>
      <c r="B161" s="5" t="str">
        <f t="shared" si="42"/>
        <v>Baden-Württemberg</v>
      </c>
      <c r="C161" s="63"/>
      <c r="D161" s="60"/>
      <c r="E161" s="60"/>
      <c r="F161" s="60"/>
      <c r="G161" s="60"/>
      <c r="H161" s="3"/>
      <c r="I161" s="3"/>
      <c r="J161" s="3"/>
      <c r="K161" s="3"/>
      <c r="L161" s="4"/>
      <c r="M161" s="4"/>
      <c r="N161" s="4"/>
      <c r="O161" s="4"/>
      <c r="P161" s="4"/>
      <c r="Q161" s="4"/>
      <c r="R161" s="4"/>
      <c r="S161" s="10"/>
      <c r="T161" s="5"/>
      <c r="U161" s="5"/>
      <c r="V161" s="5"/>
    </row>
    <row r="162" spans="1:22" s="2" customFormat="1" ht="12.75" customHeight="1">
      <c r="A162" s="73">
        <f t="shared" si="41"/>
        <v>0</v>
      </c>
      <c r="B162" s="5" t="str">
        <f t="shared" si="42"/>
        <v>Gegner 6</v>
      </c>
      <c r="C162" s="63"/>
      <c r="D162" s="60"/>
      <c r="E162" s="60"/>
      <c r="F162" s="60"/>
      <c r="G162" s="60"/>
      <c r="H162" s="3"/>
      <c r="I162" s="3"/>
      <c r="J162" s="3"/>
      <c r="K162" s="3"/>
      <c r="L162" s="4"/>
      <c r="M162" s="4"/>
      <c r="N162" s="4"/>
      <c r="O162" s="4"/>
      <c r="P162" s="4"/>
      <c r="Q162" s="4"/>
      <c r="R162" s="4"/>
      <c r="S162" s="10"/>
      <c r="T162" s="5"/>
      <c r="U162" s="5"/>
      <c r="V162" s="5"/>
    </row>
    <row r="163" spans="1:24" ht="12.75" customHeight="1">
      <c r="A163" s="72">
        <f>daten!M25</f>
        <v>0</v>
      </c>
      <c r="B163" s="117"/>
      <c r="C163" s="118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19">
        <f>IF(E163=0,0,H163/E163)</f>
        <v>0</v>
      </c>
      <c r="T163" s="119">
        <f>IF(E163=0,0,(H163+I163+2*J163+3*K163)/E163)</f>
        <v>0</v>
      </c>
      <c r="U163" s="119">
        <f>IF(SUM(E163+M163+N163+R163)=0,0,(H163+M163+N163)/(E163+M163+N163+R163))</f>
        <v>0</v>
      </c>
      <c r="V163" s="119">
        <f>IF((O163+P163)=0,0,O163/(O163+P163))</f>
        <v>0</v>
      </c>
      <c r="W163" s="121"/>
      <c r="X163" s="121"/>
    </row>
    <row r="164" spans="1:22" s="2" customFormat="1" ht="12.75" customHeight="1">
      <c r="A164" s="73">
        <f aca="true" t="shared" si="43" ref="A164:A169">A163</f>
        <v>0</v>
      </c>
      <c r="B164" s="5" t="str">
        <f aca="true" t="shared" si="44" ref="B164:B169">B31</f>
        <v>Hessen</v>
      </c>
      <c r="C164" s="63"/>
      <c r="D164" s="60"/>
      <c r="E164" s="60"/>
      <c r="F164" s="60"/>
      <c r="G164" s="60"/>
      <c r="H164" s="3"/>
      <c r="I164" s="3"/>
      <c r="J164" s="3"/>
      <c r="K164" s="3"/>
      <c r="L164" s="4"/>
      <c r="M164" s="4"/>
      <c r="N164" s="4"/>
      <c r="O164" s="4"/>
      <c r="P164" s="4"/>
      <c r="Q164" s="4"/>
      <c r="R164" s="4"/>
      <c r="S164" s="10"/>
      <c r="T164" s="5"/>
      <c r="U164" s="5"/>
      <c r="V164" s="5"/>
    </row>
    <row r="165" spans="1:22" s="2" customFormat="1" ht="12.75" customHeight="1">
      <c r="A165" s="73">
        <f t="shared" si="43"/>
        <v>0</v>
      </c>
      <c r="B165" s="5" t="str">
        <f t="shared" si="44"/>
        <v>Südwest</v>
      </c>
      <c r="C165" s="63"/>
      <c r="D165" s="60"/>
      <c r="E165" s="60"/>
      <c r="F165" s="60"/>
      <c r="G165" s="60"/>
      <c r="H165" s="3"/>
      <c r="I165" s="3"/>
      <c r="J165" s="3"/>
      <c r="K165" s="3"/>
      <c r="L165" s="4"/>
      <c r="M165" s="4"/>
      <c r="N165" s="4"/>
      <c r="O165" s="4"/>
      <c r="P165" s="4"/>
      <c r="Q165" s="4"/>
      <c r="R165" s="4"/>
      <c r="S165" s="10"/>
      <c r="T165" s="5"/>
      <c r="U165" s="5"/>
      <c r="V165" s="5"/>
    </row>
    <row r="166" spans="1:22" s="2" customFormat="1" ht="12.75" customHeight="1">
      <c r="A166" s="73">
        <f t="shared" si="43"/>
        <v>0</v>
      </c>
      <c r="B166" s="5" t="str">
        <f t="shared" si="44"/>
        <v>Berlin-Brandenburg</v>
      </c>
      <c r="C166" s="63"/>
      <c r="D166" s="60"/>
      <c r="E166" s="60"/>
      <c r="F166" s="60"/>
      <c r="G166" s="60"/>
      <c r="H166" s="3"/>
      <c r="I166" s="3"/>
      <c r="J166" s="3"/>
      <c r="K166" s="3"/>
      <c r="L166" s="4"/>
      <c r="M166" s="4"/>
      <c r="N166" s="4"/>
      <c r="O166" s="4"/>
      <c r="P166" s="4"/>
      <c r="Q166" s="4"/>
      <c r="R166" s="4"/>
      <c r="S166" s="10"/>
      <c r="T166" s="5"/>
      <c r="U166" s="5"/>
      <c r="V166" s="5"/>
    </row>
    <row r="167" spans="1:22" s="2" customFormat="1" ht="12.75" customHeight="1">
      <c r="A167" s="73">
        <f t="shared" si="43"/>
        <v>0</v>
      </c>
      <c r="B167" s="5" t="str">
        <f t="shared" si="44"/>
        <v>Bayern</v>
      </c>
      <c r="C167" s="63"/>
      <c r="D167" s="60"/>
      <c r="E167" s="60"/>
      <c r="F167" s="60"/>
      <c r="G167" s="60"/>
      <c r="H167" s="3"/>
      <c r="I167" s="3"/>
      <c r="J167" s="3"/>
      <c r="K167" s="3"/>
      <c r="L167" s="4"/>
      <c r="M167" s="4"/>
      <c r="N167" s="4"/>
      <c r="O167" s="4"/>
      <c r="P167" s="4"/>
      <c r="Q167" s="4"/>
      <c r="R167" s="4"/>
      <c r="S167" s="10"/>
      <c r="T167" s="5"/>
      <c r="U167" s="5"/>
      <c r="V167" s="5"/>
    </row>
    <row r="168" spans="1:22" s="2" customFormat="1" ht="12.75" customHeight="1">
      <c r="A168" s="73">
        <f t="shared" si="43"/>
        <v>0</v>
      </c>
      <c r="B168" s="5" t="str">
        <f t="shared" si="44"/>
        <v>Baden-Württemberg</v>
      </c>
      <c r="C168" s="63"/>
      <c r="D168" s="60"/>
      <c r="E168" s="60"/>
      <c r="F168" s="60"/>
      <c r="G168" s="60"/>
      <c r="H168" s="3"/>
      <c r="I168" s="3"/>
      <c r="J168" s="3"/>
      <c r="K168" s="3"/>
      <c r="L168" s="4"/>
      <c r="M168" s="4"/>
      <c r="N168" s="4"/>
      <c r="O168" s="4"/>
      <c r="P168" s="4"/>
      <c r="Q168" s="4"/>
      <c r="R168" s="4"/>
      <c r="S168" s="10"/>
      <c r="T168" s="5"/>
      <c r="U168" s="5"/>
      <c r="V168" s="5"/>
    </row>
    <row r="169" spans="1:22" s="2" customFormat="1" ht="12.75" customHeight="1">
      <c r="A169" s="73">
        <f t="shared" si="43"/>
        <v>0</v>
      </c>
      <c r="B169" s="5" t="str">
        <f t="shared" si="44"/>
        <v>Gegner 6</v>
      </c>
      <c r="C169" s="63"/>
      <c r="D169" s="60"/>
      <c r="E169" s="60"/>
      <c r="F169" s="60"/>
      <c r="G169" s="60"/>
      <c r="H169" s="3"/>
      <c r="I169" s="3"/>
      <c r="J169" s="3"/>
      <c r="K169" s="3"/>
      <c r="L169" s="4"/>
      <c r="M169" s="4"/>
      <c r="N169" s="4"/>
      <c r="O169" s="4"/>
      <c r="P169" s="4"/>
      <c r="Q169" s="4"/>
      <c r="R169" s="4"/>
      <c r="S169" s="10"/>
      <c r="T169" s="5"/>
      <c r="U169" s="5"/>
      <c r="V169" s="5"/>
    </row>
    <row r="171" spans="2:18" s="79" customFormat="1" ht="12.75" customHeight="1">
      <c r="B171" s="79" t="s">
        <v>35</v>
      </c>
      <c r="C171" s="90" t="s">
        <v>36</v>
      </c>
      <c r="D171" s="85">
        <f aca="true" t="shared" si="45" ref="D171:L171">SUBTOTAL(9,D3:D169)</f>
        <v>179</v>
      </c>
      <c r="E171" s="85">
        <f t="shared" si="45"/>
        <v>120</v>
      </c>
      <c r="F171" s="85">
        <f t="shared" si="45"/>
        <v>53</v>
      </c>
      <c r="G171" s="85">
        <f t="shared" si="45"/>
        <v>35</v>
      </c>
      <c r="H171" s="87">
        <f t="shared" si="45"/>
        <v>37</v>
      </c>
      <c r="I171" s="87">
        <f t="shared" si="45"/>
        <v>5</v>
      </c>
      <c r="J171" s="87">
        <f t="shared" si="45"/>
        <v>2</v>
      </c>
      <c r="K171" s="87">
        <f t="shared" si="45"/>
        <v>0</v>
      </c>
      <c r="L171" s="89">
        <f t="shared" si="45"/>
        <v>21</v>
      </c>
      <c r="M171" s="89">
        <f aca="true" t="shared" si="46" ref="M171:R171">SUBTOTAL(9,M3:M169)</f>
        <v>37</v>
      </c>
      <c r="N171" s="89">
        <f t="shared" si="46"/>
        <v>12</v>
      </c>
      <c r="O171" s="89">
        <f t="shared" si="46"/>
        <v>32</v>
      </c>
      <c r="P171" s="89">
        <f t="shared" si="46"/>
        <v>5</v>
      </c>
      <c r="Q171" s="89">
        <f t="shared" si="46"/>
        <v>9</v>
      </c>
      <c r="R171" s="89">
        <f t="shared" si="46"/>
        <v>1</v>
      </c>
    </row>
  </sheetData>
  <sheetProtection/>
  <autoFilter ref="B1:B169"/>
  <printOptions/>
  <pageMargins left="0.6692913385826772" right="0.3937007874015748" top="0.7874015748031497" bottom="0.8267716535433072" header="0.5118110236220472" footer="0.5118110236220472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71"/>
  <sheetViews>
    <sheetView showGridLines="0" zoomScalePageLayoutView="0" workbookViewId="0" topLeftCell="A1">
      <pane ySplit="1" topLeftCell="A2" activePane="bottomLeft" state="frozen"/>
      <selection pane="topLeft" activeCell="A27" sqref="A27"/>
      <selection pane="bottomLeft" activeCell="A27" sqref="A27"/>
    </sheetView>
  </sheetViews>
  <sheetFormatPr defaultColWidth="11.421875" defaultRowHeight="12.75" customHeight="1"/>
  <cols>
    <col min="1" max="1" width="20.7109375" style="131" customWidth="1"/>
    <col min="2" max="2" width="20.7109375" style="116" customWidth="1"/>
    <col min="3" max="18" width="3.7109375" style="116" customWidth="1"/>
    <col min="19" max="19" width="0" style="116" hidden="1" customWidth="1"/>
    <col min="20" max="16384" width="11.421875" style="116" customWidth="1"/>
  </cols>
  <sheetData>
    <row r="1" spans="1:18" s="1" customFormat="1" ht="12.75" customHeight="1">
      <c r="A1" s="71" t="str">
        <f>daten!A27</f>
        <v>Schleswig-H./Hamburg</v>
      </c>
      <c r="B1" s="1" t="s">
        <v>27</v>
      </c>
      <c r="C1" s="35" t="s">
        <v>25</v>
      </c>
      <c r="D1" s="35" t="s">
        <v>1</v>
      </c>
      <c r="E1" s="35" t="s">
        <v>0</v>
      </c>
      <c r="F1" s="35" t="s">
        <v>2</v>
      </c>
      <c r="G1" s="35" t="s">
        <v>3</v>
      </c>
      <c r="H1" s="35" t="s">
        <v>4</v>
      </c>
      <c r="I1" s="35" t="s">
        <v>5</v>
      </c>
      <c r="J1" s="35" t="s">
        <v>6</v>
      </c>
      <c r="K1" s="35" t="s">
        <v>7</v>
      </c>
      <c r="L1" s="35" t="s">
        <v>8</v>
      </c>
      <c r="M1" s="35" t="s">
        <v>9</v>
      </c>
      <c r="N1" s="35" t="s">
        <v>10</v>
      </c>
      <c r="O1" s="35" t="s">
        <v>11</v>
      </c>
      <c r="P1" s="35" t="s">
        <v>12</v>
      </c>
      <c r="Q1" s="35" t="s">
        <v>13</v>
      </c>
      <c r="R1" s="35" t="s">
        <v>14</v>
      </c>
    </row>
    <row r="2" spans="1:18" ht="12.75" customHeight="1">
      <c r="A2" s="72" t="str">
        <f>daten!A28</f>
        <v>Alpers, Bengt</v>
      </c>
      <c r="B2" s="117"/>
      <c r="C2" s="118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8" s="2" customFormat="1" ht="12.75" customHeight="1">
      <c r="A3" s="73" t="str">
        <f>A2</f>
        <v>Alpers, Bengt</v>
      </c>
      <c r="B3" s="12" t="s">
        <v>60</v>
      </c>
      <c r="C3" s="63"/>
      <c r="D3" s="60"/>
      <c r="E3" s="60"/>
      <c r="F3" s="60"/>
      <c r="G3" s="60"/>
      <c r="H3" s="3"/>
      <c r="I3" s="3"/>
      <c r="J3" s="3"/>
      <c r="K3" s="3"/>
      <c r="L3" s="4"/>
      <c r="M3" s="4"/>
      <c r="N3" s="4"/>
      <c r="O3" s="4"/>
      <c r="P3" s="4"/>
      <c r="Q3" s="4"/>
      <c r="R3" s="4"/>
    </row>
    <row r="4" spans="1:18" s="2" customFormat="1" ht="12.75" customHeight="1">
      <c r="A4" s="73" t="str">
        <f>A2</f>
        <v>Alpers, Bengt</v>
      </c>
      <c r="B4" s="12" t="s">
        <v>59</v>
      </c>
      <c r="C4" s="63">
        <v>1</v>
      </c>
      <c r="D4" s="60">
        <v>1</v>
      </c>
      <c r="E4" s="60">
        <v>1</v>
      </c>
      <c r="F4" s="60"/>
      <c r="G4" s="60"/>
      <c r="H4" s="3"/>
      <c r="I4" s="3"/>
      <c r="J4" s="3"/>
      <c r="K4" s="3"/>
      <c r="L4" s="4"/>
      <c r="M4" s="4"/>
      <c r="N4" s="4"/>
      <c r="O4" s="4"/>
      <c r="P4" s="4"/>
      <c r="Q4" s="4"/>
      <c r="R4" s="4"/>
    </row>
    <row r="5" spans="1:18" s="2" customFormat="1" ht="12.75" customHeight="1">
      <c r="A5" s="73" t="str">
        <f>A2</f>
        <v>Alpers, Bengt</v>
      </c>
      <c r="B5" s="12" t="s">
        <v>64</v>
      </c>
      <c r="C5" s="63"/>
      <c r="D5" s="60"/>
      <c r="E5" s="60"/>
      <c r="F5" s="60"/>
      <c r="G5" s="60"/>
      <c r="H5" s="3"/>
      <c r="I5" s="3"/>
      <c r="J5" s="3"/>
      <c r="K5" s="3"/>
      <c r="L5" s="4"/>
      <c r="M5" s="4"/>
      <c r="N5" s="4"/>
      <c r="O5" s="4"/>
      <c r="P5" s="4"/>
      <c r="Q5" s="4"/>
      <c r="R5" s="4"/>
    </row>
    <row r="6" spans="1:18" s="2" customFormat="1" ht="12.75" customHeight="1">
      <c r="A6" s="73" t="str">
        <f>A2</f>
        <v>Alpers, Bengt</v>
      </c>
      <c r="B6" s="12" t="s">
        <v>61</v>
      </c>
      <c r="C6" s="63">
        <v>1</v>
      </c>
      <c r="D6" s="60">
        <v>2</v>
      </c>
      <c r="E6" s="60">
        <v>2</v>
      </c>
      <c r="F6" s="60"/>
      <c r="G6" s="60"/>
      <c r="H6" s="3"/>
      <c r="I6" s="3"/>
      <c r="J6" s="3"/>
      <c r="K6" s="3"/>
      <c r="L6" s="4"/>
      <c r="M6" s="4"/>
      <c r="N6" s="4"/>
      <c r="O6" s="4"/>
      <c r="P6" s="4"/>
      <c r="Q6" s="4"/>
      <c r="R6" s="4"/>
    </row>
    <row r="7" spans="1:18" s="2" customFormat="1" ht="12.75" customHeight="1">
      <c r="A7" s="73" t="str">
        <f>A4</f>
        <v>Alpers, Bengt</v>
      </c>
      <c r="B7" s="12" t="s">
        <v>28</v>
      </c>
      <c r="C7" s="63"/>
      <c r="D7" s="60"/>
      <c r="E7" s="60"/>
      <c r="F7" s="60"/>
      <c r="G7" s="60"/>
      <c r="H7" s="3"/>
      <c r="I7" s="3"/>
      <c r="J7" s="3"/>
      <c r="K7" s="3"/>
      <c r="L7" s="4"/>
      <c r="M7" s="4"/>
      <c r="N7" s="4"/>
      <c r="O7" s="4"/>
      <c r="P7" s="4"/>
      <c r="Q7" s="4"/>
      <c r="R7" s="4"/>
    </row>
    <row r="8" spans="1:18" s="2" customFormat="1" ht="12.75" customHeight="1">
      <c r="A8" s="73" t="str">
        <f>A4</f>
        <v>Alpers, Bengt</v>
      </c>
      <c r="B8" s="12" t="s">
        <v>33</v>
      </c>
      <c r="C8" s="63"/>
      <c r="D8" s="60"/>
      <c r="E8" s="60"/>
      <c r="F8" s="60"/>
      <c r="G8" s="60"/>
      <c r="H8" s="3"/>
      <c r="I8" s="3"/>
      <c r="J8" s="3"/>
      <c r="K8" s="3"/>
      <c r="L8" s="4"/>
      <c r="M8" s="4"/>
      <c r="N8" s="4"/>
      <c r="O8" s="4"/>
      <c r="P8" s="4"/>
      <c r="Q8" s="4"/>
      <c r="R8" s="4"/>
    </row>
    <row r="9" spans="1:18" ht="12.75" customHeight="1">
      <c r="A9" s="72" t="str">
        <f>daten!A29</f>
        <v>Bäumer, Simon</v>
      </c>
      <c r="B9" s="117"/>
      <c r="C9" s="118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18" s="2" customFormat="1" ht="12.75" customHeight="1">
      <c r="A10" s="73" t="str">
        <f aca="true" t="shared" si="0" ref="A10:A15">A9</f>
        <v>Bäumer, Simon</v>
      </c>
      <c r="B10" s="5" t="str">
        <f>$B$3</f>
        <v>Bayern</v>
      </c>
      <c r="C10" s="63">
        <v>1</v>
      </c>
      <c r="D10" s="60">
        <v>4</v>
      </c>
      <c r="E10" s="60">
        <v>3</v>
      </c>
      <c r="F10" s="60"/>
      <c r="G10" s="60"/>
      <c r="H10" s="3"/>
      <c r="I10" s="3"/>
      <c r="J10" s="3"/>
      <c r="K10" s="3"/>
      <c r="L10" s="4">
        <v>1</v>
      </c>
      <c r="M10" s="4">
        <v>1</v>
      </c>
      <c r="N10" s="4"/>
      <c r="O10" s="4"/>
      <c r="P10" s="4">
        <v>1</v>
      </c>
      <c r="Q10" s="4"/>
      <c r="R10" s="4"/>
    </row>
    <row r="11" spans="1:18" s="2" customFormat="1" ht="12.75" customHeight="1">
      <c r="A11" s="73" t="str">
        <f t="shared" si="0"/>
        <v>Bäumer, Simon</v>
      </c>
      <c r="B11" s="5" t="str">
        <f>$B$4</f>
        <v>Baden-Württemberg</v>
      </c>
      <c r="C11" s="63">
        <v>1</v>
      </c>
      <c r="D11" s="60">
        <v>3</v>
      </c>
      <c r="E11" s="60">
        <v>3</v>
      </c>
      <c r="F11" s="60"/>
      <c r="G11" s="60"/>
      <c r="H11" s="3"/>
      <c r="I11" s="3"/>
      <c r="J11" s="3"/>
      <c r="K11" s="3"/>
      <c r="L11" s="4"/>
      <c r="M11" s="4"/>
      <c r="N11" s="4"/>
      <c r="O11" s="4"/>
      <c r="P11" s="4"/>
      <c r="Q11" s="4"/>
      <c r="R11" s="4"/>
    </row>
    <row r="12" spans="1:18" s="2" customFormat="1" ht="12.75" customHeight="1">
      <c r="A12" s="73" t="str">
        <f t="shared" si="0"/>
        <v>Bäumer, Simon</v>
      </c>
      <c r="B12" s="5" t="str">
        <f>$B$5</f>
        <v>Südwest</v>
      </c>
      <c r="C12" s="63">
        <v>1</v>
      </c>
      <c r="D12" s="60">
        <v>4</v>
      </c>
      <c r="E12" s="60">
        <v>2</v>
      </c>
      <c r="F12" s="60">
        <v>1</v>
      </c>
      <c r="G12" s="60">
        <v>4</v>
      </c>
      <c r="H12" s="3">
        <v>2</v>
      </c>
      <c r="I12" s="3"/>
      <c r="J12" s="3"/>
      <c r="K12" s="3"/>
      <c r="L12" s="4"/>
      <c r="M12" s="4">
        <v>1</v>
      </c>
      <c r="N12" s="4"/>
      <c r="O12" s="4"/>
      <c r="P12" s="4"/>
      <c r="Q12" s="4"/>
      <c r="R12" s="4">
        <v>1</v>
      </c>
    </row>
    <row r="13" spans="1:18" s="2" customFormat="1" ht="12.75" customHeight="1">
      <c r="A13" s="73" t="str">
        <f t="shared" si="0"/>
        <v>Bäumer, Simon</v>
      </c>
      <c r="B13" s="5" t="str">
        <f>$B$6</f>
        <v>Berlin-Brandenburg</v>
      </c>
      <c r="C13" s="63">
        <v>1</v>
      </c>
      <c r="D13" s="60">
        <v>5</v>
      </c>
      <c r="E13" s="60">
        <v>2</v>
      </c>
      <c r="F13" s="60">
        <v>1</v>
      </c>
      <c r="G13" s="60">
        <v>2</v>
      </c>
      <c r="H13" s="3">
        <v>1</v>
      </c>
      <c r="I13" s="3"/>
      <c r="J13" s="3"/>
      <c r="K13" s="3"/>
      <c r="L13" s="4"/>
      <c r="M13" s="4">
        <v>3</v>
      </c>
      <c r="N13" s="4"/>
      <c r="O13" s="4"/>
      <c r="P13" s="4"/>
      <c r="Q13" s="4"/>
      <c r="R13" s="4"/>
    </row>
    <row r="14" spans="1:18" s="2" customFormat="1" ht="12.75" customHeight="1">
      <c r="A14" s="73" t="str">
        <f t="shared" si="0"/>
        <v>Bäumer, Simon</v>
      </c>
      <c r="B14" s="5" t="str">
        <f>B7</f>
        <v>Gegner 5</v>
      </c>
      <c r="C14" s="63"/>
      <c r="D14" s="60"/>
      <c r="E14" s="60"/>
      <c r="F14" s="60"/>
      <c r="G14" s="60"/>
      <c r="H14" s="3"/>
      <c r="I14" s="3"/>
      <c r="J14" s="3"/>
      <c r="K14" s="3"/>
      <c r="L14" s="4"/>
      <c r="M14" s="4"/>
      <c r="N14" s="4"/>
      <c r="O14" s="4"/>
      <c r="P14" s="4"/>
      <c r="Q14" s="4"/>
      <c r="R14" s="4"/>
    </row>
    <row r="15" spans="1:18" s="2" customFormat="1" ht="12.75" customHeight="1">
      <c r="A15" s="73" t="str">
        <f t="shared" si="0"/>
        <v>Bäumer, Simon</v>
      </c>
      <c r="B15" s="5" t="str">
        <f>B8</f>
        <v>Gegner 6</v>
      </c>
      <c r="C15" s="63"/>
      <c r="D15" s="60"/>
      <c r="E15" s="60"/>
      <c r="F15" s="60"/>
      <c r="G15" s="60"/>
      <c r="H15" s="3"/>
      <c r="I15" s="3"/>
      <c r="J15" s="3"/>
      <c r="K15" s="3"/>
      <c r="L15" s="4"/>
      <c r="M15" s="4"/>
      <c r="N15" s="4"/>
      <c r="O15" s="4"/>
      <c r="P15" s="4"/>
      <c r="Q15" s="4"/>
      <c r="R15" s="4"/>
    </row>
    <row r="16" spans="1:18" ht="12.75" customHeight="1">
      <c r="A16" s="72" t="str">
        <f>daten!A30</f>
        <v>Boldt, Jakob</v>
      </c>
      <c r="B16" s="117"/>
      <c r="C16" s="118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1:18" s="2" customFormat="1" ht="12.75" customHeight="1">
      <c r="A17" s="73" t="str">
        <f aca="true" t="shared" si="1" ref="A17:A22">A16</f>
        <v>Boldt, Jakob</v>
      </c>
      <c r="B17" s="5" t="str">
        <f aca="true" t="shared" si="2" ref="B17:B22">B3</f>
        <v>Bayern</v>
      </c>
      <c r="C17" s="63">
        <v>1</v>
      </c>
      <c r="D17" s="60">
        <v>2</v>
      </c>
      <c r="E17" s="60">
        <v>2</v>
      </c>
      <c r="F17" s="60"/>
      <c r="G17" s="60"/>
      <c r="H17" s="3">
        <v>1</v>
      </c>
      <c r="I17" s="3"/>
      <c r="J17" s="3"/>
      <c r="K17" s="3"/>
      <c r="L17" s="4"/>
      <c r="M17" s="4"/>
      <c r="N17" s="4"/>
      <c r="O17" s="4"/>
      <c r="P17" s="4"/>
      <c r="Q17" s="4"/>
      <c r="R17" s="4"/>
    </row>
    <row r="18" spans="1:18" s="2" customFormat="1" ht="12.75" customHeight="1">
      <c r="A18" s="73" t="str">
        <f t="shared" si="1"/>
        <v>Boldt, Jakob</v>
      </c>
      <c r="B18" s="5" t="str">
        <f t="shared" si="2"/>
        <v>Baden-Württemberg</v>
      </c>
      <c r="C18" s="63"/>
      <c r="D18" s="60"/>
      <c r="E18" s="60"/>
      <c r="F18" s="60"/>
      <c r="G18" s="60"/>
      <c r="H18" s="3"/>
      <c r="I18" s="3"/>
      <c r="J18" s="3"/>
      <c r="K18" s="3"/>
      <c r="L18" s="4"/>
      <c r="M18" s="4"/>
      <c r="N18" s="4"/>
      <c r="O18" s="4"/>
      <c r="P18" s="4"/>
      <c r="Q18" s="4"/>
      <c r="R18" s="4"/>
    </row>
    <row r="19" spans="1:18" s="2" customFormat="1" ht="12.75" customHeight="1">
      <c r="A19" s="73" t="str">
        <f t="shared" si="1"/>
        <v>Boldt, Jakob</v>
      </c>
      <c r="B19" s="5" t="str">
        <f t="shared" si="2"/>
        <v>Südwest</v>
      </c>
      <c r="C19" s="63"/>
      <c r="D19" s="60"/>
      <c r="E19" s="60"/>
      <c r="F19" s="60"/>
      <c r="G19" s="60"/>
      <c r="H19" s="3"/>
      <c r="I19" s="3"/>
      <c r="J19" s="3"/>
      <c r="K19" s="3"/>
      <c r="L19" s="4"/>
      <c r="M19" s="4"/>
      <c r="N19" s="4"/>
      <c r="O19" s="4"/>
      <c r="P19" s="4"/>
      <c r="Q19" s="4"/>
      <c r="R19" s="4"/>
    </row>
    <row r="20" spans="1:18" s="2" customFormat="1" ht="12.75" customHeight="1">
      <c r="A20" s="73" t="str">
        <f t="shared" si="1"/>
        <v>Boldt, Jakob</v>
      </c>
      <c r="B20" s="5" t="str">
        <f t="shared" si="2"/>
        <v>Berlin-Brandenburg</v>
      </c>
      <c r="C20" s="63"/>
      <c r="D20" s="60"/>
      <c r="E20" s="60"/>
      <c r="F20" s="60"/>
      <c r="G20" s="60"/>
      <c r="H20" s="3"/>
      <c r="I20" s="3"/>
      <c r="J20" s="3"/>
      <c r="K20" s="3"/>
      <c r="L20" s="4"/>
      <c r="M20" s="4"/>
      <c r="N20" s="4"/>
      <c r="O20" s="4"/>
      <c r="P20" s="4"/>
      <c r="Q20" s="4"/>
      <c r="R20" s="4"/>
    </row>
    <row r="21" spans="1:18" s="2" customFormat="1" ht="12.75" customHeight="1">
      <c r="A21" s="73" t="str">
        <f t="shared" si="1"/>
        <v>Boldt, Jakob</v>
      </c>
      <c r="B21" s="5" t="str">
        <f t="shared" si="2"/>
        <v>Gegner 5</v>
      </c>
      <c r="C21" s="63"/>
      <c r="D21" s="60"/>
      <c r="E21" s="60"/>
      <c r="F21" s="60"/>
      <c r="G21" s="60"/>
      <c r="H21" s="3"/>
      <c r="I21" s="3"/>
      <c r="J21" s="3"/>
      <c r="K21" s="3"/>
      <c r="L21" s="4"/>
      <c r="M21" s="4"/>
      <c r="N21" s="4"/>
      <c r="O21" s="4"/>
      <c r="P21" s="4"/>
      <c r="Q21" s="4"/>
      <c r="R21" s="4"/>
    </row>
    <row r="22" spans="1:18" s="2" customFormat="1" ht="12.75" customHeight="1">
      <c r="A22" s="73" t="str">
        <f t="shared" si="1"/>
        <v>Boldt, Jakob</v>
      </c>
      <c r="B22" s="5" t="str">
        <f t="shared" si="2"/>
        <v>Gegner 6</v>
      </c>
      <c r="C22" s="63"/>
      <c r="D22" s="60"/>
      <c r="E22" s="60"/>
      <c r="F22" s="60"/>
      <c r="G22" s="60"/>
      <c r="H22" s="3"/>
      <c r="I22" s="3"/>
      <c r="J22" s="3"/>
      <c r="K22" s="3"/>
      <c r="L22" s="4"/>
      <c r="M22" s="4"/>
      <c r="N22" s="4"/>
      <c r="O22" s="4"/>
      <c r="P22" s="4"/>
      <c r="Q22" s="4"/>
      <c r="R22" s="4"/>
    </row>
    <row r="23" spans="1:44" ht="12.75" customHeight="1">
      <c r="A23" s="72" t="str">
        <f>daten!A31</f>
        <v>Bönicke, Marc</v>
      </c>
      <c r="B23" s="117"/>
      <c r="C23" s="118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</row>
    <row r="24" spans="1:18" s="2" customFormat="1" ht="12.75" customHeight="1">
      <c r="A24" s="73" t="str">
        <f aca="true" t="shared" si="3" ref="A24:A29">A23</f>
        <v>Bönicke, Marc</v>
      </c>
      <c r="B24" s="5" t="str">
        <f aca="true" t="shared" si="4" ref="B24:B29">B3</f>
        <v>Bayern</v>
      </c>
      <c r="C24" s="63"/>
      <c r="D24" s="60"/>
      <c r="E24" s="60"/>
      <c r="F24" s="60"/>
      <c r="G24" s="60"/>
      <c r="H24" s="3"/>
      <c r="I24" s="3"/>
      <c r="J24" s="3"/>
      <c r="K24" s="3"/>
      <c r="L24" s="4"/>
      <c r="M24" s="4"/>
      <c r="N24" s="4"/>
      <c r="O24" s="4"/>
      <c r="P24" s="4"/>
      <c r="Q24" s="4"/>
      <c r="R24" s="4"/>
    </row>
    <row r="25" spans="1:18" s="2" customFormat="1" ht="12.75" customHeight="1">
      <c r="A25" s="73" t="str">
        <f t="shared" si="3"/>
        <v>Bönicke, Marc</v>
      </c>
      <c r="B25" s="5" t="str">
        <f t="shared" si="4"/>
        <v>Baden-Württemberg</v>
      </c>
      <c r="C25" s="63">
        <v>1</v>
      </c>
      <c r="D25" s="60">
        <v>3</v>
      </c>
      <c r="E25" s="60">
        <v>3</v>
      </c>
      <c r="F25" s="60"/>
      <c r="G25" s="60"/>
      <c r="H25" s="3">
        <v>2</v>
      </c>
      <c r="I25" s="3"/>
      <c r="J25" s="3"/>
      <c r="K25" s="3"/>
      <c r="L25" s="4">
        <v>1</v>
      </c>
      <c r="M25" s="4"/>
      <c r="N25" s="4"/>
      <c r="O25" s="4"/>
      <c r="P25" s="4"/>
      <c r="Q25" s="4"/>
      <c r="R25" s="4"/>
    </row>
    <row r="26" spans="1:18" s="2" customFormat="1" ht="12.75" customHeight="1">
      <c r="A26" s="73" t="str">
        <f t="shared" si="3"/>
        <v>Bönicke, Marc</v>
      </c>
      <c r="B26" s="5" t="str">
        <f t="shared" si="4"/>
        <v>Südwest</v>
      </c>
      <c r="C26" s="63">
        <v>1</v>
      </c>
      <c r="D26" s="60">
        <v>3</v>
      </c>
      <c r="E26" s="60">
        <v>3</v>
      </c>
      <c r="F26" s="60">
        <v>2</v>
      </c>
      <c r="G26" s="60">
        <v>2</v>
      </c>
      <c r="H26" s="3">
        <v>3</v>
      </c>
      <c r="I26" s="3"/>
      <c r="J26" s="3"/>
      <c r="K26" s="3"/>
      <c r="L26" s="4"/>
      <c r="M26" s="4"/>
      <c r="N26" s="4"/>
      <c r="O26" s="4"/>
      <c r="P26" s="4"/>
      <c r="Q26" s="4"/>
      <c r="R26" s="4"/>
    </row>
    <row r="27" spans="1:18" s="2" customFormat="1" ht="12.75" customHeight="1">
      <c r="A27" s="73" t="str">
        <f t="shared" si="3"/>
        <v>Bönicke, Marc</v>
      </c>
      <c r="B27" s="5" t="str">
        <f t="shared" si="4"/>
        <v>Berlin-Brandenburg</v>
      </c>
      <c r="C27" s="63">
        <v>1</v>
      </c>
      <c r="D27" s="60">
        <v>3</v>
      </c>
      <c r="E27" s="60">
        <v>1</v>
      </c>
      <c r="F27" s="60"/>
      <c r="G27" s="60"/>
      <c r="H27" s="3"/>
      <c r="I27" s="3"/>
      <c r="J27" s="3"/>
      <c r="K27" s="3"/>
      <c r="L27" s="4">
        <v>1</v>
      </c>
      <c r="M27" s="4">
        <v>1</v>
      </c>
      <c r="N27" s="4">
        <v>1</v>
      </c>
      <c r="O27" s="4"/>
      <c r="P27" s="4"/>
      <c r="Q27" s="4"/>
      <c r="R27" s="4"/>
    </row>
    <row r="28" spans="1:18" s="2" customFormat="1" ht="12.75" customHeight="1">
      <c r="A28" s="73" t="str">
        <f t="shared" si="3"/>
        <v>Bönicke, Marc</v>
      </c>
      <c r="B28" s="5" t="str">
        <f t="shared" si="4"/>
        <v>Gegner 5</v>
      </c>
      <c r="C28" s="63"/>
      <c r="D28" s="60"/>
      <c r="E28" s="60"/>
      <c r="F28" s="60"/>
      <c r="G28" s="60"/>
      <c r="H28" s="3"/>
      <c r="I28" s="3"/>
      <c r="J28" s="3"/>
      <c r="K28" s="3"/>
      <c r="L28" s="4"/>
      <c r="M28" s="4"/>
      <c r="N28" s="4"/>
      <c r="O28" s="4"/>
      <c r="P28" s="4"/>
      <c r="Q28" s="4"/>
      <c r="R28" s="4"/>
    </row>
    <row r="29" spans="1:18" s="2" customFormat="1" ht="12.75" customHeight="1">
      <c r="A29" s="73" t="str">
        <f t="shared" si="3"/>
        <v>Bönicke, Marc</v>
      </c>
      <c r="B29" s="5" t="str">
        <f t="shared" si="4"/>
        <v>Gegner 6</v>
      </c>
      <c r="C29" s="63"/>
      <c r="D29" s="60"/>
      <c r="E29" s="60"/>
      <c r="F29" s="60"/>
      <c r="G29" s="60"/>
      <c r="H29" s="3"/>
      <c r="I29" s="3"/>
      <c r="J29" s="3"/>
      <c r="K29" s="3"/>
      <c r="L29" s="4"/>
      <c r="M29" s="4"/>
      <c r="N29" s="4"/>
      <c r="O29" s="4"/>
      <c r="P29" s="4"/>
      <c r="Q29" s="4"/>
      <c r="R29" s="4"/>
    </row>
    <row r="30" spans="1:18" ht="12.75" customHeight="1">
      <c r="A30" s="72" t="str">
        <f>daten!A32</f>
        <v>Derstappen, Yannick</v>
      </c>
      <c r="B30" s="117"/>
      <c r="C30" s="118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</row>
    <row r="31" spans="1:18" s="2" customFormat="1" ht="12.75" customHeight="1">
      <c r="A31" s="73" t="str">
        <f aca="true" t="shared" si="5" ref="A31:A36">A30</f>
        <v>Derstappen, Yannick</v>
      </c>
      <c r="B31" s="5" t="str">
        <f aca="true" t="shared" si="6" ref="B31:B36">B3</f>
        <v>Bayern</v>
      </c>
      <c r="C31" s="63"/>
      <c r="D31" s="60"/>
      <c r="E31" s="60"/>
      <c r="F31" s="60"/>
      <c r="G31" s="60"/>
      <c r="H31" s="3"/>
      <c r="I31" s="3"/>
      <c r="J31" s="3"/>
      <c r="K31" s="3"/>
      <c r="L31" s="4"/>
      <c r="M31" s="4"/>
      <c r="N31" s="4"/>
      <c r="O31" s="4"/>
      <c r="P31" s="4"/>
      <c r="Q31" s="57"/>
      <c r="R31" s="4"/>
    </row>
    <row r="32" spans="1:18" s="2" customFormat="1" ht="12.75" customHeight="1">
      <c r="A32" s="73" t="str">
        <f t="shared" si="5"/>
        <v>Derstappen, Yannick</v>
      </c>
      <c r="B32" s="5" t="str">
        <f t="shared" si="6"/>
        <v>Baden-Württemberg</v>
      </c>
      <c r="C32" s="63">
        <v>1</v>
      </c>
      <c r="D32" s="60">
        <v>2</v>
      </c>
      <c r="E32" s="60">
        <v>1</v>
      </c>
      <c r="F32" s="60"/>
      <c r="G32" s="60"/>
      <c r="H32" s="3"/>
      <c r="I32" s="3"/>
      <c r="J32" s="3"/>
      <c r="K32" s="3"/>
      <c r="L32" s="4"/>
      <c r="M32" s="4">
        <v>1</v>
      </c>
      <c r="N32" s="4"/>
      <c r="O32" s="4"/>
      <c r="P32" s="4"/>
      <c r="Q32" s="57"/>
      <c r="R32" s="4"/>
    </row>
    <row r="33" spans="1:18" s="2" customFormat="1" ht="12.75" customHeight="1">
      <c r="A33" s="73" t="str">
        <f t="shared" si="5"/>
        <v>Derstappen, Yannick</v>
      </c>
      <c r="B33" s="5" t="str">
        <f t="shared" si="6"/>
        <v>Südwest</v>
      </c>
      <c r="C33" s="63"/>
      <c r="D33" s="60"/>
      <c r="E33" s="60"/>
      <c r="F33" s="60"/>
      <c r="G33" s="60"/>
      <c r="H33" s="3"/>
      <c r="I33" s="3"/>
      <c r="J33" s="3"/>
      <c r="K33" s="3"/>
      <c r="L33" s="4"/>
      <c r="M33" s="4"/>
      <c r="N33" s="4"/>
      <c r="O33" s="4"/>
      <c r="P33" s="4"/>
      <c r="Q33" s="57"/>
      <c r="R33" s="4"/>
    </row>
    <row r="34" spans="1:18" s="2" customFormat="1" ht="12.75" customHeight="1">
      <c r="A34" s="73" t="str">
        <f t="shared" si="5"/>
        <v>Derstappen, Yannick</v>
      </c>
      <c r="B34" s="5" t="str">
        <f t="shared" si="6"/>
        <v>Berlin-Brandenburg</v>
      </c>
      <c r="C34" s="63"/>
      <c r="D34" s="60"/>
      <c r="E34" s="60"/>
      <c r="F34" s="60"/>
      <c r="G34" s="60"/>
      <c r="H34" s="3"/>
      <c r="I34" s="3"/>
      <c r="J34" s="3"/>
      <c r="K34" s="3"/>
      <c r="L34" s="4"/>
      <c r="M34" s="4"/>
      <c r="N34" s="4"/>
      <c r="O34" s="4"/>
      <c r="P34" s="4"/>
      <c r="Q34" s="57"/>
      <c r="R34" s="4"/>
    </row>
    <row r="35" spans="1:18" s="2" customFormat="1" ht="12.75" customHeight="1">
      <c r="A35" s="73" t="str">
        <f t="shared" si="5"/>
        <v>Derstappen, Yannick</v>
      </c>
      <c r="B35" s="5" t="str">
        <f t="shared" si="6"/>
        <v>Gegner 5</v>
      </c>
      <c r="C35" s="63"/>
      <c r="D35" s="60"/>
      <c r="E35" s="60"/>
      <c r="F35" s="60"/>
      <c r="G35" s="60"/>
      <c r="H35" s="3"/>
      <c r="I35" s="3"/>
      <c r="J35" s="3"/>
      <c r="K35" s="3"/>
      <c r="L35" s="4"/>
      <c r="M35" s="4"/>
      <c r="N35" s="4"/>
      <c r="O35" s="4"/>
      <c r="P35" s="4"/>
      <c r="Q35" s="57"/>
      <c r="R35" s="4"/>
    </row>
    <row r="36" spans="1:18" s="2" customFormat="1" ht="12.75" customHeight="1">
      <c r="A36" s="73" t="str">
        <f t="shared" si="5"/>
        <v>Derstappen, Yannick</v>
      </c>
      <c r="B36" s="5" t="str">
        <f t="shared" si="6"/>
        <v>Gegner 6</v>
      </c>
      <c r="C36" s="63"/>
      <c r="D36" s="60"/>
      <c r="E36" s="60"/>
      <c r="F36" s="60"/>
      <c r="G36" s="60"/>
      <c r="H36" s="3"/>
      <c r="I36" s="3"/>
      <c r="J36" s="3"/>
      <c r="K36" s="3"/>
      <c r="L36" s="4"/>
      <c r="M36" s="4"/>
      <c r="N36" s="4"/>
      <c r="O36" s="4"/>
      <c r="P36" s="4"/>
      <c r="Q36" s="57"/>
      <c r="R36" s="4"/>
    </row>
    <row r="37" spans="1:18" ht="12.75" customHeight="1">
      <c r="A37" s="72" t="str">
        <f>daten!A33</f>
        <v>Guci, Liam</v>
      </c>
      <c r="B37" s="117"/>
      <c r="C37" s="118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</row>
    <row r="38" spans="1:18" s="2" customFormat="1" ht="12.75" customHeight="1">
      <c r="A38" s="73" t="str">
        <f aca="true" t="shared" si="7" ref="A38:A43">A37</f>
        <v>Guci, Liam</v>
      </c>
      <c r="B38" s="5" t="str">
        <f aca="true" t="shared" si="8" ref="B38:B43">B3</f>
        <v>Bayern</v>
      </c>
      <c r="C38" s="63">
        <v>1</v>
      </c>
      <c r="D38" s="60">
        <v>3</v>
      </c>
      <c r="E38" s="60">
        <v>3</v>
      </c>
      <c r="F38" s="60"/>
      <c r="G38" s="60"/>
      <c r="H38" s="3"/>
      <c r="I38" s="3"/>
      <c r="J38" s="3"/>
      <c r="K38" s="3"/>
      <c r="L38" s="4">
        <v>1</v>
      </c>
      <c r="M38" s="4"/>
      <c r="N38" s="4"/>
      <c r="O38" s="4"/>
      <c r="P38" s="4"/>
      <c r="Q38" s="4"/>
      <c r="R38" s="4"/>
    </row>
    <row r="39" spans="1:18" s="2" customFormat="1" ht="12.75" customHeight="1">
      <c r="A39" s="73" t="str">
        <f t="shared" si="7"/>
        <v>Guci, Liam</v>
      </c>
      <c r="B39" s="5" t="str">
        <f t="shared" si="8"/>
        <v>Baden-Württemberg</v>
      </c>
      <c r="C39" s="63">
        <v>1</v>
      </c>
      <c r="D39" s="60">
        <v>3</v>
      </c>
      <c r="E39" s="60">
        <v>3</v>
      </c>
      <c r="F39" s="60">
        <v>1</v>
      </c>
      <c r="G39" s="60"/>
      <c r="H39" s="3"/>
      <c r="I39" s="3"/>
      <c r="J39" s="3"/>
      <c r="K39" s="3"/>
      <c r="L39" s="4">
        <v>1</v>
      </c>
      <c r="M39" s="4"/>
      <c r="N39" s="4"/>
      <c r="O39" s="4"/>
      <c r="P39" s="4"/>
      <c r="Q39" s="4"/>
      <c r="R39" s="4"/>
    </row>
    <row r="40" spans="1:18" s="2" customFormat="1" ht="12.75" customHeight="1">
      <c r="A40" s="73" t="str">
        <f t="shared" si="7"/>
        <v>Guci, Liam</v>
      </c>
      <c r="B40" s="5" t="str">
        <f t="shared" si="8"/>
        <v>Südwest</v>
      </c>
      <c r="C40" s="63">
        <v>1</v>
      </c>
      <c r="D40" s="60">
        <v>3</v>
      </c>
      <c r="E40" s="60">
        <v>1</v>
      </c>
      <c r="F40" s="60">
        <v>1</v>
      </c>
      <c r="G40" s="60"/>
      <c r="H40" s="3"/>
      <c r="I40" s="3"/>
      <c r="J40" s="3"/>
      <c r="K40" s="3"/>
      <c r="L40" s="4">
        <v>1</v>
      </c>
      <c r="M40" s="4">
        <v>2</v>
      </c>
      <c r="N40" s="4"/>
      <c r="O40" s="4"/>
      <c r="P40" s="4"/>
      <c r="Q40" s="4"/>
      <c r="R40" s="4"/>
    </row>
    <row r="41" spans="1:18" s="2" customFormat="1" ht="12.75" customHeight="1">
      <c r="A41" s="73" t="str">
        <f t="shared" si="7"/>
        <v>Guci, Liam</v>
      </c>
      <c r="B41" s="5" t="str">
        <f t="shared" si="8"/>
        <v>Berlin-Brandenburg</v>
      </c>
      <c r="C41" s="63">
        <v>1</v>
      </c>
      <c r="D41" s="60">
        <v>5</v>
      </c>
      <c r="E41" s="60">
        <v>3</v>
      </c>
      <c r="F41" s="60"/>
      <c r="G41" s="60">
        <v>1</v>
      </c>
      <c r="H41" s="3"/>
      <c r="I41" s="3"/>
      <c r="J41" s="3"/>
      <c r="K41" s="3"/>
      <c r="L41" s="4">
        <v>1</v>
      </c>
      <c r="M41" s="4">
        <v>2</v>
      </c>
      <c r="N41" s="4"/>
      <c r="O41" s="4"/>
      <c r="P41" s="4"/>
      <c r="Q41" s="4"/>
      <c r="R41" s="4"/>
    </row>
    <row r="42" spans="1:18" s="2" customFormat="1" ht="12.75" customHeight="1">
      <c r="A42" s="73" t="str">
        <f t="shared" si="7"/>
        <v>Guci, Liam</v>
      </c>
      <c r="B42" s="5" t="str">
        <f t="shared" si="8"/>
        <v>Gegner 5</v>
      </c>
      <c r="C42" s="63"/>
      <c r="D42" s="60"/>
      <c r="E42" s="60"/>
      <c r="F42" s="60"/>
      <c r="G42" s="60"/>
      <c r="H42" s="3"/>
      <c r="I42" s="3"/>
      <c r="J42" s="3"/>
      <c r="K42" s="3"/>
      <c r="L42" s="4"/>
      <c r="M42" s="4"/>
      <c r="N42" s="4"/>
      <c r="O42" s="4"/>
      <c r="P42" s="4"/>
      <c r="Q42" s="4"/>
      <c r="R42" s="4"/>
    </row>
    <row r="43" spans="1:18" s="2" customFormat="1" ht="12.75" customHeight="1">
      <c r="A43" s="73" t="str">
        <f t="shared" si="7"/>
        <v>Guci, Liam</v>
      </c>
      <c r="B43" s="5" t="str">
        <f t="shared" si="8"/>
        <v>Gegner 6</v>
      </c>
      <c r="C43" s="63"/>
      <c r="D43" s="60"/>
      <c r="E43" s="60"/>
      <c r="F43" s="60"/>
      <c r="G43" s="60"/>
      <c r="H43" s="3"/>
      <c r="I43" s="3"/>
      <c r="J43" s="3"/>
      <c r="K43" s="3"/>
      <c r="L43" s="4"/>
      <c r="M43" s="4"/>
      <c r="N43" s="4"/>
      <c r="O43" s="4"/>
      <c r="P43" s="4"/>
      <c r="Q43" s="4"/>
      <c r="R43" s="4"/>
    </row>
    <row r="44" spans="1:18" ht="12.75" customHeight="1">
      <c r="A44" s="72" t="str">
        <f>daten!A34</f>
        <v>Harder, Marc Darren</v>
      </c>
      <c r="B44" s="117"/>
      <c r="C44" s="118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</row>
    <row r="45" spans="1:18" s="2" customFormat="1" ht="12.75" customHeight="1">
      <c r="A45" s="73" t="str">
        <f aca="true" t="shared" si="9" ref="A45:A50">A44</f>
        <v>Harder, Marc Darren</v>
      </c>
      <c r="B45" s="5" t="str">
        <f aca="true" t="shared" si="10" ref="B45:B50">B3</f>
        <v>Bayern</v>
      </c>
      <c r="C45" s="63">
        <v>1</v>
      </c>
      <c r="D45" s="60">
        <v>4</v>
      </c>
      <c r="E45" s="60">
        <v>3</v>
      </c>
      <c r="F45" s="60">
        <v>1</v>
      </c>
      <c r="G45" s="60"/>
      <c r="H45" s="3">
        <v>1</v>
      </c>
      <c r="I45" s="3"/>
      <c r="J45" s="3"/>
      <c r="K45" s="3"/>
      <c r="L45" s="4">
        <v>2</v>
      </c>
      <c r="M45" s="4">
        <v>1</v>
      </c>
      <c r="N45" s="4"/>
      <c r="O45" s="4"/>
      <c r="P45" s="4"/>
      <c r="Q45" s="4"/>
      <c r="R45" s="4"/>
    </row>
    <row r="46" spans="1:18" s="2" customFormat="1" ht="12.75" customHeight="1">
      <c r="A46" s="73" t="str">
        <f t="shared" si="9"/>
        <v>Harder, Marc Darren</v>
      </c>
      <c r="B46" s="5" t="str">
        <f t="shared" si="10"/>
        <v>Baden-Württemberg</v>
      </c>
      <c r="C46" s="63">
        <v>1</v>
      </c>
      <c r="D46" s="60">
        <v>4</v>
      </c>
      <c r="E46" s="60">
        <v>3</v>
      </c>
      <c r="F46" s="60"/>
      <c r="G46" s="60"/>
      <c r="H46" s="3"/>
      <c r="I46" s="3"/>
      <c r="J46" s="3"/>
      <c r="K46" s="3"/>
      <c r="L46" s="4">
        <v>2</v>
      </c>
      <c r="M46" s="4">
        <v>1</v>
      </c>
      <c r="N46" s="4"/>
      <c r="O46" s="4"/>
      <c r="P46" s="4"/>
      <c r="Q46" s="4"/>
      <c r="R46" s="4"/>
    </row>
    <row r="47" spans="1:18" s="2" customFormat="1" ht="12.75" customHeight="1">
      <c r="A47" s="73" t="str">
        <f t="shared" si="9"/>
        <v>Harder, Marc Darren</v>
      </c>
      <c r="B47" s="5" t="str">
        <f t="shared" si="10"/>
        <v>Südwest</v>
      </c>
      <c r="C47" s="63">
        <v>1</v>
      </c>
      <c r="D47" s="60">
        <v>4</v>
      </c>
      <c r="E47" s="60">
        <v>1</v>
      </c>
      <c r="F47" s="60">
        <v>3</v>
      </c>
      <c r="G47" s="60">
        <v>1</v>
      </c>
      <c r="H47" s="3"/>
      <c r="I47" s="3"/>
      <c r="J47" s="3"/>
      <c r="K47" s="3"/>
      <c r="L47" s="4"/>
      <c r="M47" s="4">
        <v>2</v>
      </c>
      <c r="N47" s="4">
        <v>1</v>
      </c>
      <c r="O47" s="4"/>
      <c r="P47" s="4"/>
      <c r="Q47" s="4"/>
      <c r="R47" s="4"/>
    </row>
    <row r="48" spans="1:18" s="2" customFormat="1" ht="12.75" customHeight="1">
      <c r="A48" s="73" t="str">
        <f t="shared" si="9"/>
        <v>Harder, Marc Darren</v>
      </c>
      <c r="B48" s="5" t="str">
        <f t="shared" si="10"/>
        <v>Berlin-Brandenburg</v>
      </c>
      <c r="C48" s="63">
        <v>1</v>
      </c>
      <c r="D48" s="60">
        <v>5</v>
      </c>
      <c r="E48" s="60">
        <v>4</v>
      </c>
      <c r="F48" s="60">
        <v>2</v>
      </c>
      <c r="G48" s="60">
        <v>1</v>
      </c>
      <c r="H48" s="3">
        <v>1</v>
      </c>
      <c r="I48" s="3">
        <v>1</v>
      </c>
      <c r="J48" s="3"/>
      <c r="K48" s="3"/>
      <c r="L48" s="4"/>
      <c r="M48" s="4">
        <v>1</v>
      </c>
      <c r="N48" s="4"/>
      <c r="O48" s="4">
        <v>1</v>
      </c>
      <c r="P48" s="4"/>
      <c r="Q48" s="4"/>
      <c r="R48" s="4"/>
    </row>
    <row r="49" spans="1:18" s="2" customFormat="1" ht="12.75" customHeight="1">
      <c r="A49" s="73" t="str">
        <f t="shared" si="9"/>
        <v>Harder, Marc Darren</v>
      </c>
      <c r="B49" s="5" t="str">
        <f t="shared" si="10"/>
        <v>Gegner 5</v>
      </c>
      <c r="C49" s="63"/>
      <c r="D49" s="60"/>
      <c r="E49" s="60"/>
      <c r="F49" s="60"/>
      <c r="G49" s="60"/>
      <c r="H49" s="3"/>
      <c r="I49" s="3"/>
      <c r="J49" s="3"/>
      <c r="K49" s="3"/>
      <c r="L49" s="4"/>
      <c r="M49" s="4"/>
      <c r="N49" s="4"/>
      <c r="O49" s="4"/>
      <c r="P49" s="4"/>
      <c r="Q49" s="4"/>
      <c r="R49" s="4"/>
    </row>
    <row r="50" spans="1:18" s="2" customFormat="1" ht="12.75" customHeight="1">
      <c r="A50" s="73" t="str">
        <f t="shared" si="9"/>
        <v>Harder, Marc Darren</v>
      </c>
      <c r="B50" s="5" t="str">
        <f t="shared" si="10"/>
        <v>Gegner 6</v>
      </c>
      <c r="C50" s="63"/>
      <c r="D50" s="60"/>
      <c r="E50" s="60"/>
      <c r="F50" s="60"/>
      <c r="G50" s="60"/>
      <c r="H50" s="3"/>
      <c r="I50" s="3"/>
      <c r="J50" s="3"/>
      <c r="K50" s="3"/>
      <c r="L50" s="4"/>
      <c r="M50" s="4"/>
      <c r="N50" s="4"/>
      <c r="O50" s="4"/>
      <c r="P50" s="4"/>
      <c r="Q50" s="4"/>
      <c r="R50" s="4"/>
    </row>
    <row r="51" spans="1:18" ht="12.75" customHeight="1">
      <c r="A51" s="72" t="str">
        <f>daten!A35</f>
        <v>Harder, Timo</v>
      </c>
      <c r="B51" s="117"/>
      <c r="C51" s="118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</row>
    <row r="52" spans="1:18" s="2" customFormat="1" ht="12.75" customHeight="1">
      <c r="A52" s="73" t="str">
        <f aca="true" t="shared" si="11" ref="A52:A57">A51</f>
        <v>Harder, Timo</v>
      </c>
      <c r="B52" s="5" t="str">
        <f aca="true" t="shared" si="12" ref="B52:B57">B3</f>
        <v>Bayern</v>
      </c>
      <c r="C52" s="63">
        <v>1</v>
      </c>
      <c r="D52" s="60">
        <v>1</v>
      </c>
      <c r="E52" s="60">
        <v>1</v>
      </c>
      <c r="F52" s="60"/>
      <c r="G52" s="60"/>
      <c r="H52" s="3"/>
      <c r="I52" s="3"/>
      <c r="J52" s="3"/>
      <c r="K52" s="3"/>
      <c r="L52" s="4"/>
      <c r="M52" s="4"/>
      <c r="N52" s="4"/>
      <c r="O52" s="4"/>
      <c r="P52" s="4"/>
      <c r="Q52" s="4"/>
      <c r="R52" s="4"/>
    </row>
    <row r="53" spans="1:18" s="2" customFormat="1" ht="12.75" customHeight="1">
      <c r="A53" s="73" t="str">
        <f t="shared" si="11"/>
        <v>Harder, Timo</v>
      </c>
      <c r="B53" s="5" t="str">
        <f t="shared" si="12"/>
        <v>Baden-Württemberg</v>
      </c>
      <c r="C53" s="63">
        <v>1</v>
      </c>
      <c r="D53" s="60">
        <v>2</v>
      </c>
      <c r="E53" s="60">
        <v>2</v>
      </c>
      <c r="F53" s="60"/>
      <c r="G53" s="60">
        <v>1</v>
      </c>
      <c r="H53" s="3"/>
      <c r="I53" s="3"/>
      <c r="J53" s="3"/>
      <c r="K53" s="3"/>
      <c r="L53" s="4"/>
      <c r="M53" s="4"/>
      <c r="N53" s="4"/>
      <c r="O53" s="4"/>
      <c r="P53" s="4"/>
      <c r="Q53" s="4"/>
      <c r="R53" s="4"/>
    </row>
    <row r="54" spans="1:18" s="2" customFormat="1" ht="12.75" customHeight="1">
      <c r="A54" s="73" t="str">
        <f t="shared" si="11"/>
        <v>Harder, Timo</v>
      </c>
      <c r="B54" s="5" t="str">
        <f t="shared" si="12"/>
        <v>Südwest</v>
      </c>
      <c r="C54" s="63"/>
      <c r="D54" s="60"/>
      <c r="E54" s="60"/>
      <c r="F54" s="60"/>
      <c r="G54" s="60"/>
      <c r="H54" s="3"/>
      <c r="I54" s="3"/>
      <c r="J54" s="3"/>
      <c r="K54" s="3"/>
      <c r="L54" s="4"/>
      <c r="M54" s="4"/>
      <c r="N54" s="4"/>
      <c r="O54" s="4"/>
      <c r="P54" s="4"/>
      <c r="Q54" s="4"/>
      <c r="R54" s="4"/>
    </row>
    <row r="55" spans="1:18" s="2" customFormat="1" ht="12.75" customHeight="1">
      <c r="A55" s="73" t="str">
        <f t="shared" si="11"/>
        <v>Harder, Timo</v>
      </c>
      <c r="B55" s="5" t="str">
        <f t="shared" si="12"/>
        <v>Berlin-Brandenburg</v>
      </c>
      <c r="C55" s="63"/>
      <c r="D55" s="60"/>
      <c r="E55" s="60"/>
      <c r="F55" s="60"/>
      <c r="G55" s="60"/>
      <c r="H55" s="3"/>
      <c r="I55" s="3"/>
      <c r="J55" s="3"/>
      <c r="K55" s="3"/>
      <c r="L55" s="4"/>
      <c r="M55" s="4"/>
      <c r="N55" s="4"/>
      <c r="O55" s="4"/>
      <c r="P55" s="4"/>
      <c r="Q55" s="4"/>
      <c r="R55" s="4"/>
    </row>
    <row r="56" spans="1:18" s="2" customFormat="1" ht="12.75" customHeight="1">
      <c r="A56" s="73" t="str">
        <f t="shared" si="11"/>
        <v>Harder, Timo</v>
      </c>
      <c r="B56" s="5" t="str">
        <f t="shared" si="12"/>
        <v>Gegner 5</v>
      </c>
      <c r="C56" s="63"/>
      <c r="D56" s="60"/>
      <c r="E56" s="60"/>
      <c r="F56" s="60"/>
      <c r="G56" s="60"/>
      <c r="H56" s="3"/>
      <c r="I56" s="3"/>
      <c r="J56" s="3"/>
      <c r="K56" s="3"/>
      <c r="L56" s="4"/>
      <c r="M56" s="4"/>
      <c r="N56" s="4"/>
      <c r="O56" s="4"/>
      <c r="P56" s="4"/>
      <c r="Q56" s="4"/>
      <c r="R56" s="4"/>
    </row>
    <row r="57" spans="1:18" s="2" customFormat="1" ht="12.75" customHeight="1">
      <c r="A57" s="73" t="str">
        <f t="shared" si="11"/>
        <v>Harder, Timo</v>
      </c>
      <c r="B57" s="5" t="str">
        <f t="shared" si="12"/>
        <v>Gegner 6</v>
      </c>
      <c r="C57" s="63"/>
      <c r="D57" s="60"/>
      <c r="E57" s="60"/>
      <c r="F57" s="60"/>
      <c r="G57" s="60"/>
      <c r="H57" s="3"/>
      <c r="I57" s="3"/>
      <c r="J57" s="3"/>
      <c r="K57" s="3"/>
      <c r="L57" s="4"/>
      <c r="M57" s="4"/>
      <c r="N57" s="4"/>
      <c r="O57" s="4"/>
      <c r="P57" s="4"/>
      <c r="Q57" s="4"/>
      <c r="R57" s="4"/>
    </row>
    <row r="58" spans="1:18" ht="12.75" customHeight="1">
      <c r="A58" s="72" t="str">
        <f>daten!A36</f>
        <v>Kilic, Marvin Mithat</v>
      </c>
      <c r="B58" s="117"/>
      <c r="C58" s="118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</row>
    <row r="59" spans="1:18" s="2" customFormat="1" ht="12.75" customHeight="1">
      <c r="A59" s="73" t="str">
        <f aca="true" t="shared" si="13" ref="A59:A64">A58</f>
        <v>Kilic, Marvin Mithat</v>
      </c>
      <c r="B59" s="5" t="str">
        <f aca="true" t="shared" si="14" ref="B59:B64">B3</f>
        <v>Bayern</v>
      </c>
      <c r="C59" s="63">
        <v>1</v>
      </c>
      <c r="D59" s="60">
        <v>4</v>
      </c>
      <c r="E59" s="60">
        <v>4</v>
      </c>
      <c r="F59" s="60"/>
      <c r="G59" s="60">
        <v>2</v>
      </c>
      <c r="H59" s="3">
        <v>2</v>
      </c>
      <c r="I59" s="3"/>
      <c r="J59" s="3">
        <v>1</v>
      </c>
      <c r="K59" s="3"/>
      <c r="L59" s="4"/>
      <c r="M59" s="4"/>
      <c r="N59" s="4"/>
      <c r="O59" s="4"/>
      <c r="P59" s="4"/>
      <c r="Q59" s="57"/>
      <c r="R59" s="4"/>
    </row>
    <row r="60" spans="1:18" s="2" customFormat="1" ht="12.75" customHeight="1">
      <c r="A60" s="73" t="str">
        <f t="shared" si="13"/>
        <v>Kilic, Marvin Mithat</v>
      </c>
      <c r="B60" s="5" t="str">
        <f t="shared" si="14"/>
        <v>Baden-Württemberg</v>
      </c>
      <c r="C60" s="63">
        <v>1</v>
      </c>
      <c r="D60" s="60">
        <v>3</v>
      </c>
      <c r="E60" s="60">
        <v>2</v>
      </c>
      <c r="F60" s="60"/>
      <c r="G60" s="60"/>
      <c r="H60" s="3"/>
      <c r="I60" s="3"/>
      <c r="J60" s="3"/>
      <c r="K60" s="3"/>
      <c r="L60" s="4"/>
      <c r="M60" s="4">
        <v>1</v>
      </c>
      <c r="N60" s="4"/>
      <c r="O60" s="4"/>
      <c r="P60" s="4"/>
      <c r="Q60" s="57"/>
      <c r="R60" s="4"/>
    </row>
    <row r="61" spans="1:18" s="2" customFormat="1" ht="12.75" customHeight="1">
      <c r="A61" s="73" t="str">
        <f t="shared" si="13"/>
        <v>Kilic, Marvin Mithat</v>
      </c>
      <c r="B61" s="5" t="str">
        <f t="shared" si="14"/>
        <v>Südwest</v>
      </c>
      <c r="C61" s="63">
        <v>1</v>
      </c>
      <c r="D61" s="60">
        <v>4</v>
      </c>
      <c r="E61" s="60">
        <v>2</v>
      </c>
      <c r="F61" s="60">
        <v>3</v>
      </c>
      <c r="G61" s="60">
        <v>2</v>
      </c>
      <c r="H61" s="3">
        <v>2</v>
      </c>
      <c r="I61" s="3"/>
      <c r="J61" s="3"/>
      <c r="K61" s="3"/>
      <c r="L61" s="4"/>
      <c r="M61" s="4">
        <v>2</v>
      </c>
      <c r="N61" s="4"/>
      <c r="O61" s="4"/>
      <c r="P61" s="4"/>
      <c r="Q61" s="57"/>
      <c r="R61" s="4"/>
    </row>
    <row r="62" spans="1:18" s="2" customFormat="1" ht="12.75" customHeight="1">
      <c r="A62" s="73" t="str">
        <f t="shared" si="13"/>
        <v>Kilic, Marvin Mithat</v>
      </c>
      <c r="B62" s="5" t="str">
        <f t="shared" si="14"/>
        <v>Berlin-Brandenburg</v>
      </c>
      <c r="C62" s="63">
        <v>1</v>
      </c>
      <c r="D62" s="60">
        <v>5</v>
      </c>
      <c r="E62" s="60">
        <v>3</v>
      </c>
      <c r="F62" s="60">
        <v>3</v>
      </c>
      <c r="G62" s="60">
        <v>2</v>
      </c>
      <c r="H62" s="3">
        <v>2</v>
      </c>
      <c r="I62" s="3"/>
      <c r="J62" s="3"/>
      <c r="K62" s="3"/>
      <c r="L62" s="4"/>
      <c r="M62" s="4">
        <v>2</v>
      </c>
      <c r="N62" s="4"/>
      <c r="O62" s="4">
        <v>1</v>
      </c>
      <c r="P62" s="4"/>
      <c r="Q62" s="57"/>
      <c r="R62" s="4"/>
    </row>
    <row r="63" spans="1:18" s="2" customFormat="1" ht="12.75" customHeight="1">
      <c r="A63" s="73" t="str">
        <f t="shared" si="13"/>
        <v>Kilic, Marvin Mithat</v>
      </c>
      <c r="B63" s="5" t="str">
        <f t="shared" si="14"/>
        <v>Gegner 5</v>
      </c>
      <c r="C63" s="63"/>
      <c r="D63" s="60"/>
      <c r="E63" s="60"/>
      <c r="F63" s="60"/>
      <c r="G63" s="60"/>
      <c r="H63" s="3"/>
      <c r="I63" s="3"/>
      <c r="J63" s="3"/>
      <c r="K63" s="3"/>
      <c r="L63" s="4"/>
      <c r="M63" s="4"/>
      <c r="N63" s="4"/>
      <c r="O63" s="4"/>
      <c r="P63" s="4"/>
      <c r="Q63" s="57"/>
      <c r="R63" s="4"/>
    </row>
    <row r="64" spans="1:18" s="2" customFormat="1" ht="12.75" customHeight="1">
      <c r="A64" s="73" t="str">
        <f t="shared" si="13"/>
        <v>Kilic, Marvin Mithat</v>
      </c>
      <c r="B64" s="5" t="str">
        <f t="shared" si="14"/>
        <v>Gegner 6</v>
      </c>
      <c r="C64" s="63"/>
      <c r="D64" s="60"/>
      <c r="E64" s="60"/>
      <c r="F64" s="60"/>
      <c r="G64" s="60"/>
      <c r="H64" s="3"/>
      <c r="I64" s="3"/>
      <c r="J64" s="3"/>
      <c r="K64" s="3"/>
      <c r="L64" s="4"/>
      <c r="M64" s="4"/>
      <c r="N64" s="4"/>
      <c r="O64" s="4"/>
      <c r="P64" s="4"/>
      <c r="Q64" s="57"/>
      <c r="R64" s="4"/>
    </row>
    <row r="65" spans="1:22" ht="12.75" customHeight="1">
      <c r="A65" s="72" t="str">
        <f>daten!A37</f>
        <v>Koch, Rickert</v>
      </c>
      <c r="B65" s="117"/>
      <c r="C65" s="118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</row>
    <row r="66" spans="1:18" s="2" customFormat="1" ht="12.75" customHeight="1">
      <c r="A66" s="73" t="str">
        <f aca="true" t="shared" si="15" ref="A66:A71">A65</f>
        <v>Koch, Rickert</v>
      </c>
      <c r="B66" s="5" t="str">
        <f aca="true" t="shared" si="16" ref="B66:B71">B3</f>
        <v>Bayern</v>
      </c>
      <c r="C66" s="63">
        <v>1</v>
      </c>
      <c r="D66" s="60">
        <v>4</v>
      </c>
      <c r="E66" s="60">
        <v>4</v>
      </c>
      <c r="F66" s="60"/>
      <c r="G66" s="60"/>
      <c r="H66" s="3"/>
      <c r="I66" s="3"/>
      <c r="J66" s="3"/>
      <c r="K66" s="3"/>
      <c r="L66" s="4"/>
      <c r="M66" s="4"/>
      <c r="N66" s="4"/>
      <c r="O66" s="4"/>
      <c r="P66" s="4"/>
      <c r="Q66" s="4"/>
      <c r="R66" s="4"/>
    </row>
    <row r="67" spans="1:18" s="2" customFormat="1" ht="12.75" customHeight="1">
      <c r="A67" s="73" t="str">
        <f t="shared" si="15"/>
        <v>Koch, Rickert</v>
      </c>
      <c r="B67" s="5" t="str">
        <f t="shared" si="16"/>
        <v>Baden-Württemberg</v>
      </c>
      <c r="C67" s="63">
        <v>1</v>
      </c>
      <c r="D67" s="60">
        <v>3</v>
      </c>
      <c r="E67" s="60">
        <v>1</v>
      </c>
      <c r="F67" s="60">
        <v>1</v>
      </c>
      <c r="G67" s="60"/>
      <c r="H67" s="3"/>
      <c r="I67" s="3"/>
      <c r="J67" s="3"/>
      <c r="K67" s="3"/>
      <c r="L67" s="4"/>
      <c r="M67" s="4">
        <v>2</v>
      </c>
      <c r="N67" s="4"/>
      <c r="O67" s="4"/>
      <c r="P67" s="4"/>
      <c r="Q67" s="4"/>
      <c r="R67" s="4"/>
    </row>
    <row r="68" spans="1:18" s="2" customFormat="1" ht="12.75" customHeight="1">
      <c r="A68" s="73" t="str">
        <f t="shared" si="15"/>
        <v>Koch, Rickert</v>
      </c>
      <c r="B68" s="5" t="str">
        <f t="shared" si="16"/>
        <v>Südwest</v>
      </c>
      <c r="C68" s="63">
        <v>1</v>
      </c>
      <c r="D68" s="60">
        <v>3</v>
      </c>
      <c r="E68" s="60">
        <v>2</v>
      </c>
      <c r="F68" s="60"/>
      <c r="G68" s="60"/>
      <c r="H68" s="3"/>
      <c r="I68" s="3"/>
      <c r="J68" s="3"/>
      <c r="K68" s="3"/>
      <c r="L68" s="4">
        <v>2</v>
      </c>
      <c r="M68" s="4">
        <v>1</v>
      </c>
      <c r="N68" s="4"/>
      <c r="O68" s="4"/>
      <c r="P68" s="4"/>
      <c r="Q68" s="4"/>
      <c r="R68" s="4"/>
    </row>
    <row r="69" spans="1:18" s="2" customFormat="1" ht="12.75" customHeight="1">
      <c r="A69" s="73" t="str">
        <f t="shared" si="15"/>
        <v>Koch, Rickert</v>
      </c>
      <c r="B69" s="5" t="str">
        <f t="shared" si="16"/>
        <v>Berlin-Brandenburg</v>
      </c>
      <c r="C69" s="63">
        <v>1</v>
      </c>
      <c r="D69" s="60">
        <v>5</v>
      </c>
      <c r="E69" s="60">
        <v>3</v>
      </c>
      <c r="F69" s="60"/>
      <c r="G69" s="60">
        <v>2</v>
      </c>
      <c r="H69" s="3">
        <v>1</v>
      </c>
      <c r="I69" s="3"/>
      <c r="J69" s="3"/>
      <c r="K69" s="3"/>
      <c r="L69" s="4">
        <v>1</v>
      </c>
      <c r="M69" s="4">
        <v>2</v>
      </c>
      <c r="N69" s="4"/>
      <c r="O69" s="4"/>
      <c r="P69" s="4"/>
      <c r="Q69" s="4"/>
      <c r="R69" s="4"/>
    </row>
    <row r="70" spans="1:18" s="2" customFormat="1" ht="12.75" customHeight="1">
      <c r="A70" s="73" t="str">
        <f t="shared" si="15"/>
        <v>Koch, Rickert</v>
      </c>
      <c r="B70" s="5" t="str">
        <f t="shared" si="16"/>
        <v>Gegner 5</v>
      </c>
      <c r="C70" s="63"/>
      <c r="D70" s="60"/>
      <c r="E70" s="60"/>
      <c r="F70" s="60"/>
      <c r="G70" s="60"/>
      <c r="H70" s="3"/>
      <c r="I70" s="3"/>
      <c r="J70" s="3"/>
      <c r="K70" s="3"/>
      <c r="L70" s="4"/>
      <c r="M70" s="4"/>
      <c r="N70" s="4"/>
      <c r="O70" s="4"/>
      <c r="P70" s="4"/>
      <c r="Q70" s="4"/>
      <c r="R70" s="4"/>
    </row>
    <row r="71" spans="1:18" s="2" customFormat="1" ht="12.75" customHeight="1">
      <c r="A71" s="73" t="str">
        <f t="shared" si="15"/>
        <v>Koch, Rickert</v>
      </c>
      <c r="B71" s="5" t="str">
        <f t="shared" si="16"/>
        <v>Gegner 6</v>
      </c>
      <c r="C71" s="63"/>
      <c r="D71" s="60"/>
      <c r="E71" s="60"/>
      <c r="F71" s="60"/>
      <c r="G71" s="60"/>
      <c r="H71" s="3"/>
      <c r="I71" s="3"/>
      <c r="J71" s="3"/>
      <c r="K71" s="3"/>
      <c r="L71" s="4"/>
      <c r="M71" s="4"/>
      <c r="N71" s="4"/>
      <c r="O71" s="4"/>
      <c r="P71" s="4"/>
      <c r="Q71" s="4"/>
      <c r="R71" s="4"/>
    </row>
    <row r="72" spans="1:18" ht="12.75" customHeight="1">
      <c r="A72" s="72" t="str">
        <f>daten!A38</f>
        <v>Lagler, Torge</v>
      </c>
      <c r="B72" s="117"/>
      <c r="C72" s="11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</row>
    <row r="73" spans="1:18" s="2" customFormat="1" ht="12.75" customHeight="1">
      <c r="A73" s="73" t="str">
        <f aca="true" t="shared" si="17" ref="A73:A78">A72</f>
        <v>Lagler, Torge</v>
      </c>
      <c r="B73" s="5" t="str">
        <f aca="true" t="shared" si="18" ref="B73:B78">B3</f>
        <v>Bayern</v>
      </c>
      <c r="C73" s="63">
        <v>1</v>
      </c>
      <c r="D73" s="60">
        <v>4</v>
      </c>
      <c r="E73" s="60">
        <v>4</v>
      </c>
      <c r="F73" s="60">
        <v>1</v>
      </c>
      <c r="G73" s="60"/>
      <c r="H73" s="3">
        <v>1</v>
      </c>
      <c r="I73" s="3">
        <v>1</v>
      </c>
      <c r="J73" s="3"/>
      <c r="K73" s="3"/>
      <c r="L73" s="4">
        <v>2</v>
      </c>
      <c r="M73" s="4"/>
      <c r="N73" s="4"/>
      <c r="O73" s="4"/>
      <c r="P73" s="4"/>
      <c r="Q73" s="4"/>
      <c r="R73" s="4"/>
    </row>
    <row r="74" spans="1:18" s="2" customFormat="1" ht="12.75" customHeight="1">
      <c r="A74" s="73" t="str">
        <f t="shared" si="17"/>
        <v>Lagler, Torge</v>
      </c>
      <c r="B74" s="5" t="str">
        <f t="shared" si="18"/>
        <v>Baden-Württemberg</v>
      </c>
      <c r="C74" s="63"/>
      <c r="D74" s="60"/>
      <c r="E74" s="60"/>
      <c r="F74" s="60"/>
      <c r="G74" s="60"/>
      <c r="H74" s="3"/>
      <c r="I74" s="3"/>
      <c r="J74" s="3"/>
      <c r="K74" s="3"/>
      <c r="L74" s="4"/>
      <c r="M74" s="4"/>
      <c r="N74" s="4"/>
      <c r="O74" s="4"/>
      <c r="P74" s="4"/>
      <c r="Q74" s="4"/>
      <c r="R74" s="4"/>
    </row>
    <row r="75" spans="1:18" s="2" customFormat="1" ht="12.75" customHeight="1">
      <c r="A75" s="73" t="str">
        <f t="shared" si="17"/>
        <v>Lagler, Torge</v>
      </c>
      <c r="B75" s="5" t="str">
        <f t="shared" si="18"/>
        <v>Südwest</v>
      </c>
      <c r="C75" s="63"/>
      <c r="D75" s="60"/>
      <c r="E75" s="60"/>
      <c r="F75" s="60"/>
      <c r="G75" s="60"/>
      <c r="H75" s="3"/>
      <c r="I75" s="3"/>
      <c r="J75" s="3"/>
      <c r="K75" s="3"/>
      <c r="L75" s="4"/>
      <c r="M75" s="4"/>
      <c r="N75" s="4"/>
      <c r="O75" s="4"/>
      <c r="P75" s="4"/>
      <c r="Q75" s="4"/>
      <c r="R75" s="4"/>
    </row>
    <row r="76" spans="1:18" s="2" customFormat="1" ht="12.75" customHeight="1">
      <c r="A76" s="73" t="str">
        <f t="shared" si="17"/>
        <v>Lagler, Torge</v>
      </c>
      <c r="B76" s="5" t="str">
        <f t="shared" si="18"/>
        <v>Berlin-Brandenburg</v>
      </c>
      <c r="C76" s="63">
        <v>1</v>
      </c>
      <c r="D76" s="60">
        <v>1</v>
      </c>
      <c r="E76" s="60">
        <v>1</v>
      </c>
      <c r="F76" s="60"/>
      <c r="G76" s="60"/>
      <c r="H76" s="3"/>
      <c r="I76" s="3"/>
      <c r="J76" s="3"/>
      <c r="K76" s="3"/>
      <c r="L76" s="4"/>
      <c r="M76" s="4"/>
      <c r="N76" s="4"/>
      <c r="O76" s="4"/>
      <c r="P76" s="4"/>
      <c r="Q76" s="4"/>
      <c r="R76" s="4"/>
    </row>
    <row r="77" spans="1:18" s="2" customFormat="1" ht="12.75" customHeight="1">
      <c r="A77" s="73" t="str">
        <f t="shared" si="17"/>
        <v>Lagler, Torge</v>
      </c>
      <c r="B77" s="5" t="str">
        <f t="shared" si="18"/>
        <v>Gegner 5</v>
      </c>
      <c r="C77" s="63"/>
      <c r="D77" s="60"/>
      <c r="E77" s="60"/>
      <c r="F77" s="60"/>
      <c r="G77" s="60"/>
      <c r="H77" s="3"/>
      <c r="I77" s="3"/>
      <c r="J77" s="3"/>
      <c r="K77" s="3"/>
      <c r="L77" s="4"/>
      <c r="M77" s="4"/>
      <c r="N77" s="4"/>
      <c r="O77" s="4"/>
      <c r="P77" s="4"/>
      <c r="Q77" s="4"/>
      <c r="R77" s="4"/>
    </row>
    <row r="78" spans="1:18" s="2" customFormat="1" ht="12.75" customHeight="1">
      <c r="A78" s="73" t="str">
        <f t="shared" si="17"/>
        <v>Lagler, Torge</v>
      </c>
      <c r="B78" s="5" t="str">
        <f t="shared" si="18"/>
        <v>Gegner 6</v>
      </c>
      <c r="C78" s="63"/>
      <c r="D78" s="60"/>
      <c r="E78" s="60"/>
      <c r="F78" s="60"/>
      <c r="G78" s="60"/>
      <c r="H78" s="3"/>
      <c r="I78" s="3"/>
      <c r="J78" s="3"/>
      <c r="K78" s="3"/>
      <c r="L78" s="4"/>
      <c r="M78" s="4"/>
      <c r="N78" s="4"/>
      <c r="O78" s="4"/>
      <c r="P78" s="4"/>
      <c r="Q78" s="4"/>
      <c r="R78" s="4"/>
    </row>
    <row r="79" spans="1:31" ht="12.75" customHeight="1">
      <c r="A79" s="72" t="str">
        <f>daten!A39</f>
        <v>Pape, Tönnies</v>
      </c>
      <c r="B79" s="117"/>
      <c r="C79" s="118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</row>
    <row r="80" spans="1:18" s="2" customFormat="1" ht="12.75" customHeight="1">
      <c r="A80" s="73" t="str">
        <f aca="true" t="shared" si="19" ref="A80:A85">A79</f>
        <v>Pape, Tönnies</v>
      </c>
      <c r="B80" s="5" t="str">
        <f aca="true" t="shared" si="20" ref="B80:B85">B3</f>
        <v>Bayern</v>
      </c>
      <c r="C80" s="63">
        <v>1</v>
      </c>
      <c r="D80" s="60">
        <v>4</v>
      </c>
      <c r="E80" s="60">
        <v>4</v>
      </c>
      <c r="F80" s="60"/>
      <c r="G80" s="60"/>
      <c r="H80" s="3"/>
      <c r="I80" s="3"/>
      <c r="J80" s="3"/>
      <c r="K80" s="3"/>
      <c r="L80" s="4">
        <v>2</v>
      </c>
      <c r="M80" s="4"/>
      <c r="N80" s="4"/>
      <c r="O80" s="4"/>
      <c r="P80" s="4"/>
      <c r="Q80" s="4"/>
      <c r="R80" s="4"/>
    </row>
    <row r="81" spans="1:18" s="2" customFormat="1" ht="12.75" customHeight="1">
      <c r="A81" s="73" t="str">
        <f t="shared" si="19"/>
        <v>Pape, Tönnies</v>
      </c>
      <c r="B81" s="5" t="str">
        <f t="shared" si="20"/>
        <v>Baden-Württemberg</v>
      </c>
      <c r="C81" s="63">
        <v>1</v>
      </c>
      <c r="D81" s="60">
        <v>1</v>
      </c>
      <c r="E81" s="60"/>
      <c r="F81" s="60"/>
      <c r="G81" s="60"/>
      <c r="H81" s="3"/>
      <c r="I81" s="3"/>
      <c r="J81" s="3"/>
      <c r="K81" s="3"/>
      <c r="L81" s="4"/>
      <c r="M81" s="4">
        <v>1</v>
      </c>
      <c r="N81" s="4"/>
      <c r="O81" s="4"/>
      <c r="P81" s="4"/>
      <c r="Q81" s="4"/>
      <c r="R81" s="4"/>
    </row>
    <row r="82" spans="1:18" s="2" customFormat="1" ht="12.75" customHeight="1">
      <c r="A82" s="73" t="str">
        <f t="shared" si="19"/>
        <v>Pape, Tönnies</v>
      </c>
      <c r="B82" s="5" t="str">
        <f t="shared" si="20"/>
        <v>Südwest</v>
      </c>
      <c r="C82" s="63">
        <v>1</v>
      </c>
      <c r="D82" s="60">
        <v>4</v>
      </c>
      <c r="E82" s="60">
        <v>4</v>
      </c>
      <c r="F82" s="60"/>
      <c r="G82" s="60">
        <v>1</v>
      </c>
      <c r="H82" s="3">
        <v>1</v>
      </c>
      <c r="I82" s="3"/>
      <c r="J82" s="3"/>
      <c r="K82" s="3"/>
      <c r="L82" s="4"/>
      <c r="M82" s="4"/>
      <c r="N82" s="4"/>
      <c r="O82" s="4"/>
      <c r="P82" s="4"/>
      <c r="Q82" s="4"/>
      <c r="R82" s="4"/>
    </row>
    <row r="83" spans="1:18" s="2" customFormat="1" ht="12.75" customHeight="1">
      <c r="A83" s="73" t="str">
        <f t="shared" si="19"/>
        <v>Pape, Tönnies</v>
      </c>
      <c r="B83" s="5" t="str">
        <f t="shared" si="20"/>
        <v>Berlin-Brandenburg</v>
      </c>
      <c r="C83" s="63">
        <v>1</v>
      </c>
      <c r="D83" s="60">
        <v>5</v>
      </c>
      <c r="E83" s="60">
        <v>3</v>
      </c>
      <c r="F83" s="60"/>
      <c r="G83" s="60"/>
      <c r="H83" s="3">
        <v>2</v>
      </c>
      <c r="I83" s="3"/>
      <c r="J83" s="3"/>
      <c r="K83" s="3"/>
      <c r="L83" s="4">
        <v>1</v>
      </c>
      <c r="M83" s="4">
        <v>2</v>
      </c>
      <c r="N83" s="4"/>
      <c r="O83" s="4"/>
      <c r="P83" s="4"/>
      <c r="Q83" s="4"/>
      <c r="R83" s="4"/>
    </row>
    <row r="84" spans="1:18" s="2" customFormat="1" ht="12.75" customHeight="1">
      <c r="A84" s="73" t="str">
        <f t="shared" si="19"/>
        <v>Pape, Tönnies</v>
      </c>
      <c r="B84" s="5" t="str">
        <f t="shared" si="20"/>
        <v>Gegner 5</v>
      </c>
      <c r="C84" s="63"/>
      <c r="D84" s="60"/>
      <c r="E84" s="60"/>
      <c r="F84" s="60"/>
      <c r="G84" s="60"/>
      <c r="H84" s="3"/>
      <c r="I84" s="3"/>
      <c r="J84" s="3"/>
      <c r="K84" s="3"/>
      <c r="L84" s="4"/>
      <c r="M84" s="4"/>
      <c r="N84" s="4"/>
      <c r="O84" s="4"/>
      <c r="P84" s="4"/>
      <c r="Q84" s="4"/>
      <c r="R84" s="4"/>
    </row>
    <row r="85" spans="1:18" s="2" customFormat="1" ht="12.75" customHeight="1">
      <c r="A85" s="73" t="str">
        <f t="shared" si="19"/>
        <v>Pape, Tönnies</v>
      </c>
      <c r="B85" s="5" t="str">
        <f t="shared" si="20"/>
        <v>Gegner 6</v>
      </c>
      <c r="C85" s="63"/>
      <c r="D85" s="60"/>
      <c r="E85" s="60"/>
      <c r="F85" s="60"/>
      <c r="G85" s="60"/>
      <c r="H85" s="3"/>
      <c r="I85" s="3"/>
      <c r="J85" s="3"/>
      <c r="K85" s="3"/>
      <c r="L85" s="4"/>
      <c r="M85" s="4"/>
      <c r="N85" s="4"/>
      <c r="O85" s="4"/>
      <c r="P85" s="4"/>
      <c r="Q85" s="4"/>
      <c r="R85" s="4"/>
    </row>
    <row r="86" spans="1:18" ht="12.75" customHeight="1">
      <c r="A86" s="72" t="str">
        <f>daten!A40</f>
        <v>Rickels, Thorge</v>
      </c>
      <c r="B86" s="117"/>
      <c r="C86" s="118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</row>
    <row r="87" spans="1:18" s="2" customFormat="1" ht="12.75" customHeight="1">
      <c r="A87" s="73" t="str">
        <f aca="true" t="shared" si="21" ref="A87:A92">A86</f>
        <v>Rickels, Thorge</v>
      </c>
      <c r="B87" s="5" t="str">
        <f aca="true" t="shared" si="22" ref="B87:B92">B3</f>
        <v>Bayern</v>
      </c>
      <c r="C87" s="63"/>
      <c r="D87" s="60"/>
      <c r="E87" s="60"/>
      <c r="F87" s="60"/>
      <c r="G87" s="60"/>
      <c r="H87" s="3"/>
      <c r="I87" s="3"/>
      <c r="J87" s="3"/>
      <c r="K87" s="3"/>
      <c r="L87" s="4"/>
      <c r="M87" s="4"/>
      <c r="N87" s="4"/>
      <c r="O87" s="4"/>
      <c r="P87" s="4"/>
      <c r="Q87" s="4"/>
      <c r="R87" s="4"/>
    </row>
    <row r="88" spans="1:18" s="2" customFormat="1" ht="12.75" customHeight="1">
      <c r="A88" s="73" t="str">
        <f t="shared" si="21"/>
        <v>Rickels, Thorge</v>
      </c>
      <c r="B88" s="5" t="str">
        <f t="shared" si="22"/>
        <v>Baden-Württemberg</v>
      </c>
      <c r="C88" s="63"/>
      <c r="D88" s="60"/>
      <c r="E88" s="60"/>
      <c r="F88" s="60"/>
      <c r="G88" s="60"/>
      <c r="H88" s="3"/>
      <c r="I88" s="3"/>
      <c r="J88" s="3"/>
      <c r="K88" s="3"/>
      <c r="L88" s="4"/>
      <c r="M88" s="4"/>
      <c r="N88" s="4"/>
      <c r="O88" s="4"/>
      <c r="P88" s="4"/>
      <c r="Q88" s="4"/>
      <c r="R88" s="4"/>
    </row>
    <row r="89" spans="1:18" s="2" customFormat="1" ht="12.75" customHeight="1">
      <c r="A89" s="73" t="str">
        <f t="shared" si="21"/>
        <v>Rickels, Thorge</v>
      </c>
      <c r="B89" s="5" t="str">
        <f t="shared" si="22"/>
        <v>Südwest</v>
      </c>
      <c r="C89" s="63">
        <v>1</v>
      </c>
      <c r="D89" s="60">
        <v>3</v>
      </c>
      <c r="E89" s="60">
        <v>1</v>
      </c>
      <c r="F89" s="60">
        <v>1</v>
      </c>
      <c r="G89" s="60">
        <v>1</v>
      </c>
      <c r="H89" s="3"/>
      <c r="I89" s="3"/>
      <c r="J89" s="3"/>
      <c r="K89" s="3"/>
      <c r="L89" s="4">
        <v>1</v>
      </c>
      <c r="M89" s="4">
        <v>2</v>
      </c>
      <c r="N89" s="4"/>
      <c r="O89" s="4"/>
      <c r="P89" s="4"/>
      <c r="Q89" s="4"/>
      <c r="R89" s="4"/>
    </row>
    <row r="90" spans="1:18" s="2" customFormat="1" ht="12.75" customHeight="1">
      <c r="A90" s="73" t="str">
        <f t="shared" si="21"/>
        <v>Rickels, Thorge</v>
      </c>
      <c r="B90" s="5" t="str">
        <f t="shared" si="22"/>
        <v>Berlin-Brandenburg</v>
      </c>
      <c r="C90" s="63"/>
      <c r="D90" s="60"/>
      <c r="E90" s="60"/>
      <c r="F90" s="60"/>
      <c r="G90" s="60"/>
      <c r="H90" s="3"/>
      <c r="I90" s="3"/>
      <c r="J90" s="3"/>
      <c r="K90" s="3"/>
      <c r="L90" s="4"/>
      <c r="M90" s="4"/>
      <c r="N90" s="4"/>
      <c r="O90" s="4"/>
      <c r="P90" s="4"/>
      <c r="Q90" s="4"/>
      <c r="R90" s="4"/>
    </row>
    <row r="91" spans="1:18" s="2" customFormat="1" ht="12.75" customHeight="1">
      <c r="A91" s="73" t="str">
        <f t="shared" si="21"/>
        <v>Rickels, Thorge</v>
      </c>
      <c r="B91" s="5" t="str">
        <f t="shared" si="22"/>
        <v>Gegner 5</v>
      </c>
      <c r="C91" s="63"/>
      <c r="D91" s="60"/>
      <c r="E91" s="60"/>
      <c r="F91" s="60"/>
      <c r="G91" s="60"/>
      <c r="H91" s="3"/>
      <c r="I91" s="3"/>
      <c r="J91" s="3"/>
      <c r="K91" s="3"/>
      <c r="L91" s="4"/>
      <c r="M91" s="4"/>
      <c r="N91" s="4"/>
      <c r="O91" s="4"/>
      <c r="P91" s="4"/>
      <c r="Q91" s="4"/>
      <c r="R91" s="4"/>
    </row>
    <row r="92" spans="1:18" s="2" customFormat="1" ht="12.75" customHeight="1">
      <c r="A92" s="73" t="str">
        <f t="shared" si="21"/>
        <v>Rickels, Thorge</v>
      </c>
      <c r="B92" s="5" t="str">
        <f t="shared" si="22"/>
        <v>Gegner 6</v>
      </c>
      <c r="C92" s="63"/>
      <c r="D92" s="60"/>
      <c r="E92" s="60"/>
      <c r="F92" s="60"/>
      <c r="G92" s="60"/>
      <c r="H92" s="3"/>
      <c r="I92" s="3"/>
      <c r="J92" s="3"/>
      <c r="K92" s="3"/>
      <c r="L92" s="4"/>
      <c r="M92" s="4"/>
      <c r="N92" s="4"/>
      <c r="O92" s="4"/>
      <c r="P92" s="4"/>
      <c r="Q92" s="4"/>
      <c r="R92" s="4"/>
    </row>
    <row r="93" spans="1:18" ht="12.75" customHeight="1">
      <c r="A93" s="72" t="str">
        <f>daten!A41</f>
        <v>Röpke, Dennis</v>
      </c>
      <c r="B93" s="117"/>
      <c r="C93" s="118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</row>
    <row r="94" spans="1:18" s="2" customFormat="1" ht="12.75" customHeight="1">
      <c r="A94" s="73" t="str">
        <f aca="true" t="shared" si="23" ref="A94:A99">A93</f>
        <v>Röpke, Dennis</v>
      </c>
      <c r="B94" s="5" t="str">
        <f aca="true" t="shared" si="24" ref="B94:B99">B3</f>
        <v>Bayern</v>
      </c>
      <c r="C94" s="63">
        <v>1</v>
      </c>
      <c r="D94" s="60">
        <v>4</v>
      </c>
      <c r="E94" s="60">
        <v>4</v>
      </c>
      <c r="F94" s="60">
        <v>1</v>
      </c>
      <c r="G94" s="60"/>
      <c r="H94" s="3">
        <v>2</v>
      </c>
      <c r="I94" s="3">
        <v>1</v>
      </c>
      <c r="J94" s="3"/>
      <c r="K94" s="3"/>
      <c r="L94" s="4"/>
      <c r="M94" s="4"/>
      <c r="N94" s="4"/>
      <c r="O94" s="4"/>
      <c r="P94" s="4"/>
      <c r="Q94" s="4"/>
      <c r="R94" s="4"/>
    </row>
    <row r="95" spans="1:18" s="2" customFormat="1" ht="12.75" customHeight="1">
      <c r="A95" s="73" t="str">
        <f t="shared" si="23"/>
        <v>Röpke, Dennis</v>
      </c>
      <c r="B95" s="5" t="str">
        <f t="shared" si="24"/>
        <v>Baden-Württemberg</v>
      </c>
      <c r="C95" s="63">
        <v>1</v>
      </c>
      <c r="D95" s="60">
        <v>4</v>
      </c>
      <c r="E95" s="60">
        <v>4</v>
      </c>
      <c r="F95" s="60"/>
      <c r="G95" s="60"/>
      <c r="H95" s="3"/>
      <c r="I95" s="3"/>
      <c r="J95" s="3"/>
      <c r="K95" s="3"/>
      <c r="L95" s="4">
        <v>2</v>
      </c>
      <c r="M95" s="4"/>
      <c r="N95" s="4"/>
      <c r="O95" s="4"/>
      <c r="P95" s="4"/>
      <c r="Q95" s="4"/>
      <c r="R95" s="4"/>
    </row>
    <row r="96" spans="1:18" s="2" customFormat="1" ht="12.75" customHeight="1">
      <c r="A96" s="73" t="str">
        <f t="shared" si="23"/>
        <v>Röpke, Dennis</v>
      </c>
      <c r="B96" s="5" t="str">
        <f t="shared" si="24"/>
        <v>Südwest</v>
      </c>
      <c r="C96" s="63">
        <v>1</v>
      </c>
      <c r="D96" s="60">
        <v>4</v>
      </c>
      <c r="E96" s="60">
        <v>2</v>
      </c>
      <c r="F96" s="60">
        <v>2</v>
      </c>
      <c r="G96" s="60">
        <v>1</v>
      </c>
      <c r="H96" s="3">
        <v>1</v>
      </c>
      <c r="I96" s="3"/>
      <c r="J96" s="3"/>
      <c r="K96" s="3"/>
      <c r="L96" s="4"/>
      <c r="M96" s="4">
        <v>1</v>
      </c>
      <c r="N96" s="4">
        <v>1</v>
      </c>
      <c r="O96" s="4">
        <v>1</v>
      </c>
      <c r="P96" s="4"/>
      <c r="Q96" s="4"/>
      <c r="R96" s="4"/>
    </row>
    <row r="97" spans="1:18" s="2" customFormat="1" ht="12.75" customHeight="1">
      <c r="A97" s="73" t="str">
        <f t="shared" si="23"/>
        <v>Röpke, Dennis</v>
      </c>
      <c r="B97" s="5" t="str">
        <f t="shared" si="24"/>
        <v>Berlin-Brandenburg</v>
      </c>
      <c r="C97" s="63">
        <v>1</v>
      </c>
      <c r="D97" s="60">
        <v>5</v>
      </c>
      <c r="E97" s="60">
        <v>4</v>
      </c>
      <c r="F97" s="60">
        <v>2</v>
      </c>
      <c r="G97" s="60"/>
      <c r="H97" s="3"/>
      <c r="I97" s="3"/>
      <c r="J97" s="3"/>
      <c r="K97" s="3"/>
      <c r="L97" s="4"/>
      <c r="M97" s="4">
        <v>1</v>
      </c>
      <c r="N97" s="4"/>
      <c r="O97" s="4">
        <v>1</v>
      </c>
      <c r="P97" s="4"/>
      <c r="Q97" s="4"/>
      <c r="R97" s="4"/>
    </row>
    <row r="98" spans="1:18" s="2" customFormat="1" ht="12.75" customHeight="1">
      <c r="A98" s="73" t="str">
        <f t="shared" si="23"/>
        <v>Röpke, Dennis</v>
      </c>
      <c r="B98" s="5" t="str">
        <f t="shared" si="24"/>
        <v>Gegner 5</v>
      </c>
      <c r="C98" s="63"/>
      <c r="D98" s="60"/>
      <c r="E98" s="60"/>
      <c r="F98" s="60"/>
      <c r="G98" s="60"/>
      <c r="H98" s="3"/>
      <c r="I98" s="3"/>
      <c r="J98" s="3"/>
      <c r="K98" s="3"/>
      <c r="L98" s="4"/>
      <c r="M98" s="4"/>
      <c r="N98" s="4"/>
      <c r="O98" s="4"/>
      <c r="P98" s="4"/>
      <c r="Q98" s="4"/>
      <c r="R98" s="4"/>
    </row>
    <row r="99" spans="1:18" s="2" customFormat="1" ht="12.75" customHeight="1">
      <c r="A99" s="73" t="str">
        <f t="shared" si="23"/>
        <v>Röpke, Dennis</v>
      </c>
      <c r="B99" s="5" t="str">
        <f t="shared" si="24"/>
        <v>Gegner 6</v>
      </c>
      <c r="C99" s="63"/>
      <c r="D99" s="60"/>
      <c r="E99" s="60"/>
      <c r="F99" s="60"/>
      <c r="G99" s="60"/>
      <c r="H99" s="3"/>
      <c r="I99" s="3"/>
      <c r="J99" s="3"/>
      <c r="K99" s="3"/>
      <c r="L99" s="4"/>
      <c r="M99" s="4"/>
      <c r="N99" s="4"/>
      <c r="O99" s="4"/>
      <c r="P99" s="4"/>
      <c r="Q99" s="4"/>
      <c r="R99" s="4"/>
    </row>
    <row r="100" spans="1:19" s="129" customFormat="1" ht="12.75" customHeight="1">
      <c r="A100" s="72" t="str">
        <f>daten!A42</f>
        <v>Voss, Vincent</v>
      </c>
      <c r="B100" s="128"/>
      <c r="C100" s="118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</row>
    <row r="101" spans="1:18" s="2" customFormat="1" ht="12.75" customHeight="1">
      <c r="A101" s="73" t="str">
        <f aca="true" t="shared" si="25" ref="A101:A106">A100</f>
        <v>Voss, Vincent</v>
      </c>
      <c r="B101" s="5" t="str">
        <f aca="true" t="shared" si="26" ref="B101:B106">B3</f>
        <v>Bayern</v>
      </c>
      <c r="C101" s="63"/>
      <c r="D101" s="60"/>
      <c r="E101" s="60"/>
      <c r="F101" s="60"/>
      <c r="G101" s="60"/>
      <c r="H101" s="3"/>
      <c r="I101" s="3"/>
      <c r="J101" s="3"/>
      <c r="K101" s="3"/>
      <c r="L101" s="4"/>
      <c r="M101" s="4"/>
      <c r="N101" s="4"/>
      <c r="O101" s="4"/>
      <c r="P101" s="4"/>
      <c r="Q101" s="4"/>
      <c r="R101" s="4"/>
    </row>
    <row r="102" spans="1:18" s="2" customFormat="1" ht="12.75" customHeight="1">
      <c r="A102" s="73" t="str">
        <f t="shared" si="25"/>
        <v>Voss, Vincent</v>
      </c>
      <c r="B102" s="5" t="str">
        <f t="shared" si="26"/>
        <v>Baden-Württemberg</v>
      </c>
      <c r="C102" s="63"/>
      <c r="D102" s="60"/>
      <c r="E102" s="60"/>
      <c r="F102" s="60"/>
      <c r="G102" s="60"/>
      <c r="H102" s="3"/>
      <c r="I102" s="3"/>
      <c r="J102" s="3"/>
      <c r="K102" s="3"/>
      <c r="L102" s="4"/>
      <c r="M102" s="4"/>
      <c r="N102" s="4"/>
      <c r="O102" s="4"/>
      <c r="P102" s="4"/>
      <c r="Q102" s="4"/>
      <c r="R102" s="4"/>
    </row>
    <row r="103" spans="1:18" s="2" customFormat="1" ht="12.75" customHeight="1">
      <c r="A103" s="73" t="str">
        <f t="shared" si="25"/>
        <v>Voss, Vincent</v>
      </c>
      <c r="B103" s="5" t="str">
        <f t="shared" si="26"/>
        <v>Südwest</v>
      </c>
      <c r="C103" s="63"/>
      <c r="D103" s="60"/>
      <c r="E103" s="60"/>
      <c r="F103" s="60"/>
      <c r="G103" s="60"/>
      <c r="H103" s="3"/>
      <c r="I103" s="3"/>
      <c r="J103" s="3"/>
      <c r="K103" s="3"/>
      <c r="L103" s="4"/>
      <c r="M103" s="4"/>
      <c r="N103" s="4"/>
      <c r="O103" s="4"/>
      <c r="P103" s="4"/>
      <c r="Q103" s="4"/>
      <c r="R103" s="4"/>
    </row>
    <row r="104" spans="1:18" s="2" customFormat="1" ht="12.75" customHeight="1">
      <c r="A104" s="73" t="str">
        <f t="shared" si="25"/>
        <v>Voss, Vincent</v>
      </c>
      <c r="B104" s="5" t="str">
        <f t="shared" si="26"/>
        <v>Berlin-Brandenburg</v>
      </c>
      <c r="C104" s="63">
        <v>1</v>
      </c>
      <c r="D104" s="60">
        <v>3</v>
      </c>
      <c r="E104" s="60">
        <v>2</v>
      </c>
      <c r="F104" s="60">
        <v>1</v>
      </c>
      <c r="G104" s="60"/>
      <c r="H104" s="3"/>
      <c r="I104" s="3"/>
      <c r="J104" s="3"/>
      <c r="K104" s="3"/>
      <c r="L104" s="4">
        <v>2</v>
      </c>
      <c r="M104" s="4">
        <v>1</v>
      </c>
      <c r="N104" s="4"/>
      <c r="O104" s="4"/>
      <c r="P104" s="4"/>
      <c r="Q104" s="4"/>
      <c r="R104" s="4"/>
    </row>
    <row r="105" spans="1:18" s="2" customFormat="1" ht="12.75" customHeight="1">
      <c r="A105" s="73" t="str">
        <f t="shared" si="25"/>
        <v>Voss, Vincent</v>
      </c>
      <c r="B105" s="5" t="str">
        <f t="shared" si="26"/>
        <v>Gegner 5</v>
      </c>
      <c r="C105" s="63"/>
      <c r="D105" s="60"/>
      <c r="E105" s="60"/>
      <c r="F105" s="60"/>
      <c r="G105" s="60"/>
      <c r="H105" s="3"/>
      <c r="I105" s="3"/>
      <c r="J105" s="3"/>
      <c r="K105" s="3"/>
      <c r="L105" s="4"/>
      <c r="M105" s="4"/>
      <c r="N105" s="4"/>
      <c r="O105" s="4"/>
      <c r="P105" s="4"/>
      <c r="Q105" s="4"/>
      <c r="R105" s="4"/>
    </row>
    <row r="106" spans="1:18" s="2" customFormat="1" ht="12.75" customHeight="1">
      <c r="A106" s="73" t="str">
        <f t="shared" si="25"/>
        <v>Voss, Vincent</v>
      </c>
      <c r="B106" s="5" t="str">
        <f t="shared" si="26"/>
        <v>Gegner 6</v>
      </c>
      <c r="C106" s="63"/>
      <c r="D106" s="60"/>
      <c r="E106" s="60"/>
      <c r="F106" s="60"/>
      <c r="G106" s="60"/>
      <c r="H106" s="3"/>
      <c r="I106" s="3"/>
      <c r="J106" s="3"/>
      <c r="K106" s="3"/>
      <c r="L106" s="4"/>
      <c r="M106" s="4"/>
      <c r="N106" s="4"/>
      <c r="O106" s="4"/>
      <c r="P106" s="4"/>
      <c r="Q106" s="4"/>
      <c r="R106" s="4"/>
    </row>
    <row r="107" spans="1:18" ht="12.75" customHeight="1">
      <c r="A107" s="72">
        <f>daten!A43</f>
        <v>0</v>
      </c>
      <c r="B107" s="117"/>
      <c r="C107" s="118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</row>
    <row r="108" spans="1:18" s="2" customFormat="1" ht="12.75" customHeight="1">
      <c r="A108" s="73">
        <f aca="true" t="shared" si="27" ref="A108:A113">A107</f>
        <v>0</v>
      </c>
      <c r="B108" s="5" t="str">
        <f aca="true" t="shared" si="28" ref="B108:B113">B3</f>
        <v>Bayern</v>
      </c>
      <c r="C108" s="63"/>
      <c r="D108" s="60"/>
      <c r="E108" s="60"/>
      <c r="F108" s="60"/>
      <c r="G108" s="60"/>
      <c r="H108" s="3"/>
      <c r="I108" s="3"/>
      <c r="J108" s="3"/>
      <c r="K108" s="3"/>
      <c r="L108" s="4"/>
      <c r="M108" s="4"/>
      <c r="N108" s="4"/>
      <c r="O108" s="4"/>
      <c r="P108" s="4"/>
      <c r="Q108" s="4"/>
      <c r="R108" s="4"/>
    </row>
    <row r="109" spans="1:18" s="2" customFormat="1" ht="12.75" customHeight="1">
      <c r="A109" s="73">
        <f t="shared" si="27"/>
        <v>0</v>
      </c>
      <c r="B109" s="5" t="str">
        <f t="shared" si="28"/>
        <v>Baden-Württemberg</v>
      </c>
      <c r="C109" s="63"/>
      <c r="D109" s="60"/>
      <c r="E109" s="60"/>
      <c r="F109" s="60"/>
      <c r="G109" s="60"/>
      <c r="H109" s="3"/>
      <c r="I109" s="3"/>
      <c r="J109" s="3"/>
      <c r="K109" s="3"/>
      <c r="L109" s="4"/>
      <c r="M109" s="4"/>
      <c r="N109" s="4"/>
      <c r="O109" s="4"/>
      <c r="P109" s="4"/>
      <c r="Q109" s="4"/>
      <c r="R109" s="4"/>
    </row>
    <row r="110" spans="1:18" s="2" customFormat="1" ht="12.75" customHeight="1">
      <c r="A110" s="73">
        <f t="shared" si="27"/>
        <v>0</v>
      </c>
      <c r="B110" s="5" t="str">
        <f t="shared" si="28"/>
        <v>Südwest</v>
      </c>
      <c r="C110" s="63"/>
      <c r="D110" s="60"/>
      <c r="E110" s="60"/>
      <c r="F110" s="60"/>
      <c r="G110" s="60"/>
      <c r="H110" s="3"/>
      <c r="I110" s="3"/>
      <c r="J110" s="3"/>
      <c r="K110" s="3"/>
      <c r="L110" s="4"/>
      <c r="M110" s="4"/>
      <c r="N110" s="4"/>
      <c r="O110" s="4"/>
      <c r="P110" s="4"/>
      <c r="Q110" s="4"/>
      <c r="R110" s="4"/>
    </row>
    <row r="111" spans="1:18" s="2" customFormat="1" ht="12.75" customHeight="1">
      <c r="A111" s="73">
        <f t="shared" si="27"/>
        <v>0</v>
      </c>
      <c r="B111" s="5" t="str">
        <f t="shared" si="28"/>
        <v>Berlin-Brandenburg</v>
      </c>
      <c r="C111" s="63"/>
      <c r="D111" s="60"/>
      <c r="E111" s="60"/>
      <c r="F111" s="60"/>
      <c r="G111" s="60"/>
      <c r="H111" s="3"/>
      <c r="I111" s="3"/>
      <c r="J111" s="3"/>
      <c r="K111" s="3"/>
      <c r="L111" s="4"/>
      <c r="M111" s="4"/>
      <c r="N111" s="4"/>
      <c r="O111" s="4"/>
      <c r="P111" s="4"/>
      <c r="Q111" s="4"/>
      <c r="R111" s="4"/>
    </row>
    <row r="112" spans="1:18" s="2" customFormat="1" ht="12.75" customHeight="1">
      <c r="A112" s="73">
        <f t="shared" si="27"/>
        <v>0</v>
      </c>
      <c r="B112" s="5" t="str">
        <f t="shared" si="28"/>
        <v>Gegner 5</v>
      </c>
      <c r="C112" s="63"/>
      <c r="D112" s="60"/>
      <c r="E112" s="60"/>
      <c r="F112" s="60"/>
      <c r="G112" s="60"/>
      <c r="H112" s="3"/>
      <c r="I112" s="3"/>
      <c r="J112" s="3"/>
      <c r="K112" s="3"/>
      <c r="L112" s="4"/>
      <c r="M112" s="4"/>
      <c r="N112" s="4"/>
      <c r="O112" s="4"/>
      <c r="P112" s="4"/>
      <c r="Q112" s="4"/>
      <c r="R112" s="4"/>
    </row>
    <row r="113" spans="1:18" s="2" customFormat="1" ht="12.75" customHeight="1">
      <c r="A113" s="73">
        <f t="shared" si="27"/>
        <v>0</v>
      </c>
      <c r="B113" s="5" t="str">
        <f t="shared" si="28"/>
        <v>Gegner 6</v>
      </c>
      <c r="C113" s="63"/>
      <c r="D113" s="60"/>
      <c r="E113" s="60"/>
      <c r="F113" s="60"/>
      <c r="G113" s="60"/>
      <c r="H113" s="3"/>
      <c r="I113" s="3"/>
      <c r="J113" s="3"/>
      <c r="K113" s="3"/>
      <c r="L113" s="4"/>
      <c r="M113" s="4"/>
      <c r="N113" s="4"/>
      <c r="O113" s="4"/>
      <c r="P113" s="4"/>
      <c r="Q113" s="4"/>
      <c r="R113" s="4"/>
    </row>
    <row r="114" spans="1:18" ht="12.75" customHeight="1">
      <c r="A114" s="72">
        <f>daten!A44</f>
        <v>0</v>
      </c>
      <c r="B114" s="117"/>
      <c r="C114" s="118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</row>
    <row r="115" spans="1:18" s="2" customFormat="1" ht="12.75" customHeight="1">
      <c r="A115" s="73">
        <f aca="true" t="shared" si="29" ref="A115:A120">A114</f>
        <v>0</v>
      </c>
      <c r="B115" s="5" t="str">
        <f aca="true" t="shared" si="30" ref="B115:B120">B3</f>
        <v>Bayern</v>
      </c>
      <c r="C115" s="63"/>
      <c r="D115" s="60"/>
      <c r="E115" s="60"/>
      <c r="F115" s="60"/>
      <c r="G115" s="60"/>
      <c r="H115" s="3"/>
      <c r="I115" s="3"/>
      <c r="J115" s="3"/>
      <c r="K115" s="3"/>
      <c r="L115" s="4"/>
      <c r="M115" s="4"/>
      <c r="N115" s="4"/>
      <c r="O115" s="4"/>
      <c r="P115" s="4"/>
      <c r="Q115" s="4"/>
      <c r="R115" s="4"/>
    </row>
    <row r="116" spans="1:18" s="2" customFormat="1" ht="12.75" customHeight="1">
      <c r="A116" s="73">
        <f t="shared" si="29"/>
        <v>0</v>
      </c>
      <c r="B116" s="5" t="str">
        <f t="shared" si="30"/>
        <v>Baden-Württemberg</v>
      </c>
      <c r="C116" s="63"/>
      <c r="D116" s="60"/>
      <c r="E116" s="60"/>
      <c r="F116" s="60"/>
      <c r="G116" s="60"/>
      <c r="H116" s="3"/>
      <c r="I116" s="3"/>
      <c r="J116" s="3"/>
      <c r="K116" s="3"/>
      <c r="L116" s="4"/>
      <c r="M116" s="4"/>
      <c r="N116" s="4"/>
      <c r="O116" s="4"/>
      <c r="P116" s="4"/>
      <c r="Q116" s="4"/>
      <c r="R116" s="4"/>
    </row>
    <row r="117" spans="1:18" s="2" customFormat="1" ht="12.75" customHeight="1">
      <c r="A117" s="73">
        <f t="shared" si="29"/>
        <v>0</v>
      </c>
      <c r="B117" s="5" t="str">
        <f t="shared" si="30"/>
        <v>Südwest</v>
      </c>
      <c r="C117" s="63"/>
      <c r="D117" s="60"/>
      <c r="E117" s="60"/>
      <c r="F117" s="60"/>
      <c r="G117" s="60"/>
      <c r="H117" s="3"/>
      <c r="I117" s="3"/>
      <c r="J117" s="3"/>
      <c r="K117" s="3"/>
      <c r="L117" s="4"/>
      <c r="M117" s="4"/>
      <c r="N117" s="4"/>
      <c r="O117" s="4"/>
      <c r="P117" s="4"/>
      <c r="Q117" s="4"/>
      <c r="R117" s="4"/>
    </row>
    <row r="118" spans="1:18" s="2" customFormat="1" ht="12.75" customHeight="1">
      <c r="A118" s="73">
        <f t="shared" si="29"/>
        <v>0</v>
      </c>
      <c r="B118" s="5" t="str">
        <f t="shared" si="30"/>
        <v>Berlin-Brandenburg</v>
      </c>
      <c r="C118" s="63"/>
      <c r="D118" s="60"/>
      <c r="E118" s="60"/>
      <c r="F118" s="60"/>
      <c r="G118" s="60"/>
      <c r="H118" s="3"/>
      <c r="I118" s="3"/>
      <c r="J118" s="3"/>
      <c r="K118" s="3"/>
      <c r="L118" s="4"/>
      <c r="M118" s="4"/>
      <c r="N118" s="4"/>
      <c r="O118" s="4"/>
      <c r="P118" s="4"/>
      <c r="Q118" s="4"/>
      <c r="R118" s="4"/>
    </row>
    <row r="119" spans="1:18" s="2" customFormat="1" ht="12.75" customHeight="1">
      <c r="A119" s="73">
        <f t="shared" si="29"/>
        <v>0</v>
      </c>
      <c r="B119" s="5" t="str">
        <f t="shared" si="30"/>
        <v>Gegner 5</v>
      </c>
      <c r="C119" s="63"/>
      <c r="D119" s="60"/>
      <c r="E119" s="60"/>
      <c r="F119" s="60"/>
      <c r="G119" s="60"/>
      <c r="H119" s="3"/>
      <c r="I119" s="3"/>
      <c r="J119" s="3"/>
      <c r="K119" s="3"/>
      <c r="L119" s="4"/>
      <c r="M119" s="4"/>
      <c r="N119" s="4"/>
      <c r="O119" s="4"/>
      <c r="P119" s="4"/>
      <c r="Q119" s="4"/>
      <c r="R119" s="4"/>
    </row>
    <row r="120" spans="1:18" s="2" customFormat="1" ht="12.75" customHeight="1">
      <c r="A120" s="73">
        <f t="shared" si="29"/>
        <v>0</v>
      </c>
      <c r="B120" s="5" t="str">
        <f t="shared" si="30"/>
        <v>Gegner 6</v>
      </c>
      <c r="C120" s="63"/>
      <c r="D120" s="60"/>
      <c r="E120" s="60"/>
      <c r="F120" s="60"/>
      <c r="G120" s="60"/>
      <c r="H120" s="3"/>
      <c r="I120" s="3"/>
      <c r="J120" s="3"/>
      <c r="K120" s="3"/>
      <c r="L120" s="4"/>
      <c r="M120" s="4"/>
      <c r="N120" s="4"/>
      <c r="O120" s="4"/>
      <c r="P120" s="4"/>
      <c r="Q120" s="4"/>
      <c r="R120" s="4"/>
    </row>
    <row r="121" spans="1:18" ht="12.75" customHeight="1">
      <c r="A121" s="72">
        <f>daten!A45</f>
        <v>0</v>
      </c>
      <c r="B121" s="117"/>
      <c r="C121" s="118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</row>
    <row r="122" spans="1:18" s="2" customFormat="1" ht="12.75" customHeight="1">
      <c r="A122" s="73">
        <f aca="true" t="shared" si="31" ref="A122:A127">A121</f>
        <v>0</v>
      </c>
      <c r="B122" s="5" t="str">
        <f aca="true" t="shared" si="32" ref="B122:B127">B3</f>
        <v>Bayern</v>
      </c>
      <c r="C122" s="63"/>
      <c r="D122" s="60"/>
      <c r="E122" s="60"/>
      <c r="F122" s="60"/>
      <c r="G122" s="60"/>
      <c r="H122" s="3"/>
      <c r="I122" s="3"/>
      <c r="J122" s="3"/>
      <c r="K122" s="3"/>
      <c r="L122" s="4"/>
      <c r="M122" s="4"/>
      <c r="N122" s="4"/>
      <c r="O122" s="4"/>
      <c r="P122" s="4"/>
      <c r="Q122" s="4"/>
      <c r="R122" s="4"/>
    </row>
    <row r="123" spans="1:18" s="2" customFormat="1" ht="12.75" customHeight="1">
      <c r="A123" s="73">
        <f t="shared" si="31"/>
        <v>0</v>
      </c>
      <c r="B123" s="5" t="str">
        <f t="shared" si="32"/>
        <v>Baden-Württemberg</v>
      </c>
      <c r="C123" s="63"/>
      <c r="D123" s="60"/>
      <c r="E123" s="60"/>
      <c r="F123" s="60"/>
      <c r="G123" s="60"/>
      <c r="H123" s="3"/>
      <c r="I123" s="3"/>
      <c r="J123" s="3"/>
      <c r="K123" s="3"/>
      <c r="L123" s="4"/>
      <c r="M123" s="4"/>
      <c r="N123" s="4"/>
      <c r="O123" s="4"/>
      <c r="P123" s="4"/>
      <c r="Q123" s="4"/>
      <c r="R123" s="4"/>
    </row>
    <row r="124" spans="1:18" s="2" customFormat="1" ht="12.75" customHeight="1">
      <c r="A124" s="73">
        <f t="shared" si="31"/>
        <v>0</v>
      </c>
      <c r="B124" s="5" t="str">
        <f t="shared" si="32"/>
        <v>Südwest</v>
      </c>
      <c r="C124" s="63"/>
      <c r="D124" s="60"/>
      <c r="E124" s="60"/>
      <c r="F124" s="60"/>
      <c r="G124" s="60"/>
      <c r="H124" s="3"/>
      <c r="I124" s="3"/>
      <c r="J124" s="3"/>
      <c r="K124" s="3"/>
      <c r="L124" s="4"/>
      <c r="M124" s="4"/>
      <c r="N124" s="4"/>
      <c r="O124" s="4"/>
      <c r="P124" s="4"/>
      <c r="Q124" s="4"/>
      <c r="R124" s="4"/>
    </row>
    <row r="125" spans="1:18" s="2" customFormat="1" ht="12.75" customHeight="1">
      <c r="A125" s="73">
        <f t="shared" si="31"/>
        <v>0</v>
      </c>
      <c r="B125" s="5" t="str">
        <f t="shared" si="32"/>
        <v>Berlin-Brandenburg</v>
      </c>
      <c r="C125" s="63"/>
      <c r="D125" s="60"/>
      <c r="E125" s="60"/>
      <c r="F125" s="60"/>
      <c r="G125" s="60"/>
      <c r="H125" s="3"/>
      <c r="I125" s="3"/>
      <c r="J125" s="3"/>
      <c r="K125" s="3"/>
      <c r="L125" s="4"/>
      <c r="M125" s="4"/>
      <c r="N125" s="4"/>
      <c r="O125" s="4"/>
      <c r="P125" s="4"/>
      <c r="Q125" s="4"/>
      <c r="R125" s="4"/>
    </row>
    <row r="126" spans="1:18" s="2" customFormat="1" ht="12.75" customHeight="1">
      <c r="A126" s="73">
        <f t="shared" si="31"/>
        <v>0</v>
      </c>
      <c r="B126" s="5" t="str">
        <f t="shared" si="32"/>
        <v>Gegner 5</v>
      </c>
      <c r="C126" s="63"/>
      <c r="D126" s="60"/>
      <c r="E126" s="60"/>
      <c r="F126" s="60"/>
      <c r="G126" s="60"/>
      <c r="H126" s="3"/>
      <c r="I126" s="3"/>
      <c r="J126" s="3"/>
      <c r="K126" s="3"/>
      <c r="L126" s="4"/>
      <c r="M126" s="4"/>
      <c r="N126" s="4"/>
      <c r="O126" s="4"/>
      <c r="P126" s="4"/>
      <c r="Q126" s="4"/>
      <c r="R126" s="4"/>
    </row>
    <row r="127" spans="1:18" s="2" customFormat="1" ht="12.75" customHeight="1">
      <c r="A127" s="73">
        <f t="shared" si="31"/>
        <v>0</v>
      </c>
      <c r="B127" s="5" t="str">
        <f t="shared" si="32"/>
        <v>Gegner 6</v>
      </c>
      <c r="C127" s="63"/>
      <c r="D127" s="60"/>
      <c r="E127" s="60"/>
      <c r="F127" s="60"/>
      <c r="G127" s="60"/>
      <c r="H127" s="3"/>
      <c r="I127" s="3"/>
      <c r="J127" s="3"/>
      <c r="K127" s="3"/>
      <c r="L127" s="4"/>
      <c r="M127" s="4"/>
      <c r="N127" s="4"/>
      <c r="O127" s="4"/>
      <c r="P127" s="4"/>
      <c r="Q127" s="4"/>
      <c r="R127" s="4"/>
    </row>
    <row r="128" spans="1:18" ht="12.75" customHeight="1">
      <c r="A128" s="72">
        <f>daten!A46</f>
        <v>0</v>
      </c>
      <c r="B128" s="117"/>
      <c r="C128" s="118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</row>
    <row r="129" spans="1:18" s="2" customFormat="1" ht="12.75" customHeight="1">
      <c r="A129" s="73">
        <f aca="true" t="shared" si="33" ref="A129:A134">A128</f>
        <v>0</v>
      </c>
      <c r="B129" s="5" t="str">
        <f aca="true" t="shared" si="34" ref="B129:B134">B3</f>
        <v>Bayern</v>
      </c>
      <c r="C129" s="63"/>
      <c r="D129" s="60"/>
      <c r="E129" s="60"/>
      <c r="F129" s="60"/>
      <c r="G129" s="60"/>
      <c r="H129" s="3"/>
      <c r="I129" s="3"/>
      <c r="J129" s="3"/>
      <c r="K129" s="3"/>
      <c r="L129" s="4"/>
      <c r="M129" s="4"/>
      <c r="N129" s="4"/>
      <c r="O129" s="4"/>
      <c r="P129" s="4"/>
      <c r="Q129" s="4"/>
      <c r="R129" s="4"/>
    </row>
    <row r="130" spans="1:18" s="2" customFormat="1" ht="12.75" customHeight="1">
      <c r="A130" s="73">
        <f t="shared" si="33"/>
        <v>0</v>
      </c>
      <c r="B130" s="5" t="str">
        <f t="shared" si="34"/>
        <v>Baden-Württemberg</v>
      </c>
      <c r="C130" s="63"/>
      <c r="D130" s="60"/>
      <c r="E130" s="60"/>
      <c r="F130" s="60"/>
      <c r="G130" s="60"/>
      <c r="H130" s="3"/>
      <c r="I130" s="3"/>
      <c r="J130" s="3"/>
      <c r="K130" s="3"/>
      <c r="L130" s="4"/>
      <c r="M130" s="4"/>
      <c r="N130" s="4"/>
      <c r="O130" s="4"/>
      <c r="P130" s="4"/>
      <c r="Q130" s="4"/>
      <c r="R130" s="4"/>
    </row>
    <row r="131" spans="1:18" s="2" customFormat="1" ht="12.75" customHeight="1">
      <c r="A131" s="73">
        <f t="shared" si="33"/>
        <v>0</v>
      </c>
      <c r="B131" s="5" t="str">
        <f t="shared" si="34"/>
        <v>Südwest</v>
      </c>
      <c r="C131" s="63"/>
      <c r="D131" s="60"/>
      <c r="E131" s="60"/>
      <c r="F131" s="60"/>
      <c r="G131" s="60"/>
      <c r="H131" s="3"/>
      <c r="I131" s="3"/>
      <c r="J131" s="3"/>
      <c r="K131" s="3"/>
      <c r="L131" s="4"/>
      <c r="M131" s="4"/>
      <c r="N131" s="4"/>
      <c r="O131" s="4"/>
      <c r="P131" s="4"/>
      <c r="Q131" s="4"/>
      <c r="R131" s="4"/>
    </row>
    <row r="132" spans="1:18" s="2" customFormat="1" ht="12.75" customHeight="1">
      <c r="A132" s="73">
        <f t="shared" si="33"/>
        <v>0</v>
      </c>
      <c r="B132" s="5" t="str">
        <f t="shared" si="34"/>
        <v>Berlin-Brandenburg</v>
      </c>
      <c r="C132" s="63"/>
      <c r="D132" s="60"/>
      <c r="E132" s="60"/>
      <c r="F132" s="60"/>
      <c r="G132" s="60"/>
      <c r="H132" s="3"/>
      <c r="I132" s="3"/>
      <c r="J132" s="3"/>
      <c r="K132" s="3"/>
      <c r="L132" s="4"/>
      <c r="M132" s="4"/>
      <c r="N132" s="4"/>
      <c r="O132" s="4"/>
      <c r="P132" s="4"/>
      <c r="Q132" s="4"/>
      <c r="R132" s="4"/>
    </row>
    <row r="133" spans="1:18" s="2" customFormat="1" ht="12.75" customHeight="1">
      <c r="A133" s="73">
        <f t="shared" si="33"/>
        <v>0</v>
      </c>
      <c r="B133" s="5" t="str">
        <f t="shared" si="34"/>
        <v>Gegner 5</v>
      </c>
      <c r="C133" s="63"/>
      <c r="D133" s="60"/>
      <c r="E133" s="60"/>
      <c r="F133" s="60"/>
      <c r="G133" s="60"/>
      <c r="H133" s="3"/>
      <c r="I133" s="3"/>
      <c r="J133" s="3"/>
      <c r="K133" s="3"/>
      <c r="L133" s="4"/>
      <c r="M133" s="4"/>
      <c r="N133" s="4"/>
      <c r="O133" s="4"/>
      <c r="P133" s="4"/>
      <c r="Q133" s="4"/>
      <c r="R133" s="4"/>
    </row>
    <row r="134" spans="1:18" s="2" customFormat="1" ht="12.75" customHeight="1">
      <c r="A134" s="73">
        <f t="shared" si="33"/>
        <v>0</v>
      </c>
      <c r="B134" s="5" t="str">
        <f t="shared" si="34"/>
        <v>Gegner 6</v>
      </c>
      <c r="C134" s="63"/>
      <c r="D134" s="60"/>
      <c r="E134" s="60"/>
      <c r="F134" s="60"/>
      <c r="G134" s="60"/>
      <c r="H134" s="3"/>
      <c r="I134" s="3"/>
      <c r="J134" s="3"/>
      <c r="K134" s="3"/>
      <c r="L134" s="4"/>
      <c r="M134" s="4"/>
      <c r="N134" s="4"/>
      <c r="O134" s="4"/>
      <c r="P134" s="4"/>
      <c r="Q134" s="4"/>
      <c r="R134" s="4"/>
    </row>
    <row r="135" spans="1:18" ht="12.75" customHeight="1">
      <c r="A135" s="72">
        <f>daten!A47</f>
        <v>0</v>
      </c>
      <c r="B135" s="117"/>
      <c r="C135" s="118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</row>
    <row r="136" spans="1:18" s="2" customFormat="1" ht="12.75" customHeight="1">
      <c r="A136" s="73">
        <f aca="true" t="shared" si="35" ref="A136:A141">A135</f>
        <v>0</v>
      </c>
      <c r="B136" s="5" t="str">
        <f aca="true" t="shared" si="36" ref="B136:B141">B3</f>
        <v>Bayern</v>
      </c>
      <c r="C136" s="63"/>
      <c r="D136" s="60"/>
      <c r="E136" s="60"/>
      <c r="F136" s="60"/>
      <c r="G136" s="60"/>
      <c r="H136" s="3"/>
      <c r="I136" s="3"/>
      <c r="J136" s="3"/>
      <c r="K136" s="3"/>
      <c r="L136" s="4"/>
      <c r="M136" s="4"/>
      <c r="N136" s="4"/>
      <c r="O136" s="4"/>
      <c r="P136" s="4"/>
      <c r="Q136" s="4"/>
      <c r="R136" s="4"/>
    </row>
    <row r="137" spans="1:18" s="2" customFormat="1" ht="12.75" customHeight="1">
      <c r="A137" s="73">
        <f t="shared" si="35"/>
        <v>0</v>
      </c>
      <c r="B137" s="5" t="str">
        <f t="shared" si="36"/>
        <v>Baden-Württemberg</v>
      </c>
      <c r="C137" s="63"/>
      <c r="D137" s="60"/>
      <c r="E137" s="60"/>
      <c r="F137" s="60"/>
      <c r="G137" s="60"/>
      <c r="H137" s="3"/>
      <c r="I137" s="3"/>
      <c r="J137" s="3"/>
      <c r="K137" s="3"/>
      <c r="L137" s="4"/>
      <c r="M137" s="4"/>
      <c r="N137" s="4"/>
      <c r="O137" s="4"/>
      <c r="P137" s="4"/>
      <c r="Q137" s="4"/>
      <c r="R137" s="4"/>
    </row>
    <row r="138" spans="1:18" s="2" customFormat="1" ht="12.75" customHeight="1">
      <c r="A138" s="73">
        <f t="shared" si="35"/>
        <v>0</v>
      </c>
      <c r="B138" s="5" t="str">
        <f t="shared" si="36"/>
        <v>Südwest</v>
      </c>
      <c r="C138" s="63"/>
      <c r="D138" s="60"/>
      <c r="E138" s="60"/>
      <c r="F138" s="60"/>
      <c r="G138" s="60"/>
      <c r="H138" s="3"/>
      <c r="I138" s="3"/>
      <c r="J138" s="3"/>
      <c r="K138" s="3"/>
      <c r="L138" s="4"/>
      <c r="M138" s="4"/>
      <c r="N138" s="4"/>
      <c r="O138" s="4"/>
      <c r="P138" s="4"/>
      <c r="Q138" s="4"/>
      <c r="R138" s="4"/>
    </row>
    <row r="139" spans="1:18" s="2" customFormat="1" ht="12.75" customHeight="1">
      <c r="A139" s="73">
        <f t="shared" si="35"/>
        <v>0</v>
      </c>
      <c r="B139" s="5" t="str">
        <f t="shared" si="36"/>
        <v>Berlin-Brandenburg</v>
      </c>
      <c r="C139" s="63"/>
      <c r="D139" s="60"/>
      <c r="E139" s="60"/>
      <c r="F139" s="60"/>
      <c r="G139" s="60"/>
      <c r="H139" s="3"/>
      <c r="I139" s="3"/>
      <c r="J139" s="3"/>
      <c r="K139" s="3"/>
      <c r="L139" s="4"/>
      <c r="M139" s="4"/>
      <c r="N139" s="4"/>
      <c r="O139" s="4"/>
      <c r="P139" s="4"/>
      <c r="Q139" s="4"/>
      <c r="R139" s="4"/>
    </row>
    <row r="140" spans="1:18" s="2" customFormat="1" ht="12.75" customHeight="1">
      <c r="A140" s="73">
        <f t="shared" si="35"/>
        <v>0</v>
      </c>
      <c r="B140" s="5" t="str">
        <f t="shared" si="36"/>
        <v>Gegner 5</v>
      </c>
      <c r="C140" s="63"/>
      <c r="D140" s="60"/>
      <c r="E140" s="60"/>
      <c r="F140" s="60"/>
      <c r="G140" s="60"/>
      <c r="H140" s="3"/>
      <c r="I140" s="3"/>
      <c r="J140" s="3"/>
      <c r="K140" s="3"/>
      <c r="L140" s="4"/>
      <c r="M140" s="4"/>
      <c r="N140" s="4"/>
      <c r="O140" s="4"/>
      <c r="P140" s="4"/>
      <c r="Q140" s="4"/>
      <c r="R140" s="4"/>
    </row>
    <row r="141" spans="1:18" s="2" customFormat="1" ht="12.75" customHeight="1">
      <c r="A141" s="73">
        <f t="shared" si="35"/>
        <v>0</v>
      </c>
      <c r="B141" s="5" t="str">
        <f t="shared" si="36"/>
        <v>Gegner 6</v>
      </c>
      <c r="C141" s="63"/>
      <c r="D141" s="60"/>
      <c r="E141" s="60"/>
      <c r="F141" s="60"/>
      <c r="G141" s="60"/>
      <c r="H141" s="3"/>
      <c r="I141" s="3"/>
      <c r="J141" s="3"/>
      <c r="K141" s="3"/>
      <c r="L141" s="4"/>
      <c r="M141" s="4"/>
      <c r="N141" s="4"/>
      <c r="O141" s="4"/>
      <c r="P141" s="4"/>
      <c r="Q141" s="4"/>
      <c r="R141" s="4"/>
    </row>
    <row r="142" spans="1:18" ht="12.75" customHeight="1">
      <c r="A142" s="72">
        <f>daten!A48</f>
        <v>0</v>
      </c>
      <c r="B142" s="117"/>
      <c r="C142" s="118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</row>
    <row r="143" spans="1:18" s="2" customFormat="1" ht="12.75" customHeight="1">
      <c r="A143" s="73">
        <f aca="true" t="shared" si="37" ref="A143:A148">A142</f>
        <v>0</v>
      </c>
      <c r="B143" s="5" t="str">
        <f aca="true" t="shared" si="38" ref="B143:B148">B31</f>
        <v>Bayern</v>
      </c>
      <c r="C143" s="63"/>
      <c r="D143" s="60"/>
      <c r="E143" s="60"/>
      <c r="F143" s="60"/>
      <c r="G143" s="60"/>
      <c r="H143" s="3"/>
      <c r="I143" s="3"/>
      <c r="J143" s="3"/>
      <c r="K143" s="3"/>
      <c r="L143" s="4"/>
      <c r="M143" s="4"/>
      <c r="N143" s="4"/>
      <c r="O143" s="4"/>
      <c r="P143" s="4"/>
      <c r="Q143" s="4"/>
      <c r="R143" s="4"/>
    </row>
    <row r="144" spans="1:18" s="2" customFormat="1" ht="12.75" customHeight="1">
      <c r="A144" s="73">
        <f t="shared" si="37"/>
        <v>0</v>
      </c>
      <c r="B144" s="5" t="str">
        <f t="shared" si="38"/>
        <v>Baden-Württemberg</v>
      </c>
      <c r="C144" s="63"/>
      <c r="D144" s="60"/>
      <c r="E144" s="60"/>
      <c r="F144" s="60"/>
      <c r="G144" s="60"/>
      <c r="H144" s="3"/>
      <c r="I144" s="3"/>
      <c r="J144" s="3"/>
      <c r="K144" s="3"/>
      <c r="L144" s="4"/>
      <c r="M144" s="4"/>
      <c r="N144" s="4"/>
      <c r="O144" s="4"/>
      <c r="P144" s="4"/>
      <c r="Q144" s="4"/>
      <c r="R144" s="4"/>
    </row>
    <row r="145" spans="1:18" s="2" customFormat="1" ht="12.75" customHeight="1">
      <c r="A145" s="73">
        <f t="shared" si="37"/>
        <v>0</v>
      </c>
      <c r="B145" s="5" t="str">
        <f t="shared" si="38"/>
        <v>Südwest</v>
      </c>
      <c r="C145" s="63"/>
      <c r="D145" s="60"/>
      <c r="E145" s="60"/>
      <c r="F145" s="60"/>
      <c r="G145" s="60"/>
      <c r="H145" s="3"/>
      <c r="I145" s="3"/>
      <c r="J145" s="3"/>
      <c r="K145" s="3"/>
      <c r="L145" s="4"/>
      <c r="M145" s="4"/>
      <c r="N145" s="4"/>
      <c r="O145" s="4"/>
      <c r="P145" s="4"/>
      <c r="Q145" s="4"/>
      <c r="R145" s="4"/>
    </row>
    <row r="146" spans="1:18" s="2" customFormat="1" ht="12.75" customHeight="1">
      <c r="A146" s="73">
        <f t="shared" si="37"/>
        <v>0</v>
      </c>
      <c r="B146" s="5" t="str">
        <f t="shared" si="38"/>
        <v>Berlin-Brandenburg</v>
      </c>
      <c r="C146" s="63"/>
      <c r="D146" s="60"/>
      <c r="E146" s="60"/>
      <c r="F146" s="60"/>
      <c r="G146" s="60"/>
      <c r="H146" s="3"/>
      <c r="I146" s="3"/>
      <c r="J146" s="3"/>
      <c r="K146" s="3"/>
      <c r="L146" s="4"/>
      <c r="M146" s="4"/>
      <c r="N146" s="4"/>
      <c r="O146" s="4"/>
      <c r="P146" s="4"/>
      <c r="Q146" s="4"/>
      <c r="R146" s="4"/>
    </row>
    <row r="147" spans="1:18" s="2" customFormat="1" ht="12.75" customHeight="1">
      <c r="A147" s="73">
        <f t="shared" si="37"/>
        <v>0</v>
      </c>
      <c r="B147" s="5" t="str">
        <f t="shared" si="38"/>
        <v>Gegner 5</v>
      </c>
      <c r="C147" s="63"/>
      <c r="D147" s="60"/>
      <c r="E147" s="60"/>
      <c r="F147" s="60"/>
      <c r="G147" s="60"/>
      <c r="H147" s="3"/>
      <c r="I147" s="3"/>
      <c r="J147" s="3"/>
      <c r="K147" s="3"/>
      <c r="L147" s="4"/>
      <c r="M147" s="4"/>
      <c r="N147" s="4"/>
      <c r="O147" s="4"/>
      <c r="P147" s="4"/>
      <c r="Q147" s="4"/>
      <c r="R147" s="4"/>
    </row>
    <row r="148" spans="1:18" s="2" customFormat="1" ht="12.75" customHeight="1">
      <c r="A148" s="73">
        <f t="shared" si="37"/>
        <v>0</v>
      </c>
      <c r="B148" s="5" t="str">
        <f t="shared" si="38"/>
        <v>Gegner 6</v>
      </c>
      <c r="C148" s="63"/>
      <c r="D148" s="60"/>
      <c r="E148" s="60"/>
      <c r="F148" s="60"/>
      <c r="G148" s="60"/>
      <c r="H148" s="3"/>
      <c r="I148" s="3"/>
      <c r="J148" s="3"/>
      <c r="K148" s="3"/>
      <c r="L148" s="4"/>
      <c r="M148" s="4"/>
      <c r="N148" s="4"/>
      <c r="O148" s="4"/>
      <c r="P148" s="4"/>
      <c r="Q148" s="4"/>
      <c r="R148" s="4"/>
    </row>
    <row r="149" spans="1:18" ht="12.75" customHeight="1">
      <c r="A149" s="72">
        <f>daten!A49</f>
        <v>0</v>
      </c>
      <c r="B149" s="117"/>
      <c r="C149" s="118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</row>
    <row r="150" spans="1:18" s="2" customFormat="1" ht="12.75" customHeight="1">
      <c r="A150" s="73">
        <f aca="true" t="shared" si="39" ref="A150:A155">A149</f>
        <v>0</v>
      </c>
      <c r="B150" s="5" t="str">
        <f aca="true" t="shared" si="40" ref="B150:B155">B31</f>
        <v>Bayern</v>
      </c>
      <c r="C150" s="63"/>
      <c r="D150" s="60"/>
      <c r="E150" s="60"/>
      <c r="F150" s="60"/>
      <c r="G150" s="60"/>
      <c r="H150" s="3"/>
      <c r="I150" s="3"/>
      <c r="J150" s="3"/>
      <c r="K150" s="3"/>
      <c r="L150" s="4"/>
      <c r="M150" s="4"/>
      <c r="N150" s="4"/>
      <c r="O150" s="4"/>
      <c r="P150" s="4"/>
      <c r="Q150" s="4"/>
      <c r="R150" s="4"/>
    </row>
    <row r="151" spans="1:18" s="2" customFormat="1" ht="12.75" customHeight="1">
      <c r="A151" s="73">
        <f t="shared" si="39"/>
        <v>0</v>
      </c>
      <c r="B151" s="5" t="str">
        <f t="shared" si="40"/>
        <v>Baden-Württemberg</v>
      </c>
      <c r="C151" s="63"/>
      <c r="D151" s="60"/>
      <c r="E151" s="60"/>
      <c r="F151" s="60"/>
      <c r="G151" s="60"/>
      <c r="H151" s="3"/>
      <c r="I151" s="3"/>
      <c r="J151" s="3"/>
      <c r="K151" s="3"/>
      <c r="L151" s="4"/>
      <c r="M151" s="4"/>
      <c r="N151" s="4"/>
      <c r="O151" s="4"/>
      <c r="P151" s="4"/>
      <c r="Q151" s="4"/>
      <c r="R151" s="4"/>
    </row>
    <row r="152" spans="1:18" s="2" customFormat="1" ht="12.75" customHeight="1">
      <c r="A152" s="73">
        <f t="shared" si="39"/>
        <v>0</v>
      </c>
      <c r="B152" s="5" t="str">
        <f t="shared" si="40"/>
        <v>Südwest</v>
      </c>
      <c r="C152" s="63"/>
      <c r="D152" s="60"/>
      <c r="E152" s="60"/>
      <c r="F152" s="60"/>
      <c r="G152" s="60"/>
      <c r="H152" s="3"/>
      <c r="I152" s="3"/>
      <c r="J152" s="3"/>
      <c r="K152" s="3"/>
      <c r="L152" s="4"/>
      <c r="M152" s="4"/>
      <c r="N152" s="4"/>
      <c r="O152" s="4"/>
      <c r="P152" s="4"/>
      <c r="Q152" s="4"/>
      <c r="R152" s="4"/>
    </row>
    <row r="153" spans="1:18" s="2" customFormat="1" ht="12.75" customHeight="1">
      <c r="A153" s="73">
        <f t="shared" si="39"/>
        <v>0</v>
      </c>
      <c r="B153" s="5" t="str">
        <f t="shared" si="40"/>
        <v>Berlin-Brandenburg</v>
      </c>
      <c r="C153" s="63"/>
      <c r="D153" s="60"/>
      <c r="E153" s="60"/>
      <c r="F153" s="60"/>
      <c r="G153" s="60"/>
      <c r="H153" s="3"/>
      <c r="I153" s="3"/>
      <c r="J153" s="3"/>
      <c r="K153" s="3"/>
      <c r="L153" s="4"/>
      <c r="M153" s="4"/>
      <c r="N153" s="4"/>
      <c r="O153" s="4"/>
      <c r="P153" s="4"/>
      <c r="Q153" s="4"/>
      <c r="R153" s="4"/>
    </row>
    <row r="154" spans="1:18" s="2" customFormat="1" ht="12.75" customHeight="1">
      <c r="A154" s="73">
        <f t="shared" si="39"/>
        <v>0</v>
      </c>
      <c r="B154" s="5" t="str">
        <f t="shared" si="40"/>
        <v>Gegner 5</v>
      </c>
      <c r="C154" s="63"/>
      <c r="D154" s="60"/>
      <c r="E154" s="60"/>
      <c r="F154" s="60"/>
      <c r="G154" s="60"/>
      <c r="H154" s="3"/>
      <c r="I154" s="3"/>
      <c r="J154" s="3"/>
      <c r="K154" s="3"/>
      <c r="L154" s="4"/>
      <c r="M154" s="4"/>
      <c r="N154" s="4"/>
      <c r="O154" s="4"/>
      <c r="P154" s="4"/>
      <c r="Q154" s="4"/>
      <c r="R154" s="4"/>
    </row>
    <row r="155" spans="1:18" s="2" customFormat="1" ht="12.75" customHeight="1">
      <c r="A155" s="73">
        <f t="shared" si="39"/>
        <v>0</v>
      </c>
      <c r="B155" s="5" t="str">
        <f t="shared" si="40"/>
        <v>Gegner 6</v>
      </c>
      <c r="C155" s="63"/>
      <c r="D155" s="60"/>
      <c r="E155" s="60"/>
      <c r="F155" s="60"/>
      <c r="G155" s="60"/>
      <c r="H155" s="3"/>
      <c r="I155" s="3"/>
      <c r="J155" s="3"/>
      <c r="K155" s="3"/>
      <c r="L155" s="4"/>
      <c r="M155" s="4"/>
      <c r="N155" s="4"/>
      <c r="O155" s="4"/>
      <c r="P155" s="4"/>
      <c r="Q155" s="4"/>
      <c r="R155" s="4"/>
    </row>
    <row r="156" spans="1:18" ht="12.75" customHeight="1">
      <c r="A156" s="72">
        <f>daten!A50</f>
        <v>0</v>
      </c>
      <c r="B156" s="117"/>
      <c r="C156" s="118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</row>
    <row r="157" spans="1:18" s="2" customFormat="1" ht="12.75" customHeight="1">
      <c r="A157" s="73">
        <f aca="true" t="shared" si="41" ref="A157:A162">A156</f>
        <v>0</v>
      </c>
      <c r="B157" s="5" t="str">
        <f aca="true" t="shared" si="42" ref="B157:B162">B31</f>
        <v>Bayern</v>
      </c>
      <c r="C157" s="63"/>
      <c r="D157" s="60"/>
      <c r="E157" s="60"/>
      <c r="F157" s="60"/>
      <c r="G157" s="60"/>
      <c r="H157" s="3"/>
      <c r="I157" s="3"/>
      <c r="J157" s="3"/>
      <c r="K157" s="3"/>
      <c r="L157" s="4"/>
      <c r="M157" s="4"/>
      <c r="N157" s="4"/>
      <c r="O157" s="4"/>
      <c r="P157" s="4"/>
      <c r="Q157" s="4"/>
      <c r="R157" s="4"/>
    </row>
    <row r="158" spans="1:18" s="2" customFormat="1" ht="12.75" customHeight="1">
      <c r="A158" s="73">
        <f t="shared" si="41"/>
        <v>0</v>
      </c>
      <c r="B158" s="5" t="str">
        <f t="shared" si="42"/>
        <v>Baden-Württemberg</v>
      </c>
      <c r="C158" s="63"/>
      <c r="D158" s="60"/>
      <c r="E158" s="60"/>
      <c r="F158" s="60"/>
      <c r="G158" s="60"/>
      <c r="H158" s="3"/>
      <c r="I158" s="3"/>
      <c r="J158" s="3"/>
      <c r="K158" s="3"/>
      <c r="L158" s="4"/>
      <c r="M158" s="4"/>
      <c r="N158" s="4"/>
      <c r="O158" s="4"/>
      <c r="P158" s="4"/>
      <c r="Q158" s="4"/>
      <c r="R158" s="4"/>
    </row>
    <row r="159" spans="1:18" s="2" customFormat="1" ht="12.75" customHeight="1">
      <c r="A159" s="73">
        <f t="shared" si="41"/>
        <v>0</v>
      </c>
      <c r="B159" s="5" t="str">
        <f t="shared" si="42"/>
        <v>Südwest</v>
      </c>
      <c r="C159" s="63"/>
      <c r="D159" s="60"/>
      <c r="E159" s="60"/>
      <c r="F159" s="60"/>
      <c r="G159" s="60"/>
      <c r="H159" s="3"/>
      <c r="I159" s="3"/>
      <c r="J159" s="3"/>
      <c r="K159" s="3"/>
      <c r="L159" s="4"/>
      <c r="M159" s="4"/>
      <c r="N159" s="4"/>
      <c r="O159" s="4"/>
      <c r="P159" s="4"/>
      <c r="Q159" s="4"/>
      <c r="R159" s="4"/>
    </row>
    <row r="160" spans="1:18" s="2" customFormat="1" ht="12.75" customHeight="1">
      <c r="A160" s="73">
        <f t="shared" si="41"/>
        <v>0</v>
      </c>
      <c r="B160" s="5" t="str">
        <f t="shared" si="42"/>
        <v>Berlin-Brandenburg</v>
      </c>
      <c r="C160" s="63"/>
      <c r="D160" s="60"/>
      <c r="E160" s="60"/>
      <c r="F160" s="60"/>
      <c r="G160" s="60"/>
      <c r="H160" s="3"/>
      <c r="I160" s="3"/>
      <c r="J160" s="3"/>
      <c r="K160" s="3"/>
      <c r="L160" s="4"/>
      <c r="M160" s="4"/>
      <c r="N160" s="4"/>
      <c r="O160" s="4"/>
      <c r="P160" s="4"/>
      <c r="Q160" s="4"/>
      <c r="R160" s="4"/>
    </row>
    <row r="161" spans="1:18" s="2" customFormat="1" ht="12.75" customHeight="1">
      <c r="A161" s="73">
        <f t="shared" si="41"/>
        <v>0</v>
      </c>
      <c r="B161" s="5" t="str">
        <f t="shared" si="42"/>
        <v>Gegner 5</v>
      </c>
      <c r="C161" s="63"/>
      <c r="D161" s="60"/>
      <c r="E161" s="60"/>
      <c r="F161" s="60"/>
      <c r="G161" s="60"/>
      <c r="H161" s="3"/>
      <c r="I161" s="3"/>
      <c r="J161" s="3"/>
      <c r="K161" s="3"/>
      <c r="L161" s="4"/>
      <c r="M161" s="4"/>
      <c r="N161" s="4"/>
      <c r="O161" s="4"/>
      <c r="P161" s="4"/>
      <c r="Q161" s="4"/>
      <c r="R161" s="4"/>
    </row>
    <row r="162" spans="1:18" s="2" customFormat="1" ht="12.75" customHeight="1">
      <c r="A162" s="73">
        <f t="shared" si="41"/>
        <v>0</v>
      </c>
      <c r="B162" s="5" t="str">
        <f t="shared" si="42"/>
        <v>Gegner 6</v>
      </c>
      <c r="C162" s="63"/>
      <c r="D162" s="60"/>
      <c r="E162" s="60"/>
      <c r="F162" s="60"/>
      <c r="G162" s="60"/>
      <c r="H162" s="3"/>
      <c r="I162" s="3"/>
      <c r="J162" s="3"/>
      <c r="K162" s="3"/>
      <c r="L162" s="4"/>
      <c r="M162" s="4"/>
      <c r="N162" s="4"/>
      <c r="O162" s="4"/>
      <c r="P162" s="4"/>
      <c r="Q162" s="4"/>
      <c r="R162" s="4"/>
    </row>
    <row r="163" spans="1:18" ht="12.75" customHeight="1">
      <c r="A163" s="72">
        <f>daten!A51</f>
        <v>0</v>
      </c>
      <c r="B163" s="117"/>
      <c r="C163" s="118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</row>
    <row r="164" spans="1:18" s="2" customFormat="1" ht="12.75" customHeight="1">
      <c r="A164" s="73">
        <f aca="true" t="shared" si="43" ref="A164:A169">A163</f>
        <v>0</v>
      </c>
      <c r="B164" s="5" t="str">
        <f aca="true" t="shared" si="44" ref="B164:B169">B31</f>
        <v>Bayern</v>
      </c>
      <c r="C164" s="63"/>
      <c r="D164" s="60"/>
      <c r="E164" s="60"/>
      <c r="F164" s="60"/>
      <c r="G164" s="60"/>
      <c r="H164" s="3"/>
      <c r="I164" s="3"/>
      <c r="J164" s="3"/>
      <c r="K164" s="3"/>
      <c r="L164" s="4"/>
      <c r="M164" s="4"/>
      <c r="N164" s="4"/>
      <c r="O164" s="4"/>
      <c r="P164" s="4"/>
      <c r="Q164" s="4"/>
      <c r="R164" s="4"/>
    </row>
    <row r="165" spans="1:18" s="2" customFormat="1" ht="12.75" customHeight="1">
      <c r="A165" s="73">
        <f t="shared" si="43"/>
        <v>0</v>
      </c>
      <c r="B165" s="5" t="str">
        <f t="shared" si="44"/>
        <v>Baden-Württemberg</v>
      </c>
      <c r="C165" s="63"/>
      <c r="D165" s="60"/>
      <c r="E165" s="60"/>
      <c r="F165" s="60"/>
      <c r="G165" s="60"/>
      <c r="H165" s="3"/>
      <c r="I165" s="3"/>
      <c r="J165" s="3"/>
      <c r="K165" s="3"/>
      <c r="L165" s="4"/>
      <c r="M165" s="4"/>
      <c r="N165" s="4"/>
      <c r="O165" s="4"/>
      <c r="P165" s="4"/>
      <c r="Q165" s="4"/>
      <c r="R165" s="4"/>
    </row>
    <row r="166" spans="1:18" s="2" customFormat="1" ht="12.75" customHeight="1">
      <c r="A166" s="73">
        <f t="shared" si="43"/>
        <v>0</v>
      </c>
      <c r="B166" s="5" t="str">
        <f t="shared" si="44"/>
        <v>Südwest</v>
      </c>
      <c r="C166" s="63"/>
      <c r="D166" s="60"/>
      <c r="E166" s="60"/>
      <c r="F166" s="60"/>
      <c r="G166" s="60"/>
      <c r="H166" s="3"/>
      <c r="I166" s="3"/>
      <c r="J166" s="3"/>
      <c r="K166" s="3"/>
      <c r="L166" s="4"/>
      <c r="M166" s="4"/>
      <c r="N166" s="4"/>
      <c r="O166" s="4"/>
      <c r="P166" s="4"/>
      <c r="Q166" s="4"/>
      <c r="R166" s="4"/>
    </row>
    <row r="167" spans="1:18" s="2" customFormat="1" ht="12.75" customHeight="1">
      <c r="A167" s="73">
        <f t="shared" si="43"/>
        <v>0</v>
      </c>
      <c r="B167" s="5" t="str">
        <f t="shared" si="44"/>
        <v>Berlin-Brandenburg</v>
      </c>
      <c r="C167" s="63"/>
      <c r="D167" s="60"/>
      <c r="E167" s="60"/>
      <c r="F167" s="60"/>
      <c r="G167" s="60"/>
      <c r="H167" s="3"/>
      <c r="I167" s="3"/>
      <c r="J167" s="3"/>
      <c r="K167" s="3"/>
      <c r="L167" s="4"/>
      <c r="M167" s="4"/>
      <c r="N167" s="4"/>
      <c r="O167" s="4"/>
      <c r="P167" s="4"/>
      <c r="Q167" s="4"/>
      <c r="R167" s="4"/>
    </row>
    <row r="168" spans="1:18" s="2" customFormat="1" ht="12.75" customHeight="1">
      <c r="A168" s="73">
        <f t="shared" si="43"/>
        <v>0</v>
      </c>
      <c r="B168" s="5" t="str">
        <f t="shared" si="44"/>
        <v>Gegner 5</v>
      </c>
      <c r="C168" s="63"/>
      <c r="D168" s="60"/>
      <c r="E168" s="60"/>
      <c r="F168" s="60"/>
      <c r="G168" s="60"/>
      <c r="H168" s="3"/>
      <c r="I168" s="3"/>
      <c r="J168" s="3"/>
      <c r="K168" s="3"/>
      <c r="L168" s="4"/>
      <c r="M168" s="4"/>
      <c r="N168" s="4"/>
      <c r="O168" s="4"/>
      <c r="P168" s="4"/>
      <c r="Q168" s="4"/>
      <c r="R168" s="4"/>
    </row>
    <row r="169" spans="1:18" s="2" customFormat="1" ht="12.75" customHeight="1">
      <c r="A169" s="73">
        <f t="shared" si="43"/>
        <v>0</v>
      </c>
      <c r="B169" s="5" t="str">
        <f t="shared" si="44"/>
        <v>Gegner 6</v>
      </c>
      <c r="C169" s="63"/>
      <c r="D169" s="60"/>
      <c r="E169" s="60"/>
      <c r="F169" s="60"/>
      <c r="G169" s="60"/>
      <c r="H169" s="3"/>
      <c r="I169" s="3"/>
      <c r="J169" s="3"/>
      <c r="K169" s="3"/>
      <c r="L169" s="4"/>
      <c r="M169" s="4"/>
      <c r="N169" s="4"/>
      <c r="O169" s="4"/>
      <c r="P169" s="4"/>
      <c r="Q169" s="4"/>
      <c r="R169" s="4"/>
    </row>
    <row r="171" spans="2:18" s="79" customFormat="1" ht="12.75" customHeight="1">
      <c r="B171" s="79" t="s">
        <v>35</v>
      </c>
      <c r="C171" s="90" t="s">
        <v>36</v>
      </c>
      <c r="D171" s="85">
        <f aca="true" t="shared" si="45" ref="D171:L171">SUBTOTAL(9,D3:D169)</f>
        <v>139</v>
      </c>
      <c r="E171" s="85">
        <f t="shared" si="45"/>
        <v>101</v>
      </c>
      <c r="F171" s="85">
        <f t="shared" si="45"/>
        <v>27</v>
      </c>
      <c r="G171" s="85">
        <f t="shared" si="45"/>
        <v>23</v>
      </c>
      <c r="H171" s="87">
        <f t="shared" si="45"/>
        <v>25</v>
      </c>
      <c r="I171" s="87">
        <f t="shared" si="45"/>
        <v>3</v>
      </c>
      <c r="J171" s="87">
        <f t="shared" si="45"/>
        <v>1</v>
      </c>
      <c r="K171" s="87">
        <f t="shared" si="45"/>
        <v>0</v>
      </c>
      <c r="L171" s="89">
        <f t="shared" si="45"/>
        <v>24</v>
      </c>
      <c r="M171" s="89">
        <f aca="true" t="shared" si="46" ref="M171:R171">SUBTOTAL(9,M3:M169)</f>
        <v>34</v>
      </c>
      <c r="N171" s="89">
        <f t="shared" si="46"/>
        <v>3</v>
      </c>
      <c r="O171" s="89">
        <f t="shared" si="46"/>
        <v>4</v>
      </c>
      <c r="P171" s="89">
        <f t="shared" si="46"/>
        <v>1</v>
      </c>
      <c r="Q171" s="89">
        <f t="shared" si="46"/>
        <v>0</v>
      </c>
      <c r="R171" s="89">
        <f t="shared" si="46"/>
        <v>1</v>
      </c>
    </row>
  </sheetData>
  <sheetProtection/>
  <autoFilter ref="B1:B169"/>
  <printOptions/>
  <pageMargins left="0.6692913385826772" right="0.3937007874015748" top="0.7874015748031497" bottom="0.8267716535433072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Ullrich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Ullrich</dc:creator>
  <cp:keywords/>
  <dc:description/>
  <cp:lastModifiedBy>Rechner</cp:lastModifiedBy>
  <cp:lastPrinted>2018-05-21T13:09:19Z</cp:lastPrinted>
  <dcterms:created xsi:type="dcterms:W3CDTF">2004-08-30T07:52:10Z</dcterms:created>
  <dcterms:modified xsi:type="dcterms:W3CDTF">2018-05-22T08:11:29Z</dcterms:modified>
  <cp:category/>
  <cp:version/>
  <cp:contentType/>
  <cp:contentStatus/>
</cp:coreProperties>
</file>